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827392\Documents\ACPR\INTERNET\PUBLICATIONS - SEPT-OCT 2023\SARA\"/>
    </mc:Choice>
  </mc:AlternateContent>
  <bookViews>
    <workbookView xWindow="0" yWindow="0" windowWidth="23040" windowHeight="8460" tabRatio="826" firstSheet="13" activeTab="20"/>
  </bookViews>
  <sheets>
    <sheet name="I.Informations" sheetId="14" r:id="rId1"/>
    <sheet name="I.Index" sheetId="8" r:id="rId2"/>
    <sheet name="P.Participant" sheetId="37" r:id="rId3"/>
    <sheet name="L.Liste Actifs CIC Secteur Pays" sheetId="128" r:id="rId4"/>
    <sheet name="C.Contrôles automatiques" sheetId="141" r:id="rId5"/>
    <sheet name="0.Bilan" sheetId="13" r:id="rId6"/>
    <sheet name="0.Liste des actifs" sheetId="22" r:id="rId7"/>
    <sheet name="0.Résultat Technique-Non-vie" sheetId="93" r:id="rId8"/>
    <sheet name="0.Résultat Technique-Vie" sheetId="92" r:id="rId9"/>
    <sheet name="0.CAT NAT" sheetId="152" r:id="rId10"/>
    <sheet name="0.Santé_Maladies-vect" sheetId="153" r:id="rId11"/>
    <sheet name="0.Santé_Pollution" sheetId="154" r:id="rId12"/>
    <sheet name="1.Bilan" sheetId="133" r:id="rId13"/>
    <sheet name="1.Liste des actifs" sheetId="134" r:id="rId14"/>
    <sheet name="1.Résultat Technique-Non-vie" sheetId="135" r:id="rId15"/>
    <sheet name="1.Résultat Technique-Vie" sheetId="136" r:id="rId16"/>
    <sheet name="2.Bilan" sheetId="137" r:id="rId17"/>
    <sheet name="2.Liste des actifs" sheetId="138" r:id="rId18"/>
    <sheet name="2.Résultat Technique-Non-vie" sheetId="139" r:id="rId19"/>
    <sheet name="2.Résultat Technique-Vie" sheetId="140" r:id="rId20"/>
    <sheet name="1.2.CAT NAT" sheetId="89" r:id="rId21"/>
    <sheet name="1.2.CAT NAT_Q98" sheetId="155" r:id="rId22"/>
    <sheet name="1.2.Santé_Maladies-vect" sheetId="107" r:id="rId23"/>
    <sheet name="1.2.Santé_Pollution" sheetId="108" r:id="rId24"/>
    <sheet name="3.Bilan" sheetId="121" r:id="rId25"/>
    <sheet name="3.Solvabilité" sheetId="130" r:id="rId26"/>
    <sheet name="3.Liste des actifs" sheetId="122" r:id="rId27"/>
    <sheet name="3.Résultat Technique-Non-vie" sheetId="125" r:id="rId28"/>
    <sheet name="3.Résultat Technique-Vie" sheetId="124" r:id="rId29"/>
    <sheet name="3.CAT NAT" sheetId="131" r:id="rId30"/>
    <sheet name="3.Santé_Barrage_Secheresse" sheetId="132" r:id="rId31"/>
    <sheet name="4.Bilan" sheetId="145" r:id="rId32"/>
    <sheet name="4.Solvabilité" sheetId="146" r:id="rId33"/>
    <sheet name="4.Liste des actifs" sheetId="147" r:id="rId34"/>
    <sheet name="4.Résultat Technique-Non-vie" sheetId="148" r:id="rId35"/>
    <sheet name="4.Résultat Technique-Vie" sheetId="149" r:id="rId36"/>
    <sheet name="4.CAT NAT" sheetId="150" r:id="rId37"/>
    <sheet name="4.Santé_Barrage_Secheresse" sheetId="151" r:id="rId38"/>
    <sheet name="Mapping_Bilan" sheetId="142" r:id="rId39"/>
    <sheet name="Mapping_Résultat-Non-vie" sheetId="143" r:id="rId40"/>
    <sheet name="Mapping_Résultat-Vie" sheetId="144" r:id="rId41"/>
  </sheets>
  <definedNames>
    <definedName name="_Sort" localSheetId="2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4" hidden="1">#REF!</definedName>
    <definedName name="_Sort" localSheetId="29" hidden="1">#REF!</definedName>
    <definedName name="_Sort" localSheetId="26" hidden="1">#REF!</definedName>
    <definedName name="_Sort" localSheetId="27" hidden="1">#REF!</definedName>
    <definedName name="_Sort" localSheetId="28" hidden="1">#REF!</definedName>
    <definedName name="_Sort" hidden="1">#REF!</definedName>
    <definedName name="anscount" hidden="1">1</definedName>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62913"/>
</workbook>
</file>

<file path=xl/calcChain.xml><?xml version="1.0" encoding="utf-8"?>
<calcChain xmlns="http://schemas.openxmlformats.org/spreadsheetml/2006/main">
  <c r="E281" i="141" l="1"/>
  <c r="E280" i="141"/>
  <c r="E226" i="141"/>
  <c r="E170" i="141"/>
  <c r="E169" i="141"/>
  <c r="E225" i="141"/>
  <c r="E63" i="141"/>
  <c r="E62" i="141"/>
  <c r="H63" i="145" l="1"/>
  <c r="G63" i="145"/>
  <c r="F63" i="145"/>
  <c r="E63" i="145"/>
  <c r="D63" i="145"/>
  <c r="C63" i="145"/>
  <c r="H63" i="121"/>
  <c r="G63" i="121"/>
  <c r="F63" i="121"/>
  <c r="E63" i="121"/>
  <c r="D63" i="121"/>
  <c r="C63" i="121"/>
  <c r="H63" i="137"/>
  <c r="G63" i="137"/>
  <c r="F63" i="137"/>
  <c r="E63" i="137"/>
  <c r="D63" i="137"/>
  <c r="C63" i="137"/>
  <c r="D63" i="133"/>
  <c r="E63" i="133"/>
  <c r="F63" i="133"/>
  <c r="G63" i="133"/>
  <c r="H63" i="133"/>
  <c r="C63" i="133"/>
  <c r="D36" i="145"/>
  <c r="E36" i="145"/>
  <c r="F36" i="145"/>
  <c r="G36" i="145"/>
  <c r="H36" i="145"/>
  <c r="C36" i="145"/>
  <c r="D36" i="121"/>
  <c r="E36" i="121"/>
  <c r="F36" i="121"/>
  <c r="G36" i="121"/>
  <c r="H36" i="121"/>
  <c r="C36" i="121"/>
  <c r="D36" i="137"/>
  <c r="E36" i="137"/>
  <c r="F36" i="137"/>
  <c r="G36" i="137"/>
  <c r="H36" i="137"/>
  <c r="C36" i="137"/>
  <c r="D36" i="133"/>
  <c r="E36" i="133"/>
  <c r="F36" i="133"/>
  <c r="G36" i="133"/>
  <c r="H36" i="133"/>
  <c r="C36" i="133"/>
  <c r="D63" i="13"/>
  <c r="E63" i="13"/>
  <c r="F63" i="13"/>
  <c r="G63" i="13"/>
  <c r="H63" i="13"/>
  <c r="C63" i="13"/>
  <c r="D36" i="13"/>
  <c r="E36" i="13"/>
  <c r="F36" i="13"/>
  <c r="G36" i="13"/>
  <c r="H36" i="13"/>
  <c r="C36" i="13"/>
  <c r="E5" i="141" l="1"/>
  <c r="E2" i="141"/>
  <c r="E255" i="141" l="1"/>
  <c r="E200" i="141"/>
  <c r="E144" i="141"/>
  <c r="E93" i="141"/>
  <c r="E37" i="141"/>
  <c r="E244" i="141" l="1"/>
  <c r="E189" i="141"/>
  <c r="E133" i="141"/>
  <c r="E82" i="141"/>
  <c r="E26" i="141"/>
  <c r="A63" i="141" l="1"/>
  <c r="A64" i="141"/>
  <c r="A65" i="141"/>
  <c r="A66" i="141" s="1"/>
  <c r="A67" i="141" s="1"/>
  <c r="A68" i="141" s="1"/>
  <c r="A69" i="141" s="1"/>
  <c r="A70" i="141" s="1"/>
  <c r="A71" i="141" s="1"/>
  <c r="A72" i="141" s="1"/>
  <c r="A73" i="141" s="1"/>
  <c r="A74" i="141" s="1"/>
  <c r="A75" i="141" s="1"/>
  <c r="A76" i="141" s="1"/>
  <c r="A77" i="141" s="1"/>
  <c r="A78" i="141" s="1"/>
  <c r="A79" i="141" s="1"/>
  <c r="A80" i="141" s="1"/>
  <c r="A81" i="141" s="1"/>
  <c r="A82" i="141" s="1"/>
  <c r="A83" i="141" s="1"/>
  <c r="A84" i="141" s="1"/>
  <c r="A85" i="141" s="1"/>
  <c r="A86" i="141" s="1"/>
  <c r="A87" i="141" s="1"/>
  <c r="A88" i="141" s="1"/>
  <c r="A89" i="141" s="1"/>
  <c r="A90" i="141" s="1"/>
  <c r="A91" i="141" s="1"/>
  <c r="A92" i="141" s="1"/>
  <c r="A93" i="141" s="1"/>
  <c r="A94" i="141" s="1"/>
  <c r="A95" i="141" s="1"/>
  <c r="A96" i="141" s="1"/>
  <c r="A97" i="141" s="1"/>
  <c r="A98" i="141" s="1"/>
  <c r="A99" i="141" s="1"/>
  <c r="A100" i="141" s="1"/>
  <c r="A101" i="141" s="1"/>
  <c r="A102" i="141" s="1"/>
  <c r="A103" i="141" s="1"/>
  <c r="A104" i="141" s="1"/>
  <c r="A105" i="141" s="1"/>
  <c r="A106" i="141" s="1"/>
  <c r="A107" i="141" s="1"/>
  <c r="A108" i="141" s="1"/>
  <c r="A109" i="141" s="1"/>
  <c r="A110" i="141" s="1"/>
  <c r="A111" i="141" s="1"/>
  <c r="A112" i="141" s="1"/>
  <c r="A113" i="141" s="1"/>
  <c r="A114" i="141" s="1"/>
  <c r="A115" i="141" s="1"/>
  <c r="A116" i="141" s="1"/>
  <c r="A117" i="141" s="1"/>
  <c r="A118" i="141" s="1"/>
  <c r="A119" i="141" s="1"/>
  <c r="A120" i="141" s="1"/>
  <c r="A121" i="141" s="1"/>
  <c r="A122" i="141" s="1"/>
  <c r="A123" i="141" s="1"/>
  <c r="A124" i="141" s="1"/>
  <c r="A125" i="141" s="1"/>
  <c r="A126" i="141" s="1"/>
  <c r="A127" i="141" s="1"/>
  <c r="A128" i="141" s="1"/>
  <c r="A129" i="141" s="1"/>
  <c r="A130" i="141" s="1"/>
  <c r="A131" i="141" s="1"/>
  <c r="A132" i="141" s="1"/>
  <c r="A133" i="141" s="1"/>
  <c r="A134" i="141" s="1"/>
  <c r="A135" i="141" s="1"/>
  <c r="A136" i="141" s="1"/>
  <c r="A137" i="141" s="1"/>
  <c r="A138" i="141" s="1"/>
  <c r="A139" i="141" s="1"/>
  <c r="A140" i="141" s="1"/>
  <c r="A141" i="141" s="1"/>
  <c r="A142" i="141" s="1"/>
  <c r="A143" i="141" s="1"/>
  <c r="A144" i="141" s="1"/>
  <c r="A145" i="141" s="1"/>
  <c r="A146" i="141" s="1"/>
  <c r="A147" i="141" s="1"/>
  <c r="A148" i="141" s="1"/>
  <c r="A149" i="141" s="1"/>
  <c r="A150" i="141" s="1"/>
  <c r="A151" i="141" s="1"/>
  <c r="A152" i="141" s="1"/>
  <c r="A153" i="141" s="1"/>
  <c r="A154" i="141" s="1"/>
  <c r="A155" i="141" s="1"/>
  <c r="A156" i="141" s="1"/>
  <c r="A157" i="141" s="1"/>
  <c r="A158" i="141" s="1"/>
  <c r="A159" i="141" s="1"/>
  <c r="A160" i="141" s="1"/>
  <c r="A161" i="141" s="1"/>
  <c r="A162" i="141" s="1"/>
  <c r="A163" i="141" s="1"/>
  <c r="A164" i="141" s="1"/>
  <c r="A165" i="141" s="1"/>
  <c r="A166" i="141" s="1"/>
  <c r="A167" i="141" s="1"/>
  <c r="A168" i="141" s="1"/>
  <c r="A169" i="141" s="1"/>
  <c r="A170" i="141" s="1"/>
  <c r="A171" i="141" s="1"/>
  <c r="A172" i="141" s="1"/>
  <c r="A173" i="141" s="1"/>
  <c r="A174" i="141" s="1"/>
  <c r="A175" i="141" s="1"/>
  <c r="A176" i="141" s="1"/>
  <c r="A177" i="141" s="1"/>
  <c r="A178" i="141" s="1"/>
  <c r="A179" i="141" s="1"/>
  <c r="A180" i="141" s="1"/>
  <c r="A181" i="141" s="1"/>
  <c r="A182" i="141" s="1"/>
  <c r="A183" i="141" s="1"/>
  <c r="A184" i="141" s="1"/>
  <c r="A185" i="141" s="1"/>
  <c r="A186" i="141" s="1"/>
  <c r="A187" i="141" s="1"/>
  <c r="A188" i="141" s="1"/>
  <c r="A189" i="141" s="1"/>
  <c r="A190" i="141" s="1"/>
  <c r="A191" i="141" s="1"/>
  <c r="A192" i="141" s="1"/>
  <c r="A193" i="141" s="1"/>
  <c r="A194" i="141" s="1"/>
  <c r="A195" i="141" s="1"/>
  <c r="A196" i="141" s="1"/>
  <c r="A197" i="141" s="1"/>
  <c r="A198" i="141" s="1"/>
  <c r="A199" i="141" s="1"/>
  <c r="A200" i="141" s="1"/>
  <c r="A201" i="141" s="1"/>
  <c r="A202" i="141" s="1"/>
  <c r="A203" i="141" s="1"/>
  <c r="A204" i="141" s="1"/>
  <c r="A205" i="141" s="1"/>
  <c r="A206" i="141" s="1"/>
  <c r="A207" i="141" s="1"/>
  <c r="A208" i="141" s="1"/>
  <c r="A209" i="141" s="1"/>
  <c r="A210" i="141" s="1"/>
  <c r="A211" i="141" s="1"/>
  <c r="A212" i="141" s="1"/>
  <c r="A213" i="141" s="1"/>
  <c r="A214" i="141" s="1"/>
  <c r="A215" i="141" s="1"/>
  <c r="A216" i="141" s="1"/>
  <c r="A217" i="141" s="1"/>
  <c r="A218" i="141" s="1"/>
  <c r="A219" i="141" s="1"/>
  <c r="A220" i="141" s="1"/>
  <c r="A221" i="141" s="1"/>
  <c r="A222" i="141" s="1"/>
  <c r="A223" i="141" s="1"/>
  <c r="A224" i="141" s="1"/>
  <c r="A225" i="141" s="1"/>
  <c r="A226" i="141" s="1"/>
  <c r="A227" i="141" s="1"/>
  <c r="A228" i="141" s="1"/>
  <c r="A229" i="141" s="1"/>
  <c r="A230" i="141" s="1"/>
  <c r="A231" i="141" s="1"/>
  <c r="A232" i="141" s="1"/>
  <c r="A233" i="141" s="1"/>
  <c r="A234" i="141" s="1"/>
  <c r="A235" i="141" s="1"/>
  <c r="A236" i="141" s="1"/>
  <c r="A237" i="141" s="1"/>
  <c r="A238" i="141" s="1"/>
  <c r="A239" i="141" s="1"/>
  <c r="A240" i="141" s="1"/>
  <c r="A241" i="141" s="1"/>
  <c r="A242" i="141" s="1"/>
  <c r="A243" i="141" s="1"/>
  <c r="A244" i="141" s="1"/>
  <c r="A245" i="141" s="1"/>
  <c r="A246" i="141" s="1"/>
  <c r="A247" i="141" s="1"/>
  <c r="A248" i="141" s="1"/>
  <c r="A249" i="141" s="1"/>
  <c r="A250" i="141" s="1"/>
  <c r="A251" i="141" s="1"/>
  <c r="A252" i="141" s="1"/>
  <c r="A253" i="141" s="1"/>
  <c r="A254" i="141" s="1"/>
  <c r="A255" i="141" s="1"/>
  <c r="A256" i="141" s="1"/>
  <c r="A257" i="141" s="1"/>
  <c r="A258" i="141" s="1"/>
  <c r="A259" i="141" s="1"/>
  <c r="A260" i="141" s="1"/>
  <c r="A261" i="141" s="1"/>
  <c r="A262" i="141" s="1"/>
  <c r="A263" i="141" s="1"/>
  <c r="A264" i="141" s="1"/>
  <c r="A265" i="141" s="1"/>
  <c r="A266" i="141" s="1"/>
  <c r="A267" i="141" s="1"/>
  <c r="A268" i="141" s="1"/>
  <c r="A269" i="141" s="1"/>
  <c r="A270" i="141" s="1"/>
  <c r="A271" i="141" s="1"/>
  <c r="A272" i="141" s="1"/>
  <c r="A273" i="141" s="1"/>
  <c r="A274" i="141" s="1"/>
  <c r="A275" i="141" s="1"/>
  <c r="A276" i="141" s="1"/>
  <c r="A277" i="141" s="1"/>
  <c r="A278" i="141" s="1"/>
  <c r="A279" i="141" s="1"/>
  <c r="A280" i="141" s="1"/>
  <c r="A281" i="141" s="1"/>
  <c r="A282" i="141" s="1"/>
  <c r="A283" i="141" s="1"/>
  <c r="E279" i="141" l="1"/>
  <c r="E224" i="141"/>
  <c r="E168" i="141"/>
  <c r="E117" i="141"/>
  <c r="E61" i="141"/>
  <c r="E276" i="141"/>
  <c r="E275" i="141"/>
  <c r="E274" i="141"/>
  <c r="E273" i="141"/>
  <c r="E221" i="141"/>
  <c r="E220" i="141"/>
  <c r="E219" i="141"/>
  <c r="E218" i="141"/>
  <c r="E165" i="141"/>
  <c r="E164" i="141"/>
  <c r="E163" i="141"/>
  <c r="E162" i="141"/>
  <c r="E114" i="141"/>
  <c r="E113" i="141"/>
  <c r="E112" i="141"/>
  <c r="E111" i="141"/>
  <c r="E237" i="141"/>
  <c r="E243" i="141"/>
  <c r="E242" i="141"/>
  <c r="E241" i="141"/>
  <c r="E188" i="141"/>
  <c r="E187" i="141"/>
  <c r="E186" i="141"/>
  <c r="E182" i="141"/>
  <c r="E126" i="141"/>
  <c r="E75" i="141"/>
  <c r="E132" i="141"/>
  <c r="E131" i="141"/>
  <c r="E130" i="141"/>
  <c r="E81" i="141"/>
  <c r="E80" i="141"/>
  <c r="E79" i="141"/>
  <c r="E58" i="141"/>
  <c r="E57" i="141"/>
  <c r="E56" i="141"/>
  <c r="E55" i="141"/>
  <c r="E25" i="141"/>
  <c r="E24" i="141"/>
  <c r="E23" i="141"/>
  <c r="E19" i="141"/>
  <c r="E258" i="141" l="1"/>
  <c r="E257" i="141"/>
  <c r="E203" i="141"/>
  <c r="E202" i="141"/>
  <c r="E147" i="141"/>
  <c r="E146" i="141"/>
  <c r="E96" i="141"/>
  <c r="E95" i="141"/>
  <c r="E39" i="141"/>
  <c r="E40" i="141"/>
  <c r="E259" i="141"/>
  <c r="E204" i="141"/>
  <c r="E148" i="141"/>
  <c r="E97" i="141"/>
  <c r="E41" i="141"/>
  <c r="E205" i="141"/>
  <c r="E260" i="141"/>
  <c r="E42" i="141"/>
  <c r="E98" i="141"/>
  <c r="E149" i="141"/>
  <c r="E278" i="141"/>
  <c r="C67" i="13"/>
  <c r="E223" i="141"/>
  <c r="E167" i="141"/>
  <c r="E116" i="141"/>
  <c r="E60" i="141"/>
  <c r="E277" i="141"/>
  <c r="E115" i="141"/>
  <c r="E222" i="141"/>
  <c r="E166" i="141"/>
  <c r="E59" i="141"/>
  <c r="C68" i="13" l="1"/>
  <c r="E254" i="141"/>
  <c r="E199" i="141"/>
  <c r="E38" i="141"/>
  <c r="E283" i="141"/>
  <c r="E228" i="141"/>
  <c r="E282" i="141"/>
  <c r="E227" i="141"/>
  <c r="E65" i="141"/>
  <c r="E64" i="141"/>
  <c r="E54" i="141"/>
  <c r="E53" i="141"/>
  <c r="E52" i="141"/>
  <c r="E51" i="141"/>
  <c r="E50" i="141"/>
  <c r="E49" i="141"/>
  <c r="E48" i="141"/>
  <c r="E47" i="141"/>
  <c r="E46" i="141"/>
  <c r="E45" i="141"/>
  <c r="E44" i="141"/>
  <c r="E33" i="141"/>
  <c r="E28" i="141"/>
  <c r="E27" i="141"/>
  <c r="E22" i="141"/>
  <c r="E21" i="141"/>
  <c r="E18" i="141"/>
  <c r="E17" i="141"/>
  <c r="E16" i="141"/>
  <c r="E15" i="141"/>
  <c r="E14" i="141"/>
  <c r="E13" i="141"/>
  <c r="E12" i="141"/>
  <c r="E150" i="141"/>
  <c r="E171" i="141"/>
  <c r="E173" i="141"/>
  <c r="E172" i="141"/>
  <c r="E66" i="141"/>
  <c r="E272" i="141"/>
  <c r="E271" i="141"/>
  <c r="E270" i="141"/>
  <c r="E269" i="141"/>
  <c r="E268" i="141"/>
  <c r="E267" i="141"/>
  <c r="E266" i="141"/>
  <c r="E265" i="141"/>
  <c r="E264" i="141"/>
  <c r="E263" i="141"/>
  <c r="E262" i="141"/>
  <c r="E261" i="141"/>
  <c r="E256" i="141"/>
  <c r="E252" i="141"/>
  <c r="E251" i="141"/>
  <c r="E249" i="141"/>
  <c r="E248" i="141"/>
  <c r="E247" i="141"/>
  <c r="E246" i="141"/>
  <c r="E245" i="141"/>
  <c r="E240" i="141"/>
  <c r="E239" i="141"/>
  <c r="E238" i="141"/>
  <c r="E236" i="141"/>
  <c r="E235" i="141"/>
  <c r="E234" i="141"/>
  <c r="E233" i="141"/>
  <c r="E232" i="141"/>
  <c r="E231" i="141"/>
  <c r="E230" i="141"/>
  <c r="E217" i="141"/>
  <c r="E216" i="141"/>
  <c r="E215" i="141"/>
  <c r="E214" i="141"/>
  <c r="E213" i="141"/>
  <c r="E212" i="141"/>
  <c r="E211" i="141"/>
  <c r="E210" i="141"/>
  <c r="E209" i="141"/>
  <c r="E208" i="141"/>
  <c r="E207" i="141"/>
  <c r="E206" i="141"/>
  <c r="E201" i="141"/>
  <c r="E197" i="141"/>
  <c r="E196" i="141"/>
  <c r="E194" i="141"/>
  <c r="E193" i="141"/>
  <c r="E192" i="141"/>
  <c r="E191" i="141"/>
  <c r="E190" i="141"/>
  <c r="E185" i="141"/>
  <c r="E184" i="141"/>
  <c r="E183" i="141"/>
  <c r="E181" i="141"/>
  <c r="E180" i="141"/>
  <c r="E179" i="141"/>
  <c r="E178" i="141"/>
  <c r="E177" i="141"/>
  <c r="E176" i="141"/>
  <c r="E175" i="141"/>
  <c r="E161" i="141"/>
  <c r="E160" i="141"/>
  <c r="E159" i="141"/>
  <c r="E158" i="141"/>
  <c r="E157" i="141"/>
  <c r="E156" i="141"/>
  <c r="E155" i="141"/>
  <c r="E154" i="141"/>
  <c r="E153" i="141"/>
  <c r="E152" i="141"/>
  <c r="E151" i="141"/>
  <c r="E145" i="141"/>
  <c r="E110" i="141"/>
  <c r="E109" i="141"/>
  <c r="E108" i="141"/>
  <c r="E107" i="141"/>
  <c r="E106" i="141"/>
  <c r="E105" i="141"/>
  <c r="E104" i="141"/>
  <c r="E103" i="141"/>
  <c r="E102" i="141"/>
  <c r="E101" i="141"/>
  <c r="E100" i="141"/>
  <c r="E99" i="141"/>
  <c r="E94" i="141"/>
  <c r="E140" i="141"/>
  <c r="E135" i="141"/>
  <c r="E134" i="141"/>
  <c r="E129" i="141"/>
  <c r="E128" i="141"/>
  <c r="E125" i="141"/>
  <c r="E124" i="141"/>
  <c r="E123" i="141"/>
  <c r="E122" i="141"/>
  <c r="E121" i="141"/>
  <c r="E120" i="141"/>
  <c r="E119" i="141"/>
  <c r="E89" i="141"/>
  <c r="E84" i="141"/>
  <c r="E83" i="141"/>
  <c r="E78" i="141"/>
  <c r="E77" i="141"/>
  <c r="E74" i="141"/>
  <c r="E73" i="141"/>
  <c r="E72" i="141"/>
  <c r="E71" i="141"/>
  <c r="E70" i="141"/>
  <c r="E69" i="141"/>
  <c r="E68" i="141"/>
  <c r="E10" i="141"/>
  <c r="E9" i="141"/>
  <c r="E8" i="141"/>
  <c r="E7" i="141"/>
  <c r="E6" i="141"/>
  <c r="E4" i="141"/>
  <c r="E3" i="141"/>
  <c r="C1" i="147" l="1"/>
  <c r="H18" i="146"/>
  <c r="G18" i="146"/>
  <c r="F18" i="146"/>
  <c r="E18" i="146"/>
  <c r="D18" i="146"/>
  <c r="C18" i="146"/>
  <c r="H17" i="146"/>
  <c r="G17" i="146"/>
  <c r="F17" i="146"/>
  <c r="E17" i="146"/>
  <c r="D17" i="146"/>
  <c r="C17" i="146"/>
  <c r="C1" i="146"/>
  <c r="H56" i="145"/>
  <c r="G56" i="145"/>
  <c r="F56" i="145"/>
  <c r="E56" i="145"/>
  <c r="D56" i="145"/>
  <c r="C56" i="145"/>
  <c r="H52" i="145"/>
  <c r="G52" i="145"/>
  <c r="G47" i="145" s="1"/>
  <c r="F52" i="145"/>
  <c r="E52" i="145"/>
  <c r="D52" i="145"/>
  <c r="D47" i="145" s="1"/>
  <c r="C52" i="145"/>
  <c r="H48" i="145"/>
  <c r="H47" i="145" s="1"/>
  <c r="G48" i="145"/>
  <c r="F48" i="145"/>
  <c r="E48" i="145"/>
  <c r="E47" i="145" s="1"/>
  <c r="D48" i="145"/>
  <c r="C48" i="145"/>
  <c r="F47" i="145"/>
  <c r="C47" i="145"/>
  <c r="H43" i="145"/>
  <c r="G43" i="145"/>
  <c r="F43" i="145"/>
  <c r="F38" i="145" s="1"/>
  <c r="F67" i="145" s="1"/>
  <c r="E43" i="145"/>
  <c r="D43" i="145"/>
  <c r="C43" i="145"/>
  <c r="H39" i="145"/>
  <c r="G39" i="145"/>
  <c r="G38" i="145" s="1"/>
  <c r="F39" i="145"/>
  <c r="E39" i="145"/>
  <c r="D39" i="145"/>
  <c r="D38" i="145" s="1"/>
  <c r="D67" i="145" s="1"/>
  <c r="C39" i="145"/>
  <c r="C38" i="145" s="1"/>
  <c r="C67" i="145" s="1"/>
  <c r="H38" i="145"/>
  <c r="H67" i="145" s="1"/>
  <c r="E38" i="145"/>
  <c r="H30" i="145"/>
  <c r="G30" i="145"/>
  <c r="F30" i="145"/>
  <c r="F26" i="145" s="1"/>
  <c r="E30" i="145"/>
  <c r="D30" i="145"/>
  <c r="C30" i="145"/>
  <c r="H27" i="145"/>
  <c r="G27" i="145"/>
  <c r="G26" i="145" s="1"/>
  <c r="F27" i="145"/>
  <c r="E27" i="145"/>
  <c r="D27" i="145"/>
  <c r="D26" i="145" s="1"/>
  <c r="C27" i="145"/>
  <c r="C26" i="145" s="1"/>
  <c r="H26" i="145"/>
  <c r="E26" i="145"/>
  <c r="H17" i="145"/>
  <c r="H68" i="145" s="1"/>
  <c r="G17" i="145"/>
  <c r="F17" i="145"/>
  <c r="E17" i="145"/>
  <c r="D17" i="145"/>
  <c r="C17" i="145"/>
  <c r="H14" i="145"/>
  <c r="G14" i="145"/>
  <c r="F14" i="145"/>
  <c r="E14" i="145"/>
  <c r="D14" i="145"/>
  <c r="C14" i="145"/>
  <c r="C1" i="145"/>
  <c r="C1" i="130"/>
  <c r="H56" i="121"/>
  <c r="G56" i="121"/>
  <c r="F56" i="121"/>
  <c r="E56" i="121"/>
  <c r="D56" i="121"/>
  <c r="C56" i="121"/>
  <c r="H52" i="121"/>
  <c r="G52" i="121"/>
  <c r="F52" i="121"/>
  <c r="E52" i="121"/>
  <c r="D52" i="121"/>
  <c r="C52" i="121"/>
  <c r="H48" i="121"/>
  <c r="H47" i="121" s="1"/>
  <c r="G48" i="121"/>
  <c r="F48" i="121"/>
  <c r="F47" i="121" s="1"/>
  <c r="E48" i="121"/>
  <c r="D48" i="121"/>
  <c r="C48" i="121"/>
  <c r="C47" i="121" s="1"/>
  <c r="G47" i="121"/>
  <c r="E47" i="121"/>
  <c r="D47" i="121"/>
  <c r="H43" i="121"/>
  <c r="G43" i="121"/>
  <c r="F43" i="121"/>
  <c r="E43" i="121"/>
  <c r="D43" i="121"/>
  <c r="C43" i="121"/>
  <c r="H39" i="121"/>
  <c r="H38" i="121" s="1"/>
  <c r="G39" i="121"/>
  <c r="F39" i="121"/>
  <c r="E39" i="121"/>
  <c r="E38" i="121" s="1"/>
  <c r="E67" i="121" s="1"/>
  <c r="D39" i="121"/>
  <c r="D38" i="121" s="1"/>
  <c r="D67" i="121" s="1"/>
  <c r="C39" i="121"/>
  <c r="C38" i="121" s="1"/>
  <c r="G38" i="121"/>
  <c r="G67" i="121" s="1"/>
  <c r="F38" i="121"/>
  <c r="H30" i="121"/>
  <c r="G30" i="121"/>
  <c r="F30" i="121"/>
  <c r="E30" i="121"/>
  <c r="D30" i="121"/>
  <c r="C30" i="121"/>
  <c r="H27" i="121"/>
  <c r="H26" i="121" s="1"/>
  <c r="G27" i="121"/>
  <c r="F27" i="121"/>
  <c r="E27" i="121"/>
  <c r="E26" i="121" s="1"/>
  <c r="D27" i="121"/>
  <c r="D26" i="121" s="1"/>
  <c r="C27" i="121"/>
  <c r="C26" i="121" s="1"/>
  <c r="G26" i="121"/>
  <c r="F26" i="121"/>
  <c r="H17" i="121"/>
  <c r="G17" i="121"/>
  <c r="F17" i="121"/>
  <c r="E17" i="121"/>
  <c r="D17" i="121"/>
  <c r="C17" i="121"/>
  <c r="H14" i="121"/>
  <c r="G14" i="121"/>
  <c r="F14" i="121"/>
  <c r="E14" i="121"/>
  <c r="D14" i="121"/>
  <c r="C14" i="121"/>
  <c r="C1" i="121"/>
  <c r="C1" i="138"/>
  <c r="H56" i="137"/>
  <c r="G56" i="137"/>
  <c r="F56" i="137"/>
  <c r="E56" i="137"/>
  <c r="D56" i="137"/>
  <c r="C56" i="137"/>
  <c r="H52" i="137"/>
  <c r="H47" i="137" s="1"/>
  <c r="G52" i="137"/>
  <c r="F52" i="137"/>
  <c r="E52" i="137"/>
  <c r="D52" i="137"/>
  <c r="C52" i="137"/>
  <c r="H48" i="137"/>
  <c r="G48" i="137"/>
  <c r="G47" i="137" s="1"/>
  <c r="F48" i="137"/>
  <c r="F47" i="137" s="1"/>
  <c r="E48" i="137"/>
  <c r="D48" i="137"/>
  <c r="C48" i="137"/>
  <c r="E47" i="137"/>
  <c r="D47" i="137"/>
  <c r="H43" i="137"/>
  <c r="G43" i="137"/>
  <c r="F43" i="137"/>
  <c r="E43" i="137"/>
  <c r="D43" i="137"/>
  <c r="C43" i="137"/>
  <c r="C38" i="137" s="1"/>
  <c r="H39" i="137"/>
  <c r="G39" i="137"/>
  <c r="G38" i="137" s="1"/>
  <c r="G67" i="137" s="1"/>
  <c r="F39" i="137"/>
  <c r="F38" i="137" s="1"/>
  <c r="F67" i="137" s="1"/>
  <c r="E39" i="137"/>
  <c r="E38" i="137" s="1"/>
  <c r="E67" i="137" s="1"/>
  <c r="D39" i="137"/>
  <c r="D38" i="137" s="1"/>
  <c r="D67" i="137" s="1"/>
  <c r="C39" i="137"/>
  <c r="H30" i="137"/>
  <c r="G30" i="137"/>
  <c r="F30" i="137"/>
  <c r="E30" i="137"/>
  <c r="D30" i="137"/>
  <c r="C30" i="137"/>
  <c r="H27" i="137"/>
  <c r="G27" i="137"/>
  <c r="F27" i="137"/>
  <c r="F26" i="137" s="1"/>
  <c r="E27" i="137"/>
  <c r="D27" i="137"/>
  <c r="C27" i="137"/>
  <c r="G26" i="137"/>
  <c r="H17" i="137"/>
  <c r="G17" i="137"/>
  <c r="F17" i="137"/>
  <c r="E17" i="137"/>
  <c r="D17" i="137"/>
  <c r="C17" i="137"/>
  <c r="H14" i="137"/>
  <c r="G14" i="137"/>
  <c r="F14" i="137"/>
  <c r="E14" i="137"/>
  <c r="D14" i="137"/>
  <c r="C14" i="137"/>
  <c r="C1" i="137"/>
  <c r="C1" i="134"/>
  <c r="H56" i="133"/>
  <c r="G56" i="133"/>
  <c r="F56" i="133"/>
  <c r="E56" i="133"/>
  <c r="D56" i="133"/>
  <c r="C56" i="133"/>
  <c r="H52" i="133"/>
  <c r="G52" i="133"/>
  <c r="F52" i="133"/>
  <c r="E52" i="133"/>
  <c r="D52" i="133"/>
  <c r="C52" i="133"/>
  <c r="H48" i="133"/>
  <c r="H47" i="133" s="1"/>
  <c r="G48" i="133"/>
  <c r="F48" i="133"/>
  <c r="E48" i="133"/>
  <c r="D48" i="133"/>
  <c r="D47" i="133" s="1"/>
  <c r="C48" i="133"/>
  <c r="C47" i="133" s="1"/>
  <c r="H43" i="133"/>
  <c r="G43" i="133"/>
  <c r="F43" i="133"/>
  <c r="E43" i="133"/>
  <c r="D43" i="133"/>
  <c r="D38" i="133" s="1"/>
  <c r="C43" i="133"/>
  <c r="H39" i="133"/>
  <c r="H38" i="133" s="1"/>
  <c r="G39" i="133"/>
  <c r="F39" i="133"/>
  <c r="E39" i="133"/>
  <c r="D39" i="133"/>
  <c r="C39" i="133"/>
  <c r="F38" i="133"/>
  <c r="E38" i="133"/>
  <c r="H30" i="133"/>
  <c r="G30" i="133"/>
  <c r="F30" i="133"/>
  <c r="E30" i="133"/>
  <c r="D30" i="133"/>
  <c r="C30" i="133"/>
  <c r="H27" i="133"/>
  <c r="H26" i="133" s="1"/>
  <c r="G27" i="133"/>
  <c r="G26" i="133" s="1"/>
  <c r="F27" i="133"/>
  <c r="F26" i="133" s="1"/>
  <c r="E27" i="133"/>
  <c r="D27" i="133"/>
  <c r="D26" i="133" s="1"/>
  <c r="C27" i="133"/>
  <c r="E26" i="133"/>
  <c r="H17" i="133"/>
  <c r="G17" i="133"/>
  <c r="F17" i="133"/>
  <c r="E17" i="133"/>
  <c r="D17" i="133"/>
  <c r="C17" i="133"/>
  <c r="H14" i="133"/>
  <c r="G14" i="133"/>
  <c r="F14" i="133"/>
  <c r="E14" i="133"/>
  <c r="D14" i="133"/>
  <c r="C14" i="133"/>
  <c r="C1" i="133"/>
  <c r="E127" i="141" l="1"/>
  <c r="E26" i="137"/>
  <c r="C47" i="137"/>
  <c r="E143" i="141"/>
  <c r="E137" i="141"/>
  <c r="E138" i="141"/>
  <c r="H38" i="137"/>
  <c r="H26" i="137"/>
  <c r="D26" i="137"/>
  <c r="G68" i="137"/>
  <c r="C26" i="137"/>
  <c r="E136" i="141"/>
  <c r="F47" i="133"/>
  <c r="D67" i="133"/>
  <c r="F67" i="133"/>
  <c r="F68" i="133" s="1"/>
  <c r="C38" i="133"/>
  <c r="E47" i="133"/>
  <c r="E67" i="133" s="1"/>
  <c r="E85" i="141"/>
  <c r="C26" i="133"/>
  <c r="E76" i="141"/>
  <c r="G47" i="133"/>
  <c r="D68" i="133"/>
  <c r="E92" i="141"/>
  <c r="E87" i="141"/>
  <c r="E86" i="141"/>
  <c r="G38" i="133"/>
  <c r="G67" i="133" s="1"/>
  <c r="H67" i="133"/>
  <c r="E67" i="145"/>
  <c r="E68" i="145" s="1"/>
  <c r="C68" i="145"/>
  <c r="G67" i="145"/>
  <c r="G68" i="145" s="1"/>
  <c r="D68" i="145"/>
  <c r="F68" i="145"/>
  <c r="G68" i="121"/>
  <c r="D68" i="121"/>
  <c r="E68" i="121"/>
  <c r="C67" i="121"/>
  <c r="E198" i="141" s="1"/>
  <c r="H67" i="121"/>
  <c r="F67" i="121"/>
  <c r="F68" i="121" s="1"/>
  <c r="F68" i="137"/>
  <c r="D68" i="137"/>
  <c r="E68" i="137"/>
  <c r="H68" i="133"/>
  <c r="G68" i="133"/>
  <c r="H18" i="130"/>
  <c r="G18" i="130"/>
  <c r="F18" i="130"/>
  <c r="E18" i="130"/>
  <c r="D18" i="130"/>
  <c r="C18" i="130"/>
  <c r="H17" i="130"/>
  <c r="G17" i="130"/>
  <c r="F17" i="130"/>
  <c r="E17" i="130"/>
  <c r="D17" i="130"/>
  <c r="C17" i="130"/>
  <c r="E253" i="141" l="1"/>
  <c r="E229" i="141"/>
  <c r="E250" i="141"/>
  <c r="E141" i="141"/>
  <c r="H67" i="137"/>
  <c r="H68" i="137" s="1"/>
  <c r="C67" i="137"/>
  <c r="C68" i="137" s="1"/>
  <c r="E68" i="133"/>
  <c r="C67" i="133"/>
  <c r="E91" i="141" s="1"/>
  <c r="E90" i="141"/>
  <c r="C68" i="121"/>
  <c r="H68" i="121"/>
  <c r="E195" i="141" l="1"/>
  <c r="E174" i="141"/>
  <c r="E118" i="141"/>
  <c r="E139" i="141"/>
  <c r="E142" i="141"/>
  <c r="C68" i="133"/>
  <c r="A3" i="141"/>
  <c r="A4" i="141" s="1"/>
  <c r="A5" i="141" s="1"/>
  <c r="A6" i="141" s="1"/>
  <c r="A7" i="141" s="1"/>
  <c r="A8" i="141" s="1"/>
  <c r="A9" i="141" s="1"/>
  <c r="A10" i="141" s="1"/>
  <c r="A11" i="141" s="1"/>
  <c r="A12" i="141" s="1"/>
  <c r="A13" i="141" s="1"/>
  <c r="A14" i="141" s="1"/>
  <c r="A15" i="141" s="1"/>
  <c r="A16" i="141" s="1"/>
  <c r="A17" i="141" s="1"/>
  <c r="A18" i="141" s="1"/>
  <c r="A19" i="141" s="1"/>
  <c r="A20" i="141" s="1"/>
  <c r="A21" i="141" s="1"/>
  <c r="A22" i="141" s="1"/>
  <c r="A23" i="141" s="1"/>
  <c r="A24" i="141" s="1"/>
  <c r="A25" i="141" s="1"/>
  <c r="A26" i="141" s="1"/>
  <c r="A27" i="141" s="1"/>
  <c r="A28" i="141" s="1"/>
  <c r="A29" i="141" s="1"/>
  <c r="A30" i="141" s="1"/>
  <c r="A31" i="141" s="1"/>
  <c r="A32" i="141" s="1"/>
  <c r="A33" i="141" s="1"/>
  <c r="A34" i="141" s="1"/>
  <c r="A35" i="141" s="1"/>
  <c r="A36" i="141" s="1"/>
  <c r="A37" i="141" s="1"/>
  <c r="A38" i="141" s="1"/>
  <c r="A39" i="141" s="1"/>
  <c r="A40" i="141" s="1"/>
  <c r="A41" i="141" s="1"/>
  <c r="A42" i="141" s="1"/>
  <c r="A43" i="141" s="1"/>
  <c r="A44" i="141" s="1"/>
  <c r="A45" i="141" s="1"/>
  <c r="A46" i="141" s="1"/>
  <c r="A47" i="141" s="1"/>
  <c r="A48" i="141" s="1"/>
  <c r="A49" i="141" s="1"/>
  <c r="A50" i="141" s="1"/>
  <c r="A51" i="141" s="1"/>
  <c r="A52" i="141" s="1"/>
  <c r="A53" i="141" s="1"/>
  <c r="A54" i="141" s="1"/>
  <c r="A55" i="141" s="1"/>
  <c r="A56" i="141" s="1"/>
  <c r="A57" i="141" s="1"/>
  <c r="A58" i="141" s="1"/>
  <c r="A59" i="141" s="1"/>
  <c r="A60" i="141" s="1"/>
  <c r="A61" i="141" s="1"/>
  <c r="A62" i="141" s="1"/>
  <c r="E67" i="141" l="1"/>
  <c r="E88" i="141"/>
  <c r="D14" i="13"/>
  <c r="E14" i="13"/>
  <c r="F14" i="13"/>
  <c r="G14" i="13"/>
  <c r="H14" i="13"/>
  <c r="D17" i="13"/>
  <c r="E17" i="13"/>
  <c r="F17" i="13"/>
  <c r="G17" i="13"/>
  <c r="H17" i="13"/>
  <c r="D27" i="13"/>
  <c r="E27" i="13"/>
  <c r="F27" i="13"/>
  <c r="G27" i="13"/>
  <c r="H27" i="13"/>
  <c r="D30" i="13"/>
  <c r="E30" i="13"/>
  <c r="F30" i="13"/>
  <c r="G30" i="13"/>
  <c r="H30" i="13"/>
  <c r="D39" i="13"/>
  <c r="D38" i="13" s="1"/>
  <c r="E39" i="13"/>
  <c r="E38" i="13" s="1"/>
  <c r="F39" i="13"/>
  <c r="G39" i="13"/>
  <c r="H39" i="13"/>
  <c r="D43" i="13"/>
  <c r="E43" i="13"/>
  <c r="F43" i="13"/>
  <c r="G43" i="13"/>
  <c r="H43" i="13"/>
  <c r="D48" i="13"/>
  <c r="E48" i="13"/>
  <c r="F48" i="13"/>
  <c r="F47" i="13" s="1"/>
  <c r="G48" i="13"/>
  <c r="H48" i="13"/>
  <c r="D52" i="13"/>
  <c r="E52" i="13"/>
  <c r="F52" i="13"/>
  <c r="G52" i="13"/>
  <c r="H52" i="13"/>
  <c r="D56" i="13"/>
  <c r="E56" i="13"/>
  <c r="F56" i="13"/>
  <c r="G56" i="13"/>
  <c r="H56" i="13"/>
  <c r="G47" i="13" l="1"/>
  <c r="D26" i="13"/>
  <c r="H38" i="13"/>
  <c r="E47" i="13"/>
  <c r="E67" i="13"/>
  <c r="H26" i="13"/>
  <c r="G38" i="13"/>
  <c r="G67" i="13" s="1"/>
  <c r="G26" i="13"/>
  <c r="F26" i="13"/>
  <c r="F38" i="13"/>
  <c r="F67" i="13" s="1"/>
  <c r="H47" i="13"/>
  <c r="H67" i="13" s="1"/>
  <c r="E26" i="13"/>
  <c r="D47" i="13"/>
  <c r="D67" i="13" s="1"/>
  <c r="E68" i="13" l="1"/>
  <c r="D68" i="13"/>
  <c r="H68" i="13"/>
  <c r="F68" i="13"/>
  <c r="G68" i="13"/>
  <c r="C1" i="122" l="1"/>
  <c r="C14" i="13" l="1"/>
  <c r="C39" i="13" l="1"/>
  <c r="C30" i="13" l="1"/>
  <c r="C56" i="13" l="1"/>
  <c r="C52" i="13"/>
  <c r="C48" i="13"/>
  <c r="C43" i="13"/>
  <c r="C38" i="13" s="1"/>
  <c r="C27" i="13"/>
  <c r="C17" i="13"/>
  <c r="E29" i="141" l="1"/>
  <c r="E30" i="141"/>
  <c r="E31" i="141"/>
  <c r="E36" i="141"/>
  <c r="C26" i="13"/>
  <c r="E20" i="141"/>
  <c r="C47" i="13"/>
  <c r="E34" i="141" l="1"/>
  <c r="E35" i="141"/>
  <c r="E11" i="141"/>
  <c r="C1" i="22"/>
  <c r="C1" i="13"/>
  <c r="C1" i="37"/>
  <c r="F1" i="8" s="1"/>
  <c r="E32" i="141" l="1"/>
</calcChain>
</file>

<file path=xl/sharedStrings.xml><?xml version="1.0" encoding="utf-8"?>
<sst xmlns="http://schemas.openxmlformats.org/spreadsheetml/2006/main" count="7835" uniqueCount="1265">
  <si>
    <t>Description</t>
  </si>
  <si>
    <t>SCR</t>
  </si>
  <si>
    <t>#</t>
  </si>
  <si>
    <t>Individual</t>
  </si>
  <si>
    <t>-</t>
  </si>
  <si>
    <t>Currency code</t>
  </si>
  <si>
    <t>Currency name</t>
  </si>
  <si>
    <t>Filled</t>
  </si>
  <si>
    <t>Yes</t>
  </si>
  <si>
    <t>Life</t>
  </si>
  <si>
    <t>Thousands</t>
  </si>
  <si>
    <t>Standard formula</t>
  </si>
  <si>
    <t>EUR</t>
  </si>
  <si>
    <t>Austria</t>
  </si>
  <si>
    <t>Euro</t>
  </si>
  <si>
    <t>EEA</t>
  </si>
  <si>
    <t>AT</t>
  </si>
  <si>
    <t>USD</t>
  </si>
  <si>
    <t>US Dollar</t>
  </si>
  <si>
    <t>Not filled</t>
  </si>
  <si>
    <t>No</t>
  </si>
  <si>
    <t>Non-Life</t>
  </si>
  <si>
    <t>Millions</t>
  </si>
  <si>
    <t>Group</t>
  </si>
  <si>
    <t>Partial internal model</t>
  </si>
  <si>
    <t>BGN</t>
  </si>
  <si>
    <t>Belgium</t>
  </si>
  <si>
    <t>BE</t>
  </si>
  <si>
    <t>N/A</t>
  </si>
  <si>
    <t>Composite</t>
  </si>
  <si>
    <t>Full internal model</t>
  </si>
  <si>
    <t>CHF</t>
  </si>
  <si>
    <t>Bulgaria</t>
  </si>
  <si>
    <t>Bulgaria Leva</t>
  </si>
  <si>
    <t>BG</t>
  </si>
  <si>
    <t>GBP</t>
  </si>
  <si>
    <t>British Pound</t>
  </si>
  <si>
    <t>Reinsurance</t>
  </si>
  <si>
    <t>CZK</t>
  </si>
  <si>
    <t>Croatia</t>
  </si>
  <si>
    <t>Croatia Kuna</t>
  </si>
  <si>
    <t>HRK</t>
  </si>
  <si>
    <t>HR</t>
  </si>
  <si>
    <t>INR</t>
  </si>
  <si>
    <t>Indian Rupee</t>
  </si>
  <si>
    <t>Captive</t>
  </si>
  <si>
    <t>DKK</t>
  </si>
  <si>
    <t>Cyprus</t>
  </si>
  <si>
    <t>CY</t>
  </si>
  <si>
    <t>AUD</t>
  </si>
  <si>
    <t>Australian Dollar</t>
  </si>
  <si>
    <t>CAD</t>
  </si>
  <si>
    <t>SGD</t>
  </si>
  <si>
    <t>ISK</t>
  </si>
  <si>
    <t>Finland</t>
  </si>
  <si>
    <t>FI</t>
  </si>
  <si>
    <t>MYR</t>
  </si>
  <si>
    <t>Malaysian Ringgit</t>
  </si>
  <si>
    <t>NOK</t>
  </si>
  <si>
    <t>France</t>
  </si>
  <si>
    <t>FR</t>
  </si>
  <si>
    <t>JPY</t>
  </si>
  <si>
    <t>Japanese Yen</t>
  </si>
  <si>
    <t>PLN</t>
  </si>
  <si>
    <t>Germany</t>
  </si>
  <si>
    <t>DE</t>
  </si>
  <si>
    <t>CNY</t>
  </si>
  <si>
    <t>Chinese Yuan Renminbi</t>
  </si>
  <si>
    <t>RON</t>
  </si>
  <si>
    <t>Greece</t>
  </si>
  <si>
    <t>GR</t>
  </si>
  <si>
    <t>NZD</t>
  </si>
  <si>
    <t>New Zealand Dollar</t>
  </si>
  <si>
    <t>SEK</t>
  </si>
  <si>
    <t>THB</t>
  </si>
  <si>
    <t>AED</t>
  </si>
  <si>
    <t>HKD</t>
  </si>
  <si>
    <t>Latvia</t>
  </si>
  <si>
    <t>LVL</t>
  </si>
  <si>
    <t>LV</t>
  </si>
  <si>
    <t>MXN</t>
  </si>
  <si>
    <t>Mexican Peso</t>
  </si>
  <si>
    <t>Liechtenstein</t>
  </si>
  <si>
    <t>Switzerland Francs</t>
  </si>
  <si>
    <t>LI</t>
  </si>
  <si>
    <t>ZAR</t>
  </si>
  <si>
    <t>South African Rand</t>
  </si>
  <si>
    <t>PHP</t>
  </si>
  <si>
    <t>IDR</t>
  </si>
  <si>
    <t>SAR</t>
  </si>
  <si>
    <t>BRL</t>
  </si>
  <si>
    <t>TRY</t>
  </si>
  <si>
    <t>KES</t>
  </si>
  <si>
    <t>KRW</t>
  </si>
  <si>
    <t>Slovakia</t>
  </si>
  <si>
    <t>SK</t>
  </si>
  <si>
    <t>EGP</t>
  </si>
  <si>
    <t>Egyptian Pound</t>
  </si>
  <si>
    <t>Slovenia</t>
  </si>
  <si>
    <t>SI</t>
  </si>
  <si>
    <t>IQD</t>
  </si>
  <si>
    <t>Iraqi Dinar</t>
  </si>
  <si>
    <t>Spain</t>
  </si>
  <si>
    <t>ES</t>
  </si>
  <si>
    <t>Norwegian Krone</t>
  </si>
  <si>
    <t>Sweden</t>
  </si>
  <si>
    <t>Sweden Kronor</t>
  </si>
  <si>
    <t>SE</t>
  </si>
  <si>
    <t>KWD</t>
  </si>
  <si>
    <t>Kuwaiti Dinar</t>
  </si>
  <si>
    <t>United Kingdom</t>
  </si>
  <si>
    <t>United Kingdom Pounds</t>
  </si>
  <si>
    <t>UK</t>
  </si>
  <si>
    <t>RUB</t>
  </si>
  <si>
    <t>Russian Ruble</t>
  </si>
  <si>
    <t>Afghanistan</t>
  </si>
  <si>
    <t>Afghanistan Afghanis</t>
  </si>
  <si>
    <t>AFN</t>
  </si>
  <si>
    <t>Non EEA</t>
  </si>
  <si>
    <t>Danish Krone</t>
  </si>
  <si>
    <t>Albania</t>
  </si>
  <si>
    <t>Albania Leke</t>
  </si>
  <si>
    <t>ALL</t>
  </si>
  <si>
    <t>PKR</t>
  </si>
  <si>
    <t>Pakistani Rupee</t>
  </si>
  <si>
    <t>Algeria</t>
  </si>
  <si>
    <t>Algeria Dinars</t>
  </si>
  <si>
    <t>DZD</t>
  </si>
  <si>
    <t>ILS</t>
  </si>
  <si>
    <t>Israeli Shekel</t>
  </si>
  <si>
    <t>Argentina</t>
  </si>
  <si>
    <t>Argentina Pesos</t>
  </si>
  <si>
    <t>ARS</t>
  </si>
  <si>
    <t>Polish Zloty</t>
  </si>
  <si>
    <t>Australia</t>
  </si>
  <si>
    <t>Australia Dollars</t>
  </si>
  <si>
    <t>QAR</t>
  </si>
  <si>
    <t>Qatari Riyal</t>
  </si>
  <si>
    <t>Bahamas, The</t>
  </si>
  <si>
    <t>Bahamas Dollars</t>
  </si>
  <si>
    <t>BSD</t>
  </si>
  <si>
    <t>XAU</t>
  </si>
  <si>
    <t>Gold Ounce</t>
  </si>
  <si>
    <t>Bahrain</t>
  </si>
  <si>
    <t>Bahrain Dinars</t>
  </si>
  <si>
    <t>BHD</t>
  </si>
  <si>
    <t>OMR</t>
  </si>
  <si>
    <t>Omani Rial</t>
  </si>
  <si>
    <t>Bangladesh</t>
  </si>
  <si>
    <t>Bangladesh Taka</t>
  </si>
  <si>
    <t>BDT</t>
  </si>
  <si>
    <t>COP</t>
  </si>
  <si>
    <t>Colombian Peso</t>
  </si>
  <si>
    <t>Barbados</t>
  </si>
  <si>
    <t>Barbados Dollars</t>
  </si>
  <si>
    <t>BBD</t>
  </si>
  <si>
    <t>CLP</t>
  </si>
  <si>
    <t>Chilean Peso</t>
  </si>
  <si>
    <t>Bermuda</t>
  </si>
  <si>
    <t>Bermuda Dollars</t>
  </si>
  <si>
    <t>BMD</t>
  </si>
  <si>
    <t>TWD</t>
  </si>
  <si>
    <t>Taiwan New Dollar</t>
  </si>
  <si>
    <t>Brazil</t>
  </si>
  <si>
    <t>Brazil Reais</t>
  </si>
  <si>
    <t>Argentine Peso</t>
  </si>
  <si>
    <t>Unit of reporting</t>
  </si>
  <si>
    <t>Canada</t>
  </si>
  <si>
    <t>Canada Dollars</t>
  </si>
  <si>
    <t>Czech Koruna</t>
  </si>
  <si>
    <t>UNIT</t>
  </si>
  <si>
    <t>Chile</t>
  </si>
  <si>
    <t>Chile Pesos</t>
  </si>
  <si>
    <t>VND</t>
  </si>
  <si>
    <t>Vietnamese Dong</t>
  </si>
  <si>
    <t>China, People's Republic of</t>
  </si>
  <si>
    <t>China Yuan Renminbi</t>
  </si>
  <si>
    <t>MAD</t>
  </si>
  <si>
    <t>Moroccan Dirham</t>
  </si>
  <si>
    <t>Colombia</t>
  </si>
  <si>
    <t>Colombia Pesos</t>
  </si>
  <si>
    <t>JOD</t>
  </si>
  <si>
    <t>Jordanian Dinar</t>
  </si>
  <si>
    <t>Costa Rica</t>
  </si>
  <si>
    <t>Costa Rica Colones</t>
  </si>
  <si>
    <t>CRC</t>
  </si>
  <si>
    <t>Bahraini Dinar</t>
  </si>
  <si>
    <t>Dominican Republic</t>
  </si>
  <si>
    <t>Dominican Republic Pesos</t>
  </si>
  <si>
    <t>DOP</t>
  </si>
  <si>
    <t>XOF</t>
  </si>
  <si>
    <t>CFA Franc</t>
  </si>
  <si>
    <t>Egypt</t>
  </si>
  <si>
    <t>Egypt Pounds</t>
  </si>
  <si>
    <t>LKR</t>
  </si>
  <si>
    <t>Sri Lankan Rupee</t>
  </si>
  <si>
    <t>Fiji</t>
  </si>
  <si>
    <t>Fiji Dollars</t>
  </si>
  <si>
    <t>FJD</t>
  </si>
  <si>
    <t>UAH</t>
  </si>
  <si>
    <t>Ukrainian Hryvnia</t>
  </si>
  <si>
    <t>Hong Kong</t>
  </si>
  <si>
    <t>Hong Kong Dollars</t>
  </si>
  <si>
    <t>NGN</t>
  </si>
  <si>
    <t>Nigerian Naira</t>
  </si>
  <si>
    <t>India</t>
  </si>
  <si>
    <t>India Rupees</t>
  </si>
  <si>
    <t>TND</t>
  </si>
  <si>
    <t>Tunisian Dinar</t>
  </si>
  <si>
    <t>Indonesia</t>
  </si>
  <si>
    <t>Indonesia Rupiahs</t>
  </si>
  <si>
    <t>UGX</t>
  </si>
  <si>
    <t>Ugandan Shilling</t>
  </si>
  <si>
    <t>Iran</t>
  </si>
  <si>
    <t>Iran Rials</t>
  </si>
  <si>
    <t>IRR</t>
  </si>
  <si>
    <t>Romanian New Leu</t>
  </si>
  <si>
    <t>Iraq</t>
  </si>
  <si>
    <t>Iraq Dinars</t>
  </si>
  <si>
    <t>Bangladeshi Taka</t>
  </si>
  <si>
    <t>Israel</t>
  </si>
  <si>
    <t>Israel New Shekels</t>
  </si>
  <si>
    <t>PEN</t>
  </si>
  <si>
    <t>Peruvian Sol</t>
  </si>
  <si>
    <t>Jamaica</t>
  </si>
  <si>
    <t>Jamaica Dollars</t>
  </si>
  <si>
    <t>JMD</t>
  </si>
  <si>
    <t>GEL</t>
  </si>
  <si>
    <t>Georgian Lari</t>
  </si>
  <si>
    <t>Japan</t>
  </si>
  <si>
    <t>Japan Yen</t>
  </si>
  <si>
    <t>XAF</t>
  </si>
  <si>
    <t>Central African CFA Franc BEAC</t>
  </si>
  <si>
    <t>Jordan</t>
  </si>
  <si>
    <t>Jordan Dinars</t>
  </si>
  <si>
    <t>Fijian Dollar</t>
  </si>
  <si>
    <t>Kenya</t>
  </si>
  <si>
    <t>Kenya Shillings</t>
  </si>
  <si>
    <t>VEF</t>
  </si>
  <si>
    <t>Venezuelan Bolivar</t>
  </si>
  <si>
    <t>Korea, South</t>
  </si>
  <si>
    <t>South Korea Won</t>
  </si>
  <si>
    <t>BYR</t>
  </si>
  <si>
    <t>Belarusian Ruble</t>
  </si>
  <si>
    <t>Kuwait</t>
  </si>
  <si>
    <t>Kuwait Dinars</t>
  </si>
  <si>
    <t>Croatian Kuna</t>
  </si>
  <si>
    <t>Lebanon</t>
  </si>
  <si>
    <t>Lebanon Pounds</t>
  </si>
  <si>
    <t>LBP</t>
  </si>
  <si>
    <t>UZS</t>
  </si>
  <si>
    <t>Uzbekistani Som</t>
  </si>
  <si>
    <t>Malaysia</t>
  </si>
  <si>
    <t>Malaysia Ringgits</t>
  </si>
  <si>
    <t>Bulgarian Lev</t>
  </si>
  <si>
    <t>Mauritius</t>
  </si>
  <si>
    <t>Mauritius Rupees</t>
  </si>
  <si>
    <t>MUR</t>
  </si>
  <si>
    <t>Algerian Dinar</t>
  </si>
  <si>
    <t>Mexico</t>
  </si>
  <si>
    <t>Mexico Pesos</t>
  </si>
  <si>
    <t>Iranian Rial</t>
  </si>
  <si>
    <t>Morocco</t>
  </si>
  <si>
    <t>Morocco Dirhams</t>
  </si>
  <si>
    <t>Dominican Peso</t>
  </si>
  <si>
    <t>New Zealand</t>
  </si>
  <si>
    <t>New Zealand Dollars</t>
  </si>
  <si>
    <t>Icelandic Krona</t>
  </si>
  <si>
    <t>Oman</t>
  </si>
  <si>
    <t>Oman Rials</t>
  </si>
  <si>
    <t>XAG</t>
  </si>
  <si>
    <t>Silver Ounce</t>
  </si>
  <si>
    <t>Pakistan</t>
  </si>
  <si>
    <t>Pakistan Rupees</t>
  </si>
  <si>
    <t>Costa Rican Colon</t>
  </si>
  <si>
    <t>Peru</t>
  </si>
  <si>
    <t>Peru Nuevos Soles</t>
  </si>
  <si>
    <t>SYP</t>
  </si>
  <si>
    <t>Syrian Pound</t>
  </si>
  <si>
    <t>Philippines</t>
  </si>
  <si>
    <t>Philippines Pesos</t>
  </si>
  <si>
    <t>LYD</t>
  </si>
  <si>
    <t>Libyan Dinar</t>
  </si>
  <si>
    <t>Qatar</t>
  </si>
  <si>
    <t>Qatar Riyals</t>
  </si>
  <si>
    <t>Jamaican Dollar</t>
  </si>
  <si>
    <t>Russia</t>
  </si>
  <si>
    <t>Russia Rubles</t>
  </si>
  <si>
    <t>Mauritian Rupee</t>
  </si>
  <si>
    <t>Saudi Arabia</t>
  </si>
  <si>
    <t>Saudi Arabia Riyals</t>
  </si>
  <si>
    <t>GHS</t>
  </si>
  <si>
    <t>Ghanaian Cedi</t>
  </si>
  <si>
    <t>Singapore</t>
  </si>
  <si>
    <t>Singapore Dollars</t>
  </si>
  <si>
    <t>AOA</t>
  </si>
  <si>
    <t>Angolan Kwanza</t>
  </si>
  <si>
    <t>South Africa</t>
  </si>
  <si>
    <t>South Africa Rand</t>
  </si>
  <si>
    <t>UYU</t>
  </si>
  <si>
    <t>Uruguayan Peso</t>
  </si>
  <si>
    <t>Sri Lanka</t>
  </si>
  <si>
    <t>Sri Lanka Rupees</t>
  </si>
  <si>
    <t>Afghan Afghani</t>
  </si>
  <si>
    <t>Sudan</t>
  </si>
  <si>
    <t>Sudan Pounds</t>
  </si>
  <si>
    <t>SDG</t>
  </si>
  <si>
    <t>Lebanese Pound</t>
  </si>
  <si>
    <t>Switzerland</t>
  </si>
  <si>
    <t>XPF</t>
  </si>
  <si>
    <t>CFP Franc</t>
  </si>
  <si>
    <t>Taiwan</t>
  </si>
  <si>
    <t>Taiwan New Dollars</t>
  </si>
  <si>
    <t>TTD</t>
  </si>
  <si>
    <t>Trinidadian Dollar</t>
  </si>
  <si>
    <t>Thailand</t>
  </si>
  <si>
    <t>Thailand Baht</t>
  </si>
  <si>
    <t>TZS</t>
  </si>
  <si>
    <t>Tanzanian Shilling</t>
  </si>
  <si>
    <t>Trinidad and Tobago</t>
  </si>
  <si>
    <t>Trinidad and Tobago Dollars</t>
  </si>
  <si>
    <t>Albanian Lek</t>
  </si>
  <si>
    <t>Tunisia</t>
  </si>
  <si>
    <t>Tunisia Dinars</t>
  </si>
  <si>
    <t>XCD</t>
  </si>
  <si>
    <t>East Caribbean Dollar</t>
  </si>
  <si>
    <t>Turkey</t>
  </si>
  <si>
    <t>Turkey Lira</t>
  </si>
  <si>
    <t>GTQ</t>
  </si>
  <si>
    <t>Guatemalan Quetzal</t>
  </si>
  <si>
    <t>United Arab Emirates</t>
  </si>
  <si>
    <t>United Arab Emirates Dirhams</t>
  </si>
  <si>
    <t>NPR</t>
  </si>
  <si>
    <t>Nepalese Rupee</t>
  </si>
  <si>
    <t>United States of America</t>
  </si>
  <si>
    <t>United States Dollars</t>
  </si>
  <si>
    <t>BOB</t>
  </si>
  <si>
    <t>Bolivian Bolíviano</t>
  </si>
  <si>
    <t>Venezuela</t>
  </si>
  <si>
    <t>Venezuela Bolivares Fuertes</t>
  </si>
  <si>
    <t>ZWD</t>
  </si>
  <si>
    <t>Zimbabwean Dollar</t>
  </si>
  <si>
    <t>Vietnam</t>
  </si>
  <si>
    <t>Vietnam Dong</t>
  </si>
  <si>
    <t>Barbadian or Bajan Dollar</t>
  </si>
  <si>
    <t>Zambia</t>
  </si>
  <si>
    <t>Zambia Kwacha</t>
  </si>
  <si>
    <t>ZMK</t>
  </si>
  <si>
    <t>CUC</t>
  </si>
  <si>
    <t>Cuban Convertible Peso</t>
  </si>
  <si>
    <t>LAK</t>
  </si>
  <si>
    <t>Lao or Laotian Kip</t>
  </si>
  <si>
    <t>BND</t>
  </si>
  <si>
    <t>Bruneian Dollar</t>
  </si>
  <si>
    <t>BWP</t>
  </si>
  <si>
    <t>Botswana Pula</t>
  </si>
  <si>
    <t>HNL</t>
  </si>
  <si>
    <t>Honduran Lempira</t>
  </si>
  <si>
    <t>PYG</t>
  </si>
  <si>
    <t>Paraguayan Guarani</t>
  </si>
  <si>
    <t>ETB</t>
  </si>
  <si>
    <t>Ethiopian Birr</t>
  </si>
  <si>
    <t>NAD</t>
  </si>
  <si>
    <t>Namibian Dollar</t>
  </si>
  <si>
    <t>PGK</t>
  </si>
  <si>
    <t>Papua New Guinean Kina</t>
  </si>
  <si>
    <t>Sudanese Pound</t>
  </si>
  <si>
    <t>MOP</t>
  </si>
  <si>
    <t>Macau Pataca</t>
  </si>
  <si>
    <t>NIO</t>
  </si>
  <si>
    <t>Nicaraguan Cordoba</t>
  </si>
  <si>
    <t>Bermudian Dollar</t>
  </si>
  <si>
    <t>KZT</t>
  </si>
  <si>
    <t>Kazakhstani Tenge</t>
  </si>
  <si>
    <t>PAB</t>
  </si>
  <si>
    <t>Panamanian Balboa</t>
  </si>
  <si>
    <t>BAM</t>
  </si>
  <si>
    <t>Bosnian Convertible Marka</t>
  </si>
  <si>
    <t>GYD</t>
  </si>
  <si>
    <t>Guyanese Dollar</t>
  </si>
  <si>
    <t>YER</t>
  </si>
  <si>
    <t>Yemeni Rial</t>
  </si>
  <si>
    <t>MGA</t>
  </si>
  <si>
    <t>Malagasy Ariary</t>
  </si>
  <si>
    <t>KYD</t>
  </si>
  <si>
    <t>Caymanian Dollar</t>
  </si>
  <si>
    <t>MZN</t>
  </si>
  <si>
    <t>Mozambican Metical</t>
  </si>
  <si>
    <t>RSD</t>
  </si>
  <si>
    <t>Serbian Dinar</t>
  </si>
  <si>
    <t>Seychellois Rupee</t>
  </si>
  <si>
    <t>AMD</t>
  </si>
  <si>
    <t>Armenian Dram</t>
  </si>
  <si>
    <t>SBD</t>
  </si>
  <si>
    <t>Solomon Islander Dollar</t>
  </si>
  <si>
    <t>AZN</t>
  </si>
  <si>
    <t>Azerbaijani New Manat</t>
  </si>
  <si>
    <t>SLL</t>
  </si>
  <si>
    <t>Sierra Leonean Leone</t>
  </si>
  <si>
    <t>TOP</t>
  </si>
  <si>
    <t>Tongan Pa'anga</t>
  </si>
  <si>
    <t>BZD</t>
  </si>
  <si>
    <t>Belizean Dollar</t>
  </si>
  <si>
    <t>MWK</t>
  </si>
  <si>
    <t>Malawian Kwacha</t>
  </si>
  <si>
    <t>GMD</t>
  </si>
  <si>
    <t>Gambian Dalasi</t>
  </si>
  <si>
    <t>BIF</t>
  </si>
  <si>
    <t>Burundian Franc</t>
  </si>
  <si>
    <t>SOS</t>
  </si>
  <si>
    <t>Somali Shilling</t>
  </si>
  <si>
    <t>HTG</t>
  </si>
  <si>
    <t>Haitian Gourde</t>
  </si>
  <si>
    <t>GNF</t>
  </si>
  <si>
    <t>Guinean Franc</t>
  </si>
  <si>
    <t>MVR</t>
  </si>
  <si>
    <t>Maldivian Rufiyaa</t>
  </si>
  <si>
    <t>MNT</t>
  </si>
  <si>
    <t>Mongolian Tughrik</t>
  </si>
  <si>
    <t>CDF</t>
  </si>
  <si>
    <t>Congolese Franc</t>
  </si>
  <si>
    <t>STD</t>
  </si>
  <si>
    <t>Sao Tomean Dobra</t>
  </si>
  <si>
    <t>TJS</t>
  </si>
  <si>
    <t>Tajikistani Somoni</t>
  </si>
  <si>
    <t>KPW</t>
  </si>
  <si>
    <t>North Korean Won</t>
  </si>
  <si>
    <t>MMK</t>
  </si>
  <si>
    <t>Burmese Kyat</t>
  </si>
  <si>
    <t>LSL</t>
  </si>
  <si>
    <t>Basotho Loti</t>
  </si>
  <si>
    <t>LRD</t>
  </si>
  <si>
    <t>Liberian Dollar</t>
  </si>
  <si>
    <t>KGS</t>
  </si>
  <si>
    <t>Kyrgyzstani Som</t>
  </si>
  <si>
    <t>GIP</t>
  </si>
  <si>
    <t>Gibraltar Pound</t>
  </si>
  <si>
    <t>XPT</t>
  </si>
  <si>
    <t>Platinum Ounce</t>
  </si>
  <si>
    <t>MDL</t>
  </si>
  <si>
    <t>Moldovan Leu</t>
  </si>
  <si>
    <t>CUP</t>
  </si>
  <si>
    <t>Cuban Peso</t>
  </si>
  <si>
    <t>KHR</t>
  </si>
  <si>
    <t>Cambodian Riel</t>
  </si>
  <si>
    <t>MKD</t>
  </si>
  <si>
    <t>Macedonian Denar</t>
  </si>
  <si>
    <t>VUV</t>
  </si>
  <si>
    <t>Ni-Vanuatu Vatu</t>
  </si>
  <si>
    <t>MRO</t>
  </si>
  <si>
    <t>Mauritanian Ouguiya</t>
  </si>
  <si>
    <t>ANG</t>
  </si>
  <si>
    <t>Dutch Guilder</t>
  </si>
  <si>
    <t>SZL</t>
  </si>
  <si>
    <t>Swazi Lilangeni</t>
  </si>
  <si>
    <t>CVE</t>
  </si>
  <si>
    <t>Cape Verdean Escudo</t>
  </si>
  <si>
    <t>SRD</t>
  </si>
  <si>
    <t>Surinamese Dollar</t>
  </si>
  <si>
    <t>XPD</t>
  </si>
  <si>
    <t>Palladium Ounce</t>
  </si>
  <si>
    <t>SVC</t>
  </si>
  <si>
    <t>Salvadoran Colon</t>
  </si>
  <si>
    <t>Bahamian Dollar</t>
  </si>
  <si>
    <t>XDR</t>
  </si>
  <si>
    <t>IMF Special Drawing Rights</t>
  </si>
  <si>
    <t>RWF</t>
  </si>
  <si>
    <t>Rwandan Franc</t>
  </si>
  <si>
    <t>AWG</t>
  </si>
  <si>
    <t>Aruban or Dutch Guilder</t>
  </si>
  <si>
    <t>DJF</t>
  </si>
  <si>
    <t>Djiboutian Franc</t>
  </si>
  <si>
    <t>BTN</t>
  </si>
  <si>
    <t>Bhutanese Ngultrum</t>
  </si>
  <si>
    <t>KMF</t>
  </si>
  <si>
    <t>Comoran Franc</t>
  </si>
  <si>
    <t>WST</t>
  </si>
  <si>
    <t>Samoan Tala</t>
  </si>
  <si>
    <t>SPL</t>
  </si>
  <si>
    <t>Seborgan Luigino</t>
  </si>
  <si>
    <t>ERN</t>
  </si>
  <si>
    <t>Eritrean Nakfa</t>
  </si>
  <si>
    <t>FKP</t>
  </si>
  <si>
    <t>Falkland Island Pound</t>
  </si>
  <si>
    <t>SHP</t>
  </si>
  <si>
    <t>Saint Helenian Pound</t>
  </si>
  <si>
    <t>JEP</t>
  </si>
  <si>
    <t>Jersey Pound</t>
  </si>
  <si>
    <t>TMT</t>
  </si>
  <si>
    <t>Turkmenistani Manat</t>
  </si>
  <si>
    <t>TVD</t>
  </si>
  <si>
    <t>Tuvaluan Dollar</t>
  </si>
  <si>
    <t>IMP</t>
  </si>
  <si>
    <t>Isle of Man Pound</t>
  </si>
  <si>
    <t>GGP</t>
  </si>
  <si>
    <t>Guernsey Pound</t>
  </si>
  <si>
    <t>ZMW</t>
  </si>
  <si>
    <t>Zambian Kwacha</t>
  </si>
  <si>
    <t>Participant</t>
  </si>
  <si>
    <t>Index</t>
  </si>
  <si>
    <t/>
  </si>
  <si>
    <t>Consent given</t>
  </si>
  <si>
    <t>Compte de résultat par catégorie (non-vie &amp; dommages corporels)</t>
  </si>
  <si>
    <t>AUTOMOBILE</t>
  </si>
  <si>
    <t>DOMMAGES AUX BIENS</t>
  </si>
  <si>
    <t>CATASTROPHES NATURELLES</t>
  </si>
  <si>
    <t>Santé (frais de soins)</t>
  </si>
  <si>
    <t>Autres (dont Incap inval)</t>
  </si>
  <si>
    <t>RC (cat. 22)</t>
  </si>
  <si>
    <t>DOMMAGES (cat. 23)</t>
  </si>
  <si>
    <t>PARTICULIERS (cat. 24)</t>
  </si>
  <si>
    <t>(cat. 27)</t>
  </si>
  <si>
    <t>Résultat technique</t>
  </si>
  <si>
    <t>Solde de souscription</t>
  </si>
  <si>
    <t>C23</t>
  </si>
  <si>
    <t>C24</t>
  </si>
  <si>
    <t>Charges d'acquisition et gestion nettes</t>
  </si>
  <si>
    <t>Solde financier</t>
  </si>
  <si>
    <t>Solde de réassurance</t>
  </si>
  <si>
    <t>Primes cédées aux réassureurs</t>
  </si>
  <si>
    <t>H49</t>
  </si>
  <si>
    <t>H50</t>
  </si>
  <si>
    <t>Total résultat technique</t>
  </si>
  <si>
    <t>VIE / CAPI - AFFAIRES DIRECTES- France POUR LES ASSUREURS</t>
  </si>
  <si>
    <t>Autres (y compris incapacité et invalidité)</t>
  </si>
  <si>
    <t>Charge de provisions</t>
  </si>
  <si>
    <t>Charges d'acquisition et de gestion nettes</t>
  </si>
  <si>
    <t>L68</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</si>
  <si>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</si>
  <si>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</si>
  <si>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</si>
  <si>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</si>
  <si>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</si>
  <si>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</si>
  <si>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</si>
  <si>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</si>
  <si>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</si>
  <si>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</si>
  <si>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</si>
  <si>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</si>
  <si>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</si>
  <si>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</si>
  <si>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</si>
  <si>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</si>
  <si>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</si>
  <si>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</si>
  <si>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</si>
  <si>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</si>
  <si>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</si>
  <si>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</si>
  <si>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</si>
  <si>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</si>
  <si>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</si>
  <si>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</si>
  <si>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</si>
  <si>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</si>
  <si>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</si>
  <si>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</si>
  <si>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</si>
  <si>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</si>
  <si>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</si>
  <si>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</si>
  <si>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</si>
  <si>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</si>
  <si>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</si>
  <si>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</si>
  <si>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</si>
  <si>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</si>
  <si>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</si>
  <si>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</si>
  <si>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</si>
  <si>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</si>
  <si>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</si>
  <si>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</si>
  <si>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</si>
  <si>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</si>
  <si>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</si>
  <si>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</si>
  <si>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</si>
  <si>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</si>
  <si>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</si>
  <si>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</si>
  <si>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</si>
  <si>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</si>
  <si>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</si>
  <si>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</si>
  <si>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</si>
  <si>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</si>
  <si>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</si>
  <si>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</si>
  <si>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</si>
  <si>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</si>
  <si>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</si>
  <si>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</si>
  <si>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</si>
  <si>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</si>
  <si>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</si>
  <si>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</si>
  <si>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</si>
  <si>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</si>
  <si>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</si>
  <si>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</si>
  <si>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</si>
  <si>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</si>
  <si>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</si>
  <si>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</si>
  <si>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</si>
  <si>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</si>
  <si>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</si>
  <si>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</si>
  <si>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</si>
  <si>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</si>
  <si>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</si>
  <si>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</si>
  <si>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</si>
  <si>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</si>
  <si>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</si>
  <si>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</si>
  <si>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</si>
  <si>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</si>
  <si>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</si>
  <si>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</si>
  <si>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</si>
  <si>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Nom de l'entreprise</t>
  </si>
  <si>
    <t>Matricule/ SIREN/ LEI</t>
  </si>
  <si>
    <t>Information relative aux personnes contacts</t>
  </si>
  <si>
    <t>Position/Titre</t>
  </si>
  <si>
    <t>Numéro de téléphone</t>
  </si>
  <si>
    <t>Adresse e-mail</t>
  </si>
  <si>
    <t>Nom, Prénom du contact pour cet exercice (3)</t>
  </si>
  <si>
    <t>Nom, Prénom du contact pour cet exercice (2)</t>
  </si>
  <si>
    <t>Nom, Prénom du contact pour cet exercice (1)</t>
  </si>
  <si>
    <t>Biens immobiliers (autres que détenus pour usage propre)</t>
  </si>
  <si>
    <t>Détentions dans des entreprises liées, y compris participations</t>
  </si>
  <si>
    <t>Actions</t>
  </si>
  <si>
    <t>Actions cotées</t>
  </si>
  <si>
    <t>Actions non-cotées</t>
  </si>
  <si>
    <t>Obligations</t>
  </si>
  <si>
    <t>Obligations d'Etat</t>
  </si>
  <si>
    <t>Obligations d'entreprise</t>
  </si>
  <si>
    <t xml:space="preserve">Autres titres obligataires </t>
  </si>
  <si>
    <t>Organismes de placement collectif</t>
  </si>
  <si>
    <t>Dépôts autres que les équivalents de trésorerie</t>
  </si>
  <si>
    <t>Produits dérivés</t>
  </si>
  <si>
    <t>Actifs</t>
  </si>
  <si>
    <t>Total actifs</t>
  </si>
  <si>
    <t>Montants recouvrables au titre des contrats de réassurance</t>
  </si>
  <si>
    <t>Non-vie et santé similaire à la non-vie</t>
  </si>
  <si>
    <t>Non-vie hors santé</t>
  </si>
  <si>
    <t>Santé similaire à la non-vie</t>
  </si>
  <si>
    <t>Vie et santé similaire à la vie, hors santé, UC et indexés</t>
  </si>
  <si>
    <t>Santé similaire à la vie</t>
  </si>
  <si>
    <t>Vie hors santé, UC et indexés</t>
  </si>
  <si>
    <t>Vie UC et indexés</t>
  </si>
  <si>
    <t>Autres actifs</t>
  </si>
  <si>
    <t xml:space="preserve">Passifs </t>
  </si>
  <si>
    <t>Provisions techniques non-vie</t>
  </si>
  <si>
    <t>Provisions techniques non-vie (hors santé)</t>
  </si>
  <si>
    <t>Provisions techniques calculées comme un tout</t>
  </si>
  <si>
    <t>Meilleure estimation</t>
  </si>
  <si>
    <t>Marge de risque</t>
  </si>
  <si>
    <t>Provisions techniques santé (similaire à la non-vie)</t>
  </si>
  <si>
    <t>Provisions techniques vie (hors UC et indexés)</t>
  </si>
  <si>
    <t>Provisions techniques santé (similaire à la vie)</t>
  </si>
  <si>
    <t>Provisions techniques vie (hors santé, UC et indexés)</t>
  </si>
  <si>
    <t>Provisions techniques UC et indexés</t>
  </si>
  <si>
    <t>Total du passif</t>
  </si>
  <si>
    <t>Excédent d'actif sur passif</t>
  </si>
  <si>
    <t>Dépôts des réassureurs</t>
  </si>
  <si>
    <t xml:space="preserve">Autres provisions techniques </t>
  </si>
  <si>
    <t>Autres passifs</t>
  </si>
  <si>
    <t xml:space="preserve">Liste des actifs </t>
  </si>
  <si>
    <t>Ligne d'identification</t>
  </si>
  <si>
    <t>Montant Solvabilité 2</t>
  </si>
  <si>
    <t>Secteur d'émission</t>
  </si>
  <si>
    <t>Pays d'émission</t>
  </si>
  <si>
    <t>Nature du titre / CIC</t>
  </si>
  <si>
    <t>1 - Obligations souveraines</t>
  </si>
  <si>
    <t>2 - Obligations d'entreprises</t>
  </si>
  <si>
    <t>9 - Immobilisations corporelles</t>
  </si>
  <si>
    <t>5 - Titres structurés (hors 57)</t>
  </si>
  <si>
    <t>57 - Titres structurés principalement exposés au risque de catastrophe ou climatique</t>
  </si>
  <si>
    <t>7 - Trésorerie et dépôts</t>
  </si>
  <si>
    <t>67 - Titres garantis principalement exposés au risque de catastrophe ou climatique</t>
  </si>
  <si>
    <t>68 - Titres garantis principalement exposés au risque de mortalité</t>
  </si>
  <si>
    <t>DOMMAGES CORPORELS INDIVIDUELS ET COLLECTIFS  (cat. 20-21)
garanties accessoires uniquement</t>
  </si>
  <si>
    <t xml:space="preserve">DOMMAGES CORPORELS 
garanties accessoires uniquement
</t>
  </si>
  <si>
    <t xml:space="preserve">ASS. INDIV./GROUPES  ET COLLECTIFS OUVERTS EN EUROS OU DEVISES
</t>
  </si>
  <si>
    <t>AUTRES  (cat. 4, 5,7)</t>
  </si>
  <si>
    <t>ASSURANCE VIE EPARGNE (CAPITALISATION EN EUROS OU DEVISES, EUROCROISSANCE, UC, RETRAITE
(cat.1, 2, 8, 9, 10, 11, 12, 13)</t>
  </si>
  <si>
    <t>DOMMAGES CORPORELS INDIVIDUELS ET COLLECTIFS (cat. 20-21)</t>
  </si>
  <si>
    <t>971</t>
  </si>
  <si>
    <t>972</t>
  </si>
  <si>
    <t>974</t>
  </si>
  <si>
    <t>977</t>
  </si>
  <si>
    <t>978</t>
  </si>
  <si>
    <t xml:space="preserve">Nombre de risques assurés </t>
  </si>
  <si>
    <t xml:space="preserve">Valeurs assurées </t>
  </si>
  <si>
    <t>France métropolitaine</t>
  </si>
  <si>
    <t>Asie</t>
  </si>
  <si>
    <t>Océanie</t>
  </si>
  <si>
    <t>Afrique</t>
  </si>
  <si>
    <t>Amérique du Nord</t>
  </si>
  <si>
    <t>Amérique du Sud</t>
  </si>
  <si>
    <t>Caraïbes et Amériques centrales</t>
  </si>
  <si>
    <t>Europe (hors France)</t>
  </si>
  <si>
    <t>Informations générales</t>
  </si>
  <si>
    <t>Référence</t>
  </si>
  <si>
    <t>Bilan</t>
  </si>
  <si>
    <t>0.Bilan</t>
  </si>
  <si>
    <t>Liste des actifs</t>
  </si>
  <si>
    <t>Compte de résultat pour les activités vie</t>
  </si>
  <si>
    <t>Valeur Solvabilité 2</t>
  </si>
  <si>
    <t>2.Bilan</t>
  </si>
  <si>
    <t>0.Liste des actifs</t>
  </si>
  <si>
    <t>1.Liste des actifs</t>
  </si>
  <si>
    <t>2.Liste des actifs</t>
  </si>
  <si>
    <t>Compte de résultat pour les activités non-vie</t>
  </si>
  <si>
    <t>41 - Fonds actions</t>
  </si>
  <si>
    <t>42 - Fonds obligataires</t>
  </si>
  <si>
    <t>43 - Fonds monétaires</t>
  </si>
  <si>
    <t>Frais de soins</t>
  </si>
  <si>
    <t>Nombre de personnes assurées</t>
  </si>
  <si>
    <t>Auvergne-Rhône-Alpes</t>
  </si>
  <si>
    <t>Bourgogne-Franche-Comté</t>
  </si>
  <si>
    <t>Bretagne</t>
  </si>
  <si>
    <t>Centre-Val de Loire</t>
  </si>
  <si>
    <t>Corse</t>
  </si>
  <si>
    <t>Grand Est</t>
  </si>
  <si>
    <t>Hauts-de-France</t>
  </si>
  <si>
    <t>Ile-de-France</t>
  </si>
  <si>
    <t>Normandie</t>
  </si>
  <si>
    <t>Nouvelle-Aquitaine</t>
  </si>
  <si>
    <t>Occitanie</t>
  </si>
  <si>
    <t>Pays de la Loire</t>
  </si>
  <si>
    <t>Provence-Alpes-Côte d'Azur</t>
  </si>
  <si>
    <t>PRESTATIONS PAYEES NETTES DE RECOURS (Non Données en Substitution)</t>
  </si>
  <si>
    <t>Valeurs assurées</t>
  </si>
  <si>
    <t>Prestations payées (sinistres et rentes)</t>
  </si>
  <si>
    <t>Sinistres et capitaux payés (y compris rentes)</t>
  </si>
  <si>
    <t xml:space="preserve">Détails sur l'activité Santé - scénario Pollution </t>
  </si>
  <si>
    <t xml:space="preserve">Détails sur l'activité Santé - scénario Maladies vectoriels </t>
  </si>
  <si>
    <t>Participation aux résultats</t>
  </si>
  <si>
    <t>Provision pour participation aux bénéfices (en stock) pour les lignes concernées</t>
  </si>
  <si>
    <t>1.Bilan</t>
  </si>
  <si>
    <t>S.02.01.01 simplifié</t>
  </si>
  <si>
    <t>S.06.02 simplifié</t>
  </si>
  <si>
    <t>Informations et instructions</t>
  </si>
  <si>
    <t>Format de la cellule</t>
  </si>
  <si>
    <t>Explication</t>
  </si>
  <si>
    <t>Cellules à compléter</t>
  </si>
  <si>
    <t>Ne pas remplir</t>
  </si>
  <si>
    <t>Titres des lignes et colonnes d'informations</t>
  </si>
  <si>
    <t>Notes ou informations générales</t>
  </si>
  <si>
    <t>Formats des cellules</t>
  </si>
  <si>
    <t>Unités de mesures</t>
  </si>
  <si>
    <t>Merci d'indiquer l'unité de mesure utilisée.</t>
  </si>
  <si>
    <t>Autres informations</t>
  </si>
  <si>
    <t>Version</t>
  </si>
  <si>
    <t>Version initiale</t>
  </si>
  <si>
    <t>Informations sur l'entité participante</t>
  </si>
  <si>
    <t>Informations sur l'entité</t>
  </si>
  <si>
    <t>Date de soumission</t>
  </si>
  <si>
    <t>Niveau de remise</t>
  </si>
  <si>
    <t>Type de données</t>
  </si>
  <si>
    <t>Données annuelles</t>
  </si>
  <si>
    <t>Date de référence des données initiales</t>
  </si>
  <si>
    <t>Cellules calculées automatiquement à partir des autres cellules, ne pas remplir</t>
  </si>
  <si>
    <t xml:space="preserve"> </t>
  </si>
  <si>
    <t>C0010</t>
  </si>
  <si>
    <t>C0020</t>
  </si>
  <si>
    <t>C0030</t>
  </si>
  <si>
    <t>C0040</t>
  </si>
  <si>
    <t>C0050</t>
  </si>
  <si>
    <t>R0010</t>
  </si>
  <si>
    <t>R0020</t>
  </si>
  <si>
    <t>R0030</t>
  </si>
  <si>
    <t>R0040</t>
  </si>
  <si>
    <t>R0050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</si>
  <si>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</si>
  <si>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</si>
  <si>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</si>
  <si>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</si>
  <si>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</si>
  <si>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</si>
  <si>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</si>
  <si>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</si>
  <si>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</si>
  <si>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</si>
  <si>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</si>
  <si>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</si>
  <si>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</si>
  <si>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</si>
  <si>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</si>
  <si>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</si>
  <si>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</si>
  <si>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</si>
  <si>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</si>
  <si>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</si>
  <si>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</si>
  <si>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</si>
  <si>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</si>
  <si>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</si>
  <si>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</si>
  <si>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R0310</t>
  </si>
  <si>
    <t>R0320</t>
  </si>
  <si>
    <t>R0330</t>
  </si>
  <si>
    <t>R0340</t>
  </si>
  <si>
    <t>R0350</t>
  </si>
  <si>
    <t>R0360</t>
  </si>
  <si>
    <t>R0370</t>
  </si>
  <si>
    <t>R0380</t>
  </si>
  <si>
    <t>R0390</t>
  </si>
  <si>
    <t>R0400</t>
  </si>
  <si>
    <t>R0410</t>
  </si>
  <si>
    <t>R0420</t>
  </si>
  <si>
    <t>R0430</t>
  </si>
  <si>
    <t>R0440</t>
  </si>
  <si>
    <t>R0450</t>
  </si>
  <si>
    <t>R0460</t>
  </si>
  <si>
    <t>R0470</t>
  </si>
  <si>
    <t>R0480</t>
  </si>
  <si>
    <t>R0490</t>
  </si>
  <si>
    <t>R0500</t>
  </si>
  <si>
    <t>R0510</t>
  </si>
  <si>
    <t>R0520</t>
  </si>
  <si>
    <t>C0060</t>
  </si>
  <si>
    <t>C0070</t>
  </si>
  <si>
    <t>C0080</t>
  </si>
  <si>
    <t>C0090</t>
  </si>
  <si>
    <t>C0100</t>
  </si>
  <si>
    <t>C0110</t>
  </si>
  <si>
    <t>C0120</t>
  </si>
  <si>
    <t>C0130</t>
  </si>
  <si>
    <t>C0140</t>
  </si>
  <si>
    <t>C0150</t>
  </si>
  <si>
    <t>C0160</t>
  </si>
  <si>
    <t>C0170</t>
  </si>
  <si>
    <t>C0180</t>
  </si>
  <si>
    <t>C0190</t>
  </si>
  <si>
    <t>C0200</t>
  </si>
  <si>
    <t>C0210</t>
  </si>
  <si>
    <t>C0220</t>
  </si>
  <si>
    <t>C0230</t>
  </si>
  <si>
    <t>C0240</t>
  </si>
  <si>
    <t>C0250</t>
  </si>
  <si>
    <t>C0260</t>
  </si>
  <si>
    <t>C0270</t>
  </si>
  <si>
    <t>C0280</t>
  </si>
  <si>
    <t>C0290</t>
  </si>
  <si>
    <t>C0300</t>
  </si>
  <si>
    <t>C0310</t>
  </si>
  <si>
    <t>C0320</t>
  </si>
  <si>
    <t>C0330</t>
  </si>
  <si>
    <t>C0340</t>
  </si>
  <si>
    <t>C0350</t>
  </si>
  <si>
    <t>C0360</t>
  </si>
  <si>
    <t>C0370</t>
  </si>
  <si>
    <t>C0380</t>
  </si>
  <si>
    <t>C0390</t>
  </si>
  <si>
    <t>C0400</t>
  </si>
  <si>
    <t>R0530</t>
  </si>
  <si>
    <t>R0540</t>
  </si>
  <si>
    <t>R0550</t>
  </si>
  <si>
    <t>R0560</t>
  </si>
  <si>
    <t>R0570</t>
  </si>
  <si>
    <t>R0580</t>
  </si>
  <si>
    <t>R0590</t>
  </si>
  <si>
    <t>R0600</t>
  </si>
  <si>
    <t>R0610</t>
  </si>
  <si>
    <t>R0620</t>
  </si>
  <si>
    <t>R0630</t>
  </si>
  <si>
    <t>R0640</t>
  </si>
  <si>
    <t>R0650</t>
  </si>
  <si>
    <t>R0660</t>
  </si>
  <si>
    <t>R0670</t>
  </si>
  <si>
    <t>R0680</t>
  </si>
  <si>
    <t>R0690</t>
  </si>
  <si>
    <t>R0700</t>
  </si>
  <si>
    <t>R0710</t>
  </si>
  <si>
    <t>R0720</t>
  </si>
  <si>
    <t>R0730</t>
  </si>
  <si>
    <t>R0740</t>
  </si>
  <si>
    <t>R0750</t>
  </si>
  <si>
    <t>R0760</t>
  </si>
  <si>
    <t>R0770</t>
  </si>
  <si>
    <t>R0780</t>
  </si>
  <si>
    <t>R0790</t>
  </si>
  <si>
    <t>R0800</t>
  </si>
  <si>
    <t>R0810</t>
  </si>
  <si>
    <t>R0820</t>
  </si>
  <si>
    <t>R0830</t>
  </si>
  <si>
    <t>R0840</t>
  </si>
  <si>
    <t>R0850</t>
  </si>
  <si>
    <t>R0860</t>
  </si>
  <si>
    <t>R0870</t>
  </si>
  <si>
    <t>R0880</t>
  </si>
  <si>
    <t>R0890</t>
  </si>
  <si>
    <t>R0900</t>
  </si>
  <si>
    <t>R0910</t>
  </si>
  <si>
    <t>R0920</t>
  </si>
  <si>
    <t>R0930</t>
  </si>
  <si>
    <t>R0940</t>
  </si>
  <si>
    <t>R0950</t>
  </si>
  <si>
    <t>R0960</t>
  </si>
  <si>
    <t>R0970</t>
  </si>
  <si>
    <t>R0980</t>
  </si>
  <si>
    <t>R0990</t>
  </si>
  <si>
    <t>R1000</t>
  </si>
  <si>
    <t>R1010</t>
  </si>
  <si>
    <t>R1020</t>
  </si>
  <si>
    <t>R1030</t>
  </si>
  <si>
    <t>R1040</t>
  </si>
  <si>
    <t>R1050</t>
  </si>
  <si>
    <t>R1060</t>
  </si>
  <si>
    <t>R1070</t>
  </si>
  <si>
    <t>R1080</t>
  </si>
  <si>
    <t>R1090</t>
  </si>
  <si>
    <t>Autres dommages corporels</t>
  </si>
  <si>
    <t>Décès toutes causes ou invalidité avec perte totale et irréversible d'autonomie (PTIA)</t>
  </si>
  <si>
    <t>XXX</t>
  </si>
  <si>
    <t>3.Bilan</t>
  </si>
  <si>
    <t>3.Liste des actifs</t>
  </si>
  <si>
    <t>Actifs en représentation de contrats en UC et indexés</t>
  </si>
  <si>
    <t>MCR</t>
  </si>
  <si>
    <t>Diversification</t>
  </si>
  <si>
    <t>EE</t>
  </si>
  <si>
    <t>IE</t>
  </si>
  <si>
    <t>IT</t>
  </si>
  <si>
    <t>LT</t>
  </si>
  <si>
    <t>LU</t>
  </si>
  <si>
    <t>MT</t>
  </si>
  <si>
    <t>NL</t>
  </si>
  <si>
    <t>PT</t>
  </si>
  <si>
    <t>EA</t>
  </si>
  <si>
    <t>CZ</t>
  </si>
  <si>
    <t>DK</t>
  </si>
  <si>
    <t>PL</t>
  </si>
  <si>
    <t>HU</t>
  </si>
  <si>
    <t>RO</t>
  </si>
  <si>
    <t>NO</t>
  </si>
  <si>
    <t>IS</t>
  </si>
  <si>
    <t>CH</t>
  </si>
  <si>
    <t>US</t>
  </si>
  <si>
    <t>CN</t>
  </si>
  <si>
    <t>JP</t>
  </si>
  <si>
    <t>RoW</t>
  </si>
  <si>
    <t>A01</t>
  </si>
  <si>
    <t>A02-A03</t>
  </si>
  <si>
    <t>F41-F43</t>
  </si>
  <si>
    <t>G45-G47</t>
  </si>
  <si>
    <t>H51</t>
  </si>
  <si>
    <t>Dépôts aux cédantes</t>
  </si>
  <si>
    <t>Taux de revalorisation net de frais de gestion</t>
  </si>
  <si>
    <t>Détails sur l'activité Santé - Scénario Court terme Rupture de barrage</t>
  </si>
  <si>
    <t>Date de référence des données initiales (si différent de 31/12/2022)</t>
  </si>
  <si>
    <t>Cotée/ non-cotée</t>
  </si>
  <si>
    <t>B06.2</t>
  </si>
  <si>
    <t>C10-C18 + C20-C22 + C25-C33</t>
  </si>
  <si>
    <t>Autre</t>
  </si>
  <si>
    <t>E37-E39</t>
  </si>
  <si>
    <t>B07, B08, B09.9</t>
  </si>
  <si>
    <t>E36</t>
  </si>
  <si>
    <t>D35.1</t>
  </si>
  <si>
    <t>Cotée</t>
  </si>
  <si>
    <t>Non-cotée</t>
  </si>
  <si>
    <t>Non-renseigné</t>
  </si>
  <si>
    <t>C0410</t>
  </si>
  <si>
    <t>C0420</t>
  </si>
  <si>
    <t>C0430</t>
  </si>
  <si>
    <t>C0440</t>
  </si>
  <si>
    <t>C0450</t>
  </si>
  <si>
    <t>C0460</t>
  </si>
  <si>
    <t>C0470</t>
  </si>
  <si>
    <t>C0480</t>
  </si>
  <si>
    <t>C19.1</t>
  </si>
  <si>
    <t>C19.2</t>
  </si>
  <si>
    <t>D35.2 et D35.3</t>
  </si>
  <si>
    <t>B05</t>
  </si>
  <si>
    <t>B06.1</t>
  </si>
  <si>
    <t>Valeurs autorisées pour l'onglet Liste des actifs</t>
  </si>
  <si>
    <t>32 - Actions dans des sociétés immobilières et assimilées</t>
  </si>
  <si>
    <t>45 - Fonds immobiliers</t>
  </si>
  <si>
    <t>48 - Fonds d'infrastructure</t>
  </si>
  <si>
    <t>A compléter pour tout type d'actif, avec les modalités de l'ongel'onglet L.Liste Actifs</t>
  </si>
  <si>
    <t>A compléter uniquement pour les obligations d'entreprises et les actions, avec les modalités de l'onglet L.Liste Actifs</t>
  </si>
  <si>
    <t>A compléter pour les obligations souveraines, d'entreprises et les actions, si disponibles, avec les modalités de l'onglet L.Liste Actifs</t>
  </si>
  <si>
    <t>A compléter pour les actions, si disponibles, avec les modalités de l'onglet L.Liste Actifs</t>
  </si>
  <si>
    <t xml:space="preserve">Fonds propres et SCR </t>
  </si>
  <si>
    <t>Fonds propres disponibles et éligibles</t>
  </si>
  <si>
    <t>S.23.01.01 Simplifié</t>
  </si>
  <si>
    <t>Total des fonds propres disponibles pour couvrir le SCR</t>
  </si>
  <si>
    <t>Total des fonds propres disponibles pour couvrir le MCR</t>
  </si>
  <si>
    <t>Total des fonds propres éligibles pour couvrir le SCR</t>
  </si>
  <si>
    <t>Total des fonds propres éligibles pour couvrir le MCR</t>
  </si>
  <si>
    <t>Ratio fonds propres éligibles sur SCR</t>
  </si>
  <si>
    <t>Ratio fonds propres éligibles sur MCR</t>
  </si>
  <si>
    <t>S.25 Simplifié</t>
  </si>
  <si>
    <t>Risque de défaut de la contrepartie</t>
  </si>
  <si>
    <t>Risque de souscription en vie</t>
  </si>
  <si>
    <t>Risque de souscription en santé</t>
  </si>
  <si>
    <t>Risque de souscription en non-vie</t>
  </si>
  <si>
    <t>Risque lié aux immobilisations incorporelles</t>
  </si>
  <si>
    <t>Capital de solvabilité requis de base</t>
  </si>
  <si>
    <t>Détails sur les catastrophes naturelles (tout péril)</t>
  </si>
  <si>
    <t>Solvabilité</t>
  </si>
  <si>
    <t>3.Résultat Technique-Non-vie</t>
  </si>
  <si>
    <t>3.Solvabilité</t>
  </si>
  <si>
    <t>3.Santé_Barrage</t>
  </si>
  <si>
    <t>3.CAT NAT</t>
  </si>
  <si>
    <t>3.Résultat Technique-Vie</t>
  </si>
  <si>
    <t>Règle no.</t>
  </si>
  <si>
    <t>Onglet</t>
  </si>
  <si>
    <t>Description de la règle</t>
  </si>
  <si>
    <t>Statut</t>
  </si>
  <si>
    <t>P.Participant</t>
  </si>
  <si>
    <t>Valeur des montants recouvrables</t>
  </si>
  <si>
    <t>Valeur des autres actifs</t>
  </si>
  <si>
    <t>L'actif est bien égal à la somme du passif et de l'excédent d'actif sur passif</t>
  </si>
  <si>
    <t>Le format initial du tableau n'a pas été modifié</t>
  </si>
  <si>
    <t>Le total actif est bien égal à la somme de ses parties</t>
  </si>
  <si>
    <t>Le total passif est bien égal à la somme de ses parties</t>
  </si>
  <si>
    <t>0.Résultat Technique-Vie</t>
  </si>
  <si>
    <t>Le résultat technique est bien égal à la somme de ses composantes</t>
  </si>
  <si>
    <t>Le solde de souscription est bien égal à la somme de ses composantes</t>
  </si>
  <si>
    <t>0.Résultat Technique-Non-vie</t>
  </si>
  <si>
    <t>Les activités reportées représentent bien au moins 80% de l'activité totale</t>
  </si>
  <si>
    <t>1.Résultat Technique-Vie</t>
  </si>
  <si>
    <t>1.Résultat Technique-Non-vie</t>
  </si>
  <si>
    <t>2.Résultat Technique-Vie</t>
  </si>
  <si>
    <t>2.Résultat Technique-Non-vie</t>
  </si>
  <si>
    <t>Les valeurs assurées reportées sont en ligne avec celles indiquées dans le compte de résultat</t>
  </si>
  <si>
    <t>Les sinistres reportés sont en ligne avec ceux indiqués dans le compte de résultat</t>
  </si>
  <si>
    <t>Les valeurs pour la France métropolitaine sont bien en ligne avec les valeurs par département</t>
  </si>
  <si>
    <t>Les valeurs pour la France métropolitaine sont bien en ligne avec les valeurs par région</t>
  </si>
  <si>
    <t>Valeur des dépôts aux cédantes</t>
  </si>
  <si>
    <t>Autres investissements (yc prêts hypothécaires)</t>
  </si>
  <si>
    <t>Passifs subordonnés</t>
  </si>
  <si>
    <t>Passifs subordonnés non inclus dans les fonds propres de base</t>
  </si>
  <si>
    <t>Passifs subordonnés inclus dans les fonds propres de base</t>
  </si>
  <si>
    <t>TOTAL GENERAL (y compris les branches non-détaillées dans l'état)</t>
  </si>
  <si>
    <t>Primes de l'exercice</t>
  </si>
  <si>
    <t>Part réass. dans prestations payées, y compris variation de provisions</t>
  </si>
  <si>
    <t>Commissions reçues des réassureurs</t>
  </si>
  <si>
    <t>Compte de résultat Vie &amp; Dommages corporels</t>
  </si>
  <si>
    <t>Risque de marché</t>
  </si>
  <si>
    <t>Sinistres CatNat  (tous périls confondus)</t>
  </si>
  <si>
    <t>C0490</t>
  </si>
  <si>
    <t>C0500</t>
  </si>
  <si>
    <t>C0510</t>
  </si>
  <si>
    <t>C0520</t>
  </si>
  <si>
    <t>C0530</t>
  </si>
  <si>
    <t>C0540</t>
  </si>
  <si>
    <t>PRIMES ACQUISES (Garanties Individuelles + Collectives)</t>
  </si>
  <si>
    <t>en euro</t>
  </si>
  <si>
    <t>Unité de comptage / monnaie</t>
  </si>
  <si>
    <t>8 - Prêts et prêts hypothécaires</t>
  </si>
  <si>
    <t>NA</t>
  </si>
  <si>
    <t>Unité de comptage</t>
  </si>
  <si>
    <t>Type d'activité</t>
  </si>
  <si>
    <t>TEMPOR. DECES (cat. 3, 6)</t>
  </si>
  <si>
    <t>Expositions géographiques pour les catastrophes naturelles incluses dans le régime CatNat</t>
  </si>
  <si>
    <t>Sinistres CatNat (tous périls confondus)</t>
  </si>
  <si>
    <t>Libellé donnée template exercice climatique</t>
  </si>
  <si>
    <t>Taxonomie template</t>
  </si>
  <si>
    <t>Code ligne</t>
  </si>
  <si>
    <t>Reporting</t>
  </si>
  <si>
    <t>Code colonne</t>
  </si>
  <si>
    <t>ACTIFS</t>
  </si>
  <si>
    <t>AES / ARS</t>
  </si>
  <si>
    <t>S.02.01.01 / SE.02.01.16</t>
  </si>
  <si>
    <t>R0160 + R0170</t>
  </si>
  <si>
    <t>R0210 + R0230</t>
  </si>
  <si>
    <t>R0030+R0040+R0050+R0060+R0360+R0370+R0380+R0390+R0400+R0410+R0420</t>
  </si>
  <si>
    <t>PASSIFS</t>
  </si>
  <si>
    <t>R0740+R0750+R0760+R0780+R0800+R0810+R0820+R0830+R0840+R0880</t>
  </si>
  <si>
    <t>Légende du mapping</t>
  </si>
  <si>
    <t>DOMMAGES CORPORELS INDIVIDUELS ET COLLECTIFS (cat. 20-21) : Santé (frais de soins)</t>
  </si>
  <si>
    <t>RAN</t>
  </si>
  <si>
    <t>FR.13.02.01 / FR.13.03.01</t>
  </si>
  <si>
    <t>C0050+C0150</t>
  </si>
  <si>
    <t>Pas de correspondance avec le reporting réglementaire.
Donnée à extraire du système d'information de l'organisme.</t>
  </si>
  <si>
    <t>FR.14.01.01</t>
  </si>
  <si>
    <t>R0010 + R0410</t>
  </si>
  <si>
    <t>R0450 + R0460 - R0470</t>
  </si>
  <si>
    <t>DOMMAGES CORPORELS INDIVIDUELS ET COLLECTIFS (cat. 20-21) : Autres (y compris incapacité et invalidité)</t>
  </si>
  <si>
    <t>C0100+C0200</t>
  </si>
  <si>
    <t>AUTOMOBILE : RC (cat. 22)</t>
  </si>
  <si>
    <t>FR.13.03.01</t>
  </si>
  <si>
    <t>AUTOMOBILE : DOMMAGES (cat. 23)</t>
  </si>
  <si>
    <t>DOMMAGES AUX BIENS : PARTICULIERS (cat. 24)</t>
  </si>
  <si>
    <t>CATASTROPHES NATURELLES (cat. 27)</t>
  </si>
  <si>
    <t>C0660</t>
  </si>
  <si>
    <t>ASSURANCE VIE EPARGNE (CAPITALISATION EN EUROS OU DEVISES, EUROCROISSANCE, UC, RETRAITE (cat.1, 2, 8, 9, 10, 11, 12, 13)</t>
  </si>
  <si>
    <t>FR.13.01</t>
  </si>
  <si>
    <t>C0050+C0100+C0400+C0450+C0469+C0478+C0500+C0550+C0600+C0650+C0700+C0750+C0800+C0850+C1000+C1009+C1018</t>
  </si>
  <si>
    <t>R0480 + R0490 - R0500</t>
  </si>
  <si>
    <t>Taux de participation aux résultats moyen sur la période pour les lignes concernées</t>
  </si>
  <si>
    <t>Provision pour participation aux bénéfices (en stock)</t>
  </si>
  <si>
    <t>C0150+C0300</t>
  </si>
  <si>
    <t>AUTRES  (cat. 4, 5, 7)</t>
  </si>
  <si>
    <t>C0200+C0250+C0350</t>
  </si>
  <si>
    <t>C1200+C1300</t>
  </si>
  <si>
    <t>C1250+C1350</t>
  </si>
  <si>
    <t>6 - Titres garantis (hors 67 et 68)</t>
  </si>
  <si>
    <t>3 - Actions (hors 32)</t>
  </si>
  <si>
    <t>4 - Fonds d’investissement (hors 41, 42, 43, 45 et 48)</t>
  </si>
  <si>
    <t>Référence Long terme</t>
  </si>
  <si>
    <t>Variante 1 Long Terme</t>
  </si>
  <si>
    <t>Variante 2 Long terme</t>
  </si>
  <si>
    <t>Variante 1 Court Terme</t>
  </si>
  <si>
    <t>4.Bilan</t>
  </si>
  <si>
    <t>4.Solvabilité</t>
  </si>
  <si>
    <t>4.Liste des actifs</t>
  </si>
  <si>
    <t>4.Résultat Technique-Non-vie</t>
  </si>
  <si>
    <t>4.Résultat Technique-Vie</t>
  </si>
  <si>
    <t>4.CAT NAT</t>
  </si>
  <si>
    <t>4.Santé_Barrage</t>
  </si>
  <si>
    <t>Référence Court Terme</t>
  </si>
  <si>
    <t>Taxonomie ENS</t>
  </si>
  <si>
    <t>Taxonomie SII</t>
  </si>
  <si>
    <t>Un S/P inférieur à 30% serait atypique</t>
  </si>
  <si>
    <t>Un Ratio Combiné inférieur à 50% serait atypique</t>
  </si>
  <si>
    <t>Une valeur négative des provisions techniques serait inhabituelle</t>
  </si>
  <si>
    <t>Une part d'investissement en actions supérieure à 50% des placements serait inhabituelle</t>
  </si>
  <si>
    <t>Une part d'investissement en OPC supérieure à 90% des placements serait inhabituelle</t>
  </si>
  <si>
    <t>Une part d'investissement obligataire inférieure à 30% des placements serait inhabituelle</t>
  </si>
  <si>
    <t>Les placements entre les onglets bilan et liste des actifs ne devrait pas diverger de plus de 5%</t>
  </si>
  <si>
    <t>Une participation au résultat inférieur à 80% du solde financier serait atypique</t>
  </si>
  <si>
    <t>PROF. (cat. 25)</t>
  </si>
  <si>
    <t>AGRIC. (cat. 26)</t>
  </si>
  <si>
    <t>Vaucluse</t>
  </si>
  <si>
    <t>Var</t>
  </si>
  <si>
    <t xml:space="preserve">Risque opérationnel </t>
  </si>
  <si>
    <t>Capacité d’absorption de pertes des impôts différés</t>
  </si>
  <si>
    <t>Prestations discrétionnaires futures nettes</t>
  </si>
  <si>
    <t>Total des plus ou moins-values latentes</t>
  </si>
  <si>
    <r>
      <t>Sinistres CatNat</t>
    </r>
    <r>
      <rPr>
        <b/>
        <u/>
        <sz val="11"/>
        <rFont val="Calibri"/>
        <family val="2"/>
        <scheme val="minor"/>
      </rPr>
      <t xml:space="preserve"> Sécheresse</t>
    </r>
  </si>
  <si>
    <r>
      <t>Sinistres CatNat</t>
    </r>
    <r>
      <rPr>
        <b/>
        <u/>
        <sz val="11"/>
        <rFont val="Calibri"/>
        <family val="2"/>
        <scheme val="minor"/>
      </rPr>
      <t xml:space="preserve"> Inondations</t>
    </r>
  </si>
  <si>
    <r>
      <t>Sinistres CatNat</t>
    </r>
    <r>
      <rPr>
        <b/>
        <u/>
        <sz val="11"/>
        <rFont val="Calibri"/>
        <family val="2"/>
        <scheme val="minor"/>
      </rPr>
      <t xml:space="preserve"> Submersions Marines</t>
    </r>
  </si>
  <si>
    <r>
      <t>Sinistres CatNat</t>
    </r>
    <r>
      <rPr>
        <b/>
        <u/>
        <sz val="11"/>
        <rFont val="Calibri"/>
        <family val="2"/>
        <scheme val="minor"/>
      </rPr>
      <t xml:space="preserve"> Cyclones</t>
    </r>
  </si>
  <si>
    <r>
      <t xml:space="preserve">Détails du Capital de solvabilité requis </t>
    </r>
    <r>
      <rPr>
        <b/>
        <u/>
        <sz val="10"/>
        <rFont val="Calibri"/>
        <family val="2"/>
        <scheme val="minor"/>
      </rPr>
      <t>Net</t>
    </r>
  </si>
  <si>
    <r>
      <t xml:space="preserve">Détails du Capital de solvabilité requis </t>
    </r>
    <r>
      <rPr>
        <b/>
        <u/>
        <sz val="10"/>
        <rFont val="Calibri"/>
        <family val="2"/>
        <scheme val="minor"/>
      </rPr>
      <t>Brut</t>
    </r>
  </si>
  <si>
    <t>Bouches-du-Rhône</t>
  </si>
  <si>
    <t>Alpes-de-Haute-Provence</t>
  </si>
  <si>
    <t>Hautes-Alpes</t>
  </si>
  <si>
    <t>Alpes-Maritimes</t>
  </si>
  <si>
    <t>Drôme</t>
  </si>
  <si>
    <t>S.25.01.01</t>
  </si>
  <si>
    <t>(C0010/ R0070 + R0220) - (C0020 / R0070 + R0220)</t>
  </si>
  <si>
    <t>DOMMAGES AUX BIENS : PROF. (cat. 25)</t>
  </si>
  <si>
    <t>DOMMAGES AUX BIENS : AGRIC. (cat. 26)</t>
  </si>
  <si>
    <t>Part OPC</t>
  </si>
  <si>
    <t>Valeur des placements immobiliers</t>
  </si>
  <si>
    <t>Valeur des détentions dans des entreprises liées</t>
  </si>
  <si>
    <t>Valeur des actions</t>
  </si>
  <si>
    <t>Valeur des obligations</t>
  </si>
  <si>
    <t>Valeur des OPC</t>
  </si>
  <si>
    <t>Valeur des autres investissements</t>
  </si>
  <si>
    <t>Valeur des actifs en représentation de contrats en UC et indexés</t>
  </si>
  <si>
    <t>Valeur globale des provisions techniques non-vie</t>
  </si>
  <si>
    <t>Valeur globale des provisions techniques vie</t>
  </si>
  <si>
    <t>Valeur globale des provisions techniques UC et indéxés</t>
  </si>
  <si>
    <t>Valeur des autres provisions techniques</t>
  </si>
  <si>
    <t>Valeur des autres passifs</t>
  </si>
  <si>
    <t>Part Actions</t>
  </si>
  <si>
    <t>Une part d'investissements obligataires inférieure à 30% des placements serait inhabituelle</t>
  </si>
  <si>
    <t>Part obligataire</t>
  </si>
  <si>
    <t>Part charges d'acquisition et de gestion</t>
  </si>
  <si>
    <t>Stock de provision pour participation</t>
  </si>
  <si>
    <t>S/P Auto</t>
  </si>
  <si>
    <t>S/P Partic. Dommage</t>
  </si>
  <si>
    <t>S/P CatNat</t>
  </si>
  <si>
    <t xml:space="preserve">S/P Total </t>
  </si>
  <si>
    <t>Les activités reportées représentent bien au moins 80% de l'activité totale (en primes)</t>
  </si>
  <si>
    <t>Ratio Combiné Auto</t>
  </si>
  <si>
    <t xml:space="preserve">Ratio Combiné Dommage Partic. </t>
  </si>
  <si>
    <t>Ratio Combiné Dommage Agric.</t>
  </si>
  <si>
    <t>Ratio Combiné CatNat</t>
  </si>
  <si>
    <t>Ratio Combiné Total Non-vie</t>
  </si>
  <si>
    <t>1.2.CAT NAT</t>
  </si>
  <si>
    <t>1.2.Santé_Maladies-vect</t>
  </si>
  <si>
    <t>1.2.Santé_Pollution</t>
  </si>
  <si>
    <t>Sinistres Cat Nat</t>
  </si>
  <si>
    <t>Valeur assurée Cat Nat</t>
  </si>
  <si>
    <t>Valeur assurée Dommage Auto</t>
  </si>
  <si>
    <t>Valeur assurée Dommage Partic.</t>
  </si>
  <si>
    <t>Valeur assurée Dommage Agric.</t>
  </si>
  <si>
    <t>Réconciliation géographique</t>
  </si>
  <si>
    <t>0.CAT NAT</t>
  </si>
  <si>
    <t>0.Santé_Maladies-vect</t>
  </si>
  <si>
    <t>0.Santé_Pollution</t>
  </si>
  <si>
    <t>Edition ou ajout de lignes</t>
  </si>
  <si>
    <t>Total actif du bilan</t>
  </si>
  <si>
    <t>Total actif du passif</t>
  </si>
  <si>
    <t>Total placements</t>
  </si>
  <si>
    <t>4.Santé_Barrage_Secheresse</t>
  </si>
  <si>
    <t>3.Santé_Barrage_Secheresse</t>
  </si>
  <si>
    <t>Nombre de risques résiliés suite dépassement seuil</t>
  </si>
  <si>
    <t>Primes émises CatNat</t>
  </si>
  <si>
    <t>ACCEPTATIONS France pour les assureurs</t>
  </si>
  <si>
    <t>C0550</t>
  </si>
  <si>
    <t>C0560</t>
  </si>
  <si>
    <t>C0570</t>
  </si>
  <si>
    <t>C0580</t>
  </si>
  <si>
    <t>C0590</t>
  </si>
  <si>
    <t>C0600</t>
  </si>
  <si>
    <t>VIE/CAPI &amp; DOMMAGES CORPORELS</t>
  </si>
  <si>
    <t>ou nomenclature BICS ou NACE</t>
  </si>
  <si>
    <t xml:space="preserve">Les onglets préfixés par 0. se réfèrent au scénario de long terme de référence du NIESR. 
Les onglets préfixés par 1. et 2. se réfèrent respectivement aux scénarios de long terme Below 2°C et Delayed Transition.
Les onglets préfixés par 3. se réfèrent à la baseline du scénario de court terme.
Les onglets préfixés par 4. se réfèrent scénario de Court Terme stressé.
</t>
  </si>
  <si>
    <r>
      <rPr>
        <b/>
        <sz val="10"/>
        <color theme="1"/>
        <rFont val="Calibri"/>
        <family val="2"/>
        <scheme val="minor"/>
      </rPr>
      <t xml:space="preserve">Remarque : </t>
    </r>
    <r>
      <rPr>
        <sz val="10"/>
        <color theme="1"/>
        <rFont val="Calibri"/>
        <family val="2"/>
        <scheme val="minor"/>
      </rPr>
      <t>Tous les chiffres (monétaires et autres quantités) doivent être exprimés en unité (c'est-à-dire ni en millions ni en milliers).</t>
    </r>
  </si>
  <si>
    <t>Les cellules à compléter par les participants sont déverrouillées, tandis que toutes les autres cellules sont verrouillées. Cependant, les participants peuvent remplacer les formules également dans les cellules verrouillées si nécessaire en supprimant la protection de la feuille.
Certaines cellules sont préremplies d'un signe moins (-) dont la signification est «non rempli» pour permettre une différenciation entre les valeurs manquantes et les valeurs nulles (0). Pour les valeurs de pourcentage, le signe moins est remplacé par un signe de pourcentage (%).
Les participants ne doivent pas modifier le format des remises ni les noms des feuilles afin que l'ACPR soit en mesure d'effectuer ses analyses.</t>
  </si>
  <si>
    <t>DOMMAGES CORPORELS INDIVIDUELS ET COLLECTIFS (cat. 20-21)
garanties accessoires uniquement</t>
  </si>
  <si>
    <t>ACCEPTATIONS France pour les assureurs : VIE/CAPI &amp; DOMMAGES CORPORELS</t>
  </si>
  <si>
    <t>C1110 + C1410</t>
  </si>
  <si>
    <t>C0620</t>
  </si>
  <si>
    <t>Participation aux résultats et solde financier</t>
  </si>
  <si>
    <t>Intégrité de la feuille Excel (actif = passif + AOL)</t>
  </si>
  <si>
    <t>Valeur des dépôts autres que les équivalents de trésorerie</t>
  </si>
  <si>
    <t>Valeur des dépôts des réassureurs</t>
  </si>
  <si>
    <t>S/P Agric. Dommage</t>
  </si>
  <si>
    <t>S/P Dommages corporels</t>
  </si>
  <si>
    <t>Ratio Combiné Dommages corporels</t>
  </si>
  <si>
    <t>Le nom de l'entreprise ne doit pas être vide</t>
  </si>
  <si>
    <t>Le code d'identification ne doit pas être vide</t>
  </si>
  <si>
    <t>La date de soumission ne doit pas être vide</t>
  </si>
  <si>
    <t>Le niveau de remise ne doit pas être vide</t>
  </si>
  <si>
    <t>L'unité utilisée doit être en euro</t>
  </si>
  <si>
    <t>Le contact ne doit pas être vide</t>
  </si>
  <si>
    <t>Le titre ne doit pas être vide</t>
  </si>
  <si>
    <t>Le numéro de téléphone ne doit pas être vide</t>
  </si>
  <si>
    <t>L'adresse e-mail ne doit pas être vide</t>
  </si>
  <si>
    <t>L'excédent d'actif sur passif devrait être positif</t>
  </si>
  <si>
    <t>La valeur des détentions devrait être positive</t>
  </si>
  <si>
    <t>La valeur des actions devrait être positive</t>
  </si>
  <si>
    <t>La valeur des obligations devrait être positive</t>
  </si>
  <si>
    <t>La valeur des OPC devrait être positive</t>
  </si>
  <si>
    <t>La valeur des dépôts autres que les équivalents de trésorerie devrait être positive</t>
  </si>
  <si>
    <t>La valeur des actifs en représentation de contrats en UC et indexés devrait être positive</t>
  </si>
  <si>
    <t>La valeur des montants recouvrables devrait être positive</t>
  </si>
  <si>
    <t>La valeur des dépôts aux cédantes devrait être positive</t>
  </si>
  <si>
    <t>La valeur des autres actifs devrait être positive</t>
  </si>
  <si>
    <t>La valeur des autres provisions techniques devrait être positive</t>
  </si>
  <si>
    <t>La valeur des dépôts des réassureurs devrait être positive</t>
  </si>
  <si>
    <t>La valeur des autres passifs devrait être positive</t>
  </si>
  <si>
    <t>Les charges d'acquisition et de gestion nettes devraient être supérieures à 2% des primes nettes</t>
  </si>
  <si>
    <t>Stock de provision pour participation devrait être positif</t>
  </si>
  <si>
    <t>Le taux de revalorisation devrait être positif</t>
  </si>
  <si>
    <t>Les valeurs assurées doivent être positives</t>
  </si>
  <si>
    <t>Les charges d'acquisition et de gestion nettes devrait être supérieure à 2% des primes nettes</t>
  </si>
  <si>
    <t>La participation au résultat devrait être supérieure à 80% du solde financier</t>
  </si>
  <si>
    <t>La valeur des placements immobiliers devrait être positive</t>
  </si>
  <si>
    <t>La valeur des autres investissements devrait être positive</t>
  </si>
  <si>
    <t>Solo/groupe</t>
  </si>
  <si>
    <t>0.Non-Life Technical Results</t>
  </si>
  <si>
    <t>Sinistres CatNat (tous périls confondus) - risque extrême q98</t>
  </si>
  <si>
    <t>DROM-COM</t>
  </si>
  <si>
    <t>973</t>
  </si>
  <si>
    <t>975</t>
  </si>
  <si>
    <t>976</t>
  </si>
  <si>
    <t>986</t>
  </si>
  <si>
    <t>R1100</t>
  </si>
  <si>
    <t>R1110</t>
  </si>
  <si>
    <t>R1120</t>
  </si>
  <si>
    <t>R1130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</si>
</sst>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quot;£&quot;* #,##0.00_-;\-&quot;£&quot;* #,##0.00_-;_-&quot;£&quot;* &quot;-&quot;??_-;_-@_-"/>
    <numFmt numFmtId="165" formatCode="[$-F800]dddd\,\ mmmm\ dd\,\ yyyy"/>
    <numFmt numFmtId="166" formatCode="0.0%"/>
    <numFmt numFmtId="167" formatCode="dd/mm/yyyy;@"/>
    <numFmt numFmtId="168" formatCode="[$€-2]\ #,##0"/>
    <numFmt numFmtId="169" formatCode="_(* #,##0.00_);_(* \(#,##0.00\);_(* &quot;-&quot;??_);_(@_)"/>
    <numFmt numFmtId="170" formatCode="\$#,##0\ ;\(\$#,##0\)"/>
    <numFmt numFmtId="171" formatCode="&quot;$&quot;#,##0\ ;\(&quot;$&quot;#,##0\)"/>
    <numFmt numFmtId="172" formatCode="m/d"/>
    <numFmt numFmtId="173" formatCode="0.0"/>
    <numFmt numFmtId="174" formatCode="mmm"/>
    <numFmt numFmtId="175" formatCode="yyyy"/>
    <numFmt numFmtId="176" formatCode="_(&quot;$&quot;* #,##0_);_(&quot;$&quot;* \(#,##0\);_(&quot;$&quot;* &quot;-&quot;_);_(@_)"/>
    <numFmt numFmtId="177" formatCode="\R0000"/>
    <numFmt numFmtId="178" formatCode="0000"/>
    <numFmt numFmtId="179" formatCode="_-* #,##0_-;\-* #,##0_-;_-* &quot;-&quot;??_-;_-@_-"/>
  </numFmts>
  <fonts count="129">
    <font>
      <sz val="11"/>
      <color theme="1"/>
      <name val="Calibri"/>
      <family val="2"/>
      <scheme val="minor"/>
    </font>
    <font>
      <sz val="11"/>
      <color theme="1"/>
      <name val="Calibri"/>
      <family val="2"/>
      <scheme val="minor"/>
    </font>
    <font>
      <sz val="11"/>
      <color theme="1"/>
      <name val="Calibri"/>
      <family val="2"/>
      <charset val="238"/>
      <scheme val="minor"/>
    </font>
    <font>
      <sz val="11"/>
      <color indexed="8"/>
      <name val="Calibri"/>
      <family val="2"/>
    </font>
    <font>
      <sz val="11"/>
      <color rgb="FF000000"/>
      <name val="Calibri"/>
      <family val="2"/>
      <charset val="1"/>
    </font>
    <font>
      <sz val="10"/>
      <name val="Arial"/>
      <family val="2"/>
      <charset val="238"/>
    </font>
    <font>
      <sz val="11"/>
      <color theme="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sz val="9"/>
      <color theme="1"/>
      <name val="Calibri"/>
      <family val="2"/>
      <charset val="238"/>
      <scheme val="minor"/>
    </font>
    <font>
      <sz val="9"/>
      <name val="Calibri"/>
      <family val="2"/>
      <charset val="238"/>
      <scheme val="minor"/>
    </font>
    <font>
      <sz val="9"/>
      <color rgb="FFFF0000"/>
      <name val="Calibri"/>
      <family val="2"/>
      <charset val="238"/>
      <scheme val="minor"/>
    </font>
    <font>
      <sz val="9"/>
      <color theme="1"/>
      <name val="Calibri"/>
      <family val="2"/>
      <scheme val="minor"/>
    </font>
    <font>
      <b/>
      <sz val="11"/>
      <color theme="1"/>
      <name val="Calibri"/>
      <family val="2"/>
      <scheme val="minor"/>
    </font>
    <font>
      <sz val="10"/>
      <name val="Calibri"/>
      <family val="2"/>
      <scheme val="minor"/>
    </font>
    <font>
      <sz val="10"/>
      <name val="Arial"/>
      <family val="2"/>
    </font>
    <font>
      <b/>
      <sz val="10"/>
      <name val="Calibri"/>
      <family val="2"/>
      <scheme val="minor"/>
    </font>
    <font>
      <sz val="11"/>
      <name val="Calibri"/>
      <family val="2"/>
      <charset val="238"/>
      <scheme val="minor"/>
    </font>
    <font>
      <sz val="11"/>
      <color rgb="FF0070C0"/>
      <name val="Calibri"/>
      <family val="2"/>
      <charset val="238"/>
      <scheme val="minor"/>
    </font>
    <font>
      <sz val="10"/>
      <color theme="1"/>
      <name val="Calibri"/>
      <family val="2"/>
      <scheme val="minor"/>
    </font>
    <font>
      <i/>
      <sz val="10"/>
      <color theme="1"/>
      <name val="Calibri"/>
      <family val="2"/>
      <scheme val="minor"/>
    </font>
    <font>
      <b/>
      <sz val="12"/>
      <color theme="0"/>
      <name val="Calibri"/>
      <family val="2"/>
      <scheme val="minor"/>
    </font>
    <font>
      <u/>
      <sz val="10"/>
      <color theme="10"/>
      <name val="Calibri"/>
      <family val="2"/>
      <scheme val="minor"/>
    </font>
    <font>
      <b/>
      <sz val="10"/>
      <color theme="1"/>
      <name val="Calibri"/>
      <family val="2"/>
      <scheme val="minor"/>
    </font>
    <font>
      <i/>
      <sz val="10"/>
      <name val="Calibri"/>
      <family val="2"/>
      <scheme val="minor"/>
    </font>
    <font>
      <sz val="12"/>
      <name val="Calibri"/>
      <family val="2"/>
      <scheme val="minor"/>
    </font>
    <font>
      <b/>
      <sz val="9"/>
      <name val="Calibri"/>
      <family val="2"/>
      <scheme val="minor"/>
    </font>
    <font>
      <b/>
      <sz val="9"/>
      <color theme="1"/>
      <name val="Calibri"/>
      <family val="2"/>
      <scheme val="minor"/>
    </font>
    <font>
      <b/>
      <i/>
      <sz val="10"/>
      <color theme="1"/>
      <name val="Calibri"/>
      <family val="2"/>
      <scheme val="minor"/>
    </font>
    <font>
      <b/>
      <sz val="11"/>
      <color rgb="FF3F3F3F"/>
      <name val="Calibri"/>
      <family val="2"/>
      <scheme val="minor"/>
    </font>
    <font>
      <sz val="8"/>
      <color theme="1"/>
      <name val="Calibri"/>
      <family val="2"/>
      <scheme val="minor"/>
    </font>
    <font>
      <b/>
      <sz val="18"/>
      <color theme="1"/>
      <name val="Arial"/>
      <family val="2"/>
    </font>
    <font>
      <sz val="8"/>
      <name val="Calibri"/>
      <family val="2"/>
      <scheme val="minor"/>
    </font>
    <font>
      <sz val="8"/>
      <name val="Arial"/>
      <family val="2"/>
    </font>
    <font>
      <i/>
      <sz val="8"/>
      <color theme="1"/>
      <name val="Calibri"/>
      <family val="2"/>
      <scheme val="minor"/>
    </font>
    <font>
      <sz val="10"/>
      <color theme="1"/>
      <name val="Times New Roman"/>
      <family val="1"/>
    </font>
    <font>
      <u/>
      <sz val="11"/>
      <color theme="10"/>
      <name val="Calibri"/>
      <family val="2"/>
      <scheme val="minor"/>
    </font>
    <font>
      <sz val="9"/>
      <name val="Calibri"/>
      <family val="2"/>
      <scheme val="minor"/>
    </font>
    <font>
      <b/>
      <sz val="11"/>
      <color rgb="FFFF0000"/>
      <name val="Calibri"/>
      <family val="2"/>
      <scheme val="minor"/>
    </font>
    <font>
      <b/>
      <sz val="11"/>
      <name val="Calibri"/>
      <family val="2"/>
      <scheme val="minor"/>
    </font>
    <font>
      <sz val="11"/>
      <color indexed="8"/>
      <name val="Calibri"/>
      <family val="2"/>
      <charset val="238"/>
      <scheme val="minor"/>
    </font>
    <font>
      <sz val="11"/>
      <color rgb="FFFF0000"/>
      <name val="Calibri"/>
      <family val="2"/>
      <scheme val="minor"/>
    </font>
    <font>
      <sz val="11"/>
      <name val="lr oSVbN"/>
      <charset val="128"/>
    </font>
    <font>
      <sz val="11"/>
      <color indexed="9"/>
      <name val="Calibri"/>
      <family val="2"/>
    </font>
    <font>
      <b/>
      <sz val="11"/>
      <color indexed="63"/>
      <name val="Calibri"/>
      <family val="2"/>
    </font>
    <font>
      <sz val="11"/>
      <color indexed="34"/>
      <name val="Calibri"/>
      <family val="2"/>
    </font>
    <font>
      <b/>
      <sz val="11"/>
      <color indexed="52"/>
      <name val="Calibri"/>
      <family val="2"/>
    </font>
    <font>
      <b/>
      <sz val="11"/>
      <color indexed="31"/>
      <name val="Calibri"/>
      <family val="2"/>
    </font>
    <font>
      <b/>
      <sz val="11"/>
      <color indexed="9"/>
      <name val="Calibri"/>
      <family val="2"/>
    </font>
    <font>
      <sz val="7"/>
      <color theme="1"/>
      <name val="Arial"/>
      <family val="2"/>
    </font>
    <font>
      <vertAlign val="superscript"/>
      <sz val="7"/>
      <color theme="1"/>
      <name val="Arial"/>
      <family val="2"/>
    </font>
    <font>
      <sz val="8"/>
      <color theme="1"/>
      <name val="Arial"/>
      <family val="2"/>
    </font>
    <font>
      <sz val="10"/>
      <color rgb="FF000000"/>
      <name val="Arial"/>
      <family val="2"/>
    </font>
    <font>
      <sz val="10"/>
      <color theme="1"/>
      <name val="Arial"/>
      <family val="2"/>
    </font>
    <font>
      <sz val="10"/>
      <color theme="1"/>
      <name val="Gill Sans MT"/>
      <family val="2"/>
    </font>
    <font>
      <b/>
      <sz val="12"/>
      <name val="Arial"/>
      <family val="2"/>
    </font>
    <font>
      <b/>
      <sz val="10"/>
      <name val="Arial"/>
      <family val="2"/>
    </font>
    <font>
      <b/>
      <sz val="8"/>
      <name val="Arial"/>
      <family val="2"/>
    </font>
    <font>
      <sz val="9"/>
      <name val="Tms Rmn"/>
    </font>
    <font>
      <sz val="11"/>
      <color indexed="62"/>
      <name val="Calibri"/>
      <family val="2"/>
    </font>
    <font>
      <b/>
      <sz val="11"/>
      <color indexed="8"/>
      <name val="Calibri"/>
      <family val="2"/>
    </font>
    <font>
      <i/>
      <sz val="11"/>
      <color indexed="23"/>
      <name val="Calibri"/>
      <family val="2"/>
    </font>
    <font>
      <sz val="10"/>
      <name val="Helv"/>
    </font>
    <font>
      <sz val="12"/>
      <name val="Helv"/>
    </font>
    <font>
      <sz val="11"/>
      <color indexed="17"/>
      <name val="Calibri"/>
      <family val="2"/>
    </font>
    <font>
      <b/>
      <sz val="18"/>
      <name val="Arial"/>
      <family val="2"/>
    </font>
    <font>
      <b/>
      <sz val="11"/>
      <color indexed="62"/>
      <name val="Calibri"/>
      <family val="2"/>
    </font>
    <font>
      <u/>
      <sz val="10"/>
      <color indexed="12"/>
      <name val="Times New Roman"/>
      <family val="1"/>
    </font>
    <font>
      <u/>
      <sz val="10"/>
      <color indexed="12"/>
      <name val="Arial"/>
      <family val="2"/>
    </font>
    <font>
      <u/>
      <sz val="7"/>
      <color indexed="12"/>
      <name val="Arial"/>
      <family val="2"/>
    </font>
    <font>
      <u/>
      <sz val="10"/>
      <color theme="10"/>
      <name val="Arial"/>
      <family val="2"/>
    </font>
    <font>
      <u/>
      <sz val="10"/>
      <color theme="10"/>
      <name val="Times"/>
      <family val="1"/>
    </font>
    <font>
      <sz val="11"/>
      <color indexed="31"/>
      <name val="Calibri"/>
      <family val="2"/>
    </font>
    <font>
      <sz val="11"/>
      <color indexed="52"/>
      <name val="Calibri"/>
      <family val="2"/>
    </font>
    <font>
      <sz val="11"/>
      <color indexed="60"/>
      <name val="Calibri"/>
      <family val="2"/>
    </font>
    <font>
      <sz val="11"/>
      <name val="Times New Roman"/>
      <family val="1"/>
    </font>
    <font>
      <sz val="10"/>
      <name val="Times New Roman"/>
      <family val="1"/>
    </font>
    <font>
      <sz val="10"/>
      <name val="Tahoma"/>
      <family val="2"/>
    </font>
    <font>
      <sz val="10"/>
      <name val="Times"/>
      <family val="1"/>
    </font>
    <font>
      <sz val="12"/>
      <name val="新細明體"/>
      <family val="1"/>
      <charset val="136"/>
    </font>
    <font>
      <sz val="11"/>
      <name val="Arial"/>
      <family val="2"/>
    </font>
    <font>
      <sz val="11"/>
      <color indexed="8"/>
      <name val="Calibri"/>
      <family val="2"/>
      <scheme val="minor"/>
    </font>
    <font>
      <sz val="10"/>
      <color theme="1"/>
      <name val="Arial"/>
      <family val="2"/>
      <charset val="136"/>
    </font>
    <font>
      <sz val="10"/>
      <color theme="1"/>
      <name val="Calibri"/>
      <family val="2"/>
    </font>
    <font>
      <i/>
      <sz val="10"/>
      <name val="Helv"/>
    </font>
    <font>
      <sz val="10"/>
      <name val="MS Sans Serif"/>
      <family val="2"/>
    </font>
    <font>
      <sz val="11"/>
      <color indexed="20"/>
      <name val="Calibri"/>
      <family val="2"/>
    </font>
    <font>
      <sz val="10"/>
      <color indexed="8"/>
      <name val="MS Sans Serif"/>
      <family val="2"/>
    </font>
    <font>
      <sz val="11"/>
      <name val="ＭＳ 明朝"/>
      <family val="1"/>
      <charset val="128"/>
    </font>
    <font>
      <b/>
      <sz val="14"/>
      <name val="Times New Roman"/>
      <family val="1"/>
    </font>
    <font>
      <sz val="8"/>
      <color rgb="FF008000"/>
      <name val="Arial"/>
      <family val="2"/>
    </font>
    <font>
      <b/>
      <u/>
      <sz val="8"/>
      <color rgb="FF0101FF"/>
      <name val="Arial"/>
      <family val="2"/>
    </font>
    <font>
      <sz val="6"/>
      <color theme="1"/>
      <name val="Arial"/>
      <family val="2"/>
    </font>
    <font>
      <b/>
      <sz val="18"/>
      <color indexed="62"/>
      <name val="Cambria"/>
      <family val="2"/>
    </font>
    <font>
      <b/>
      <sz val="15"/>
      <color indexed="62"/>
      <name val="Calibri"/>
      <family val="2"/>
    </font>
    <font>
      <b/>
      <sz val="13"/>
      <color indexed="62"/>
      <name val="Calibri"/>
      <family val="2"/>
    </font>
    <font>
      <sz val="11"/>
      <color indexed="10"/>
      <name val="Calibri"/>
      <family val="2"/>
    </font>
    <font>
      <sz val="12"/>
      <name val="CG Times (W1)"/>
      <family val="1"/>
    </font>
    <font>
      <sz val="11"/>
      <name val="ＭＳ Ｐゴシック"/>
      <family val="3"/>
      <charset val="128"/>
    </font>
    <font>
      <b/>
      <sz val="9"/>
      <color rgb="FFFF0000"/>
      <name val="Calibri"/>
      <family val="2"/>
      <scheme val="minor"/>
    </font>
    <font>
      <sz val="9"/>
      <color rgb="FFFFFF00"/>
      <name val="Calibri"/>
      <family val="2"/>
      <scheme val="minor"/>
    </font>
    <font>
      <sz val="9"/>
      <color rgb="FFFF0000"/>
      <name val="Calibri"/>
      <family val="2"/>
      <scheme val="minor"/>
    </font>
    <font>
      <sz val="9"/>
      <color rgb="FF0070C0"/>
      <name val="Calibri"/>
      <family val="2"/>
      <scheme val="minor"/>
    </font>
    <font>
      <sz val="8"/>
      <name val="MS Sans Serif"/>
      <family val="2"/>
    </font>
    <font>
      <sz val="10"/>
      <name val="Arial"/>
      <family val="2"/>
    </font>
    <font>
      <sz val="10"/>
      <color rgb="FFFF0000"/>
      <name val="Calibri"/>
      <family val="2"/>
      <scheme val="minor"/>
    </font>
    <font>
      <b/>
      <sz val="10"/>
      <name val="Arial Narrow"/>
      <family val="2"/>
    </font>
    <font>
      <sz val="10"/>
      <name val="Arial Narrow"/>
      <family val="2"/>
    </font>
    <font>
      <b/>
      <sz val="12"/>
      <name val="Calibri"/>
      <family val="2"/>
      <scheme val="minor"/>
    </font>
    <font>
      <i/>
      <sz val="10"/>
      <color rgb="FFFF0000"/>
      <name val="Calibri"/>
      <family val="2"/>
      <scheme val="minor"/>
    </font>
    <font>
      <sz val="11"/>
      <color rgb="FFFF0000"/>
      <name val="Courier New"/>
      <family val="3"/>
    </font>
    <font>
      <sz val="11"/>
      <color rgb="FFFF0000"/>
      <name val="Wingdings"/>
      <charset val="2"/>
    </font>
    <font>
      <sz val="11"/>
      <name val="Calibri"/>
      <family val="2"/>
      <scheme val="minor"/>
    </font>
    <font>
      <b/>
      <sz val="11"/>
      <color theme="0"/>
      <name val="Calibri"/>
      <family val="2"/>
      <scheme val="minor"/>
    </font>
    <font>
      <sz val="11"/>
      <name val="Courier New"/>
      <family val="3"/>
    </font>
    <font>
      <sz val="11"/>
      <name val="Wingdings"/>
      <charset val="2"/>
    </font>
    <font>
      <b/>
      <u/>
      <sz val="11"/>
      <name val="Calibri"/>
      <family val="2"/>
      <scheme val="minor"/>
    </font>
    <font>
      <b/>
      <u/>
      <sz val="10"/>
      <name val="Calibri"/>
      <family val="2"/>
      <scheme val="minor"/>
    </font>
    <font>
      <b/>
      <sz val="10"/>
      <name val="Calibri"/>
      <family val="2"/>
      <charset val="238"/>
      <scheme val="minor"/>
    </font>
    <font>
      <sz val="12"/>
      <color theme="1"/>
      <name val="Calibri"/>
      <family val="2"/>
      <scheme val="minor"/>
    </font>
    <font>
      <b/>
      <i/>
      <sz val="11"/>
      <color theme="1"/>
      <name val="Calibri"/>
      <family val="2"/>
      <scheme val="minor"/>
    </font>
  </fonts>
  <fills count="85">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9"/>
        <bgColor indexed="64"/>
      </patternFill>
    </fill>
    <fill>
      <patternFill patternType="lightTrellis">
        <bgColor theme="0" tint="-0.14996795556505021"/>
      </patternFill>
    </fill>
    <fill>
      <patternFill patternType="solid">
        <fgColor theme="8" tint="0.39994506668294322"/>
        <bgColor indexed="64"/>
      </patternFill>
    </fill>
    <fill>
      <patternFill patternType="gray0625"/>
    </fill>
    <fill>
      <patternFill patternType="solid">
        <fgColor theme="0" tint="-0.34998626667073579"/>
        <bgColor indexed="64"/>
      </patternFill>
    </fill>
    <fill>
      <patternFill patternType="solid">
        <fgColor theme="8" tint="0.39997558519241921"/>
        <bgColor indexed="64"/>
      </patternFill>
    </fill>
    <fill>
      <patternFill patternType="solid">
        <fgColor theme="3" tint="-0.249977111117893"/>
        <bgColor theme="8"/>
      </patternFill>
    </fill>
    <fill>
      <patternFill patternType="lightUp">
        <bgColor theme="0" tint="-0.14996795556505021"/>
      </patternFill>
    </fill>
    <fill>
      <patternFill patternType="solid">
        <fgColor theme="9" tint="0.59996337778862885"/>
        <bgColor theme="0"/>
      </patternFill>
    </fill>
    <fill>
      <patternFill patternType="solid">
        <fgColor theme="8" tint="0.79998168889431442"/>
        <bgColor indexed="64"/>
      </patternFill>
    </fill>
    <fill>
      <patternFill patternType="solid">
        <fgColor theme="8" tint="0.79998168889431442"/>
        <bgColor theme="0"/>
      </patternFill>
    </fill>
    <fill>
      <patternFill patternType="solid">
        <fgColor theme="0" tint="-0.249977111117893"/>
        <bgColor indexed="64"/>
      </patternFill>
    </fill>
    <fill>
      <patternFill patternType="darkUp">
        <bgColor theme="0"/>
      </patternFill>
    </fill>
    <fill>
      <patternFill patternType="solid">
        <fgColor theme="6" tint="0.59996337778862885"/>
        <bgColor theme="0"/>
      </patternFill>
    </fill>
    <fill>
      <patternFill patternType="solid">
        <fgColor indexed="22"/>
        <bgColor indexed="64"/>
      </patternFill>
    </fill>
    <fill>
      <patternFill patternType="solid">
        <fgColor theme="3" tint="0.59999389629810485"/>
        <bgColor indexed="64"/>
      </patternFill>
    </fill>
    <fill>
      <patternFill patternType="lightDown">
        <fgColor theme="0" tint="-0.34998626667073579"/>
        <bgColor indexed="65"/>
      </patternFill>
    </fill>
    <fill>
      <patternFill patternType="lightDown">
        <fgColor theme="0" tint="-0.24994659260841701"/>
        <bgColor theme="0"/>
      </patternFill>
    </fill>
    <fill>
      <patternFill patternType="solid">
        <fgColor theme="5" tint="0.79998168889431442"/>
        <bgColor indexed="64"/>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16"/>
      </patternFill>
    </fill>
    <fill>
      <patternFill patternType="solid">
        <fgColor indexed="26"/>
      </patternFill>
    </fill>
    <fill>
      <patternFill patternType="solid">
        <fgColor indexed="27"/>
      </patternFill>
    </fill>
    <fill>
      <patternFill patternType="solid">
        <fgColor indexed="22"/>
      </patternFill>
    </fill>
    <fill>
      <patternFill patternType="solid">
        <fgColor indexed="25"/>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4"/>
      </patternFill>
    </fill>
    <fill>
      <patternFill patternType="solid">
        <fgColor indexed="31"/>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6" tint="0.59999389629810485"/>
        <bgColor indexed="64"/>
      </patternFill>
    </fill>
    <fill>
      <patternFill patternType="solid">
        <fgColor indexed="30"/>
        <bgColor indexed="21"/>
      </patternFill>
    </fill>
    <fill>
      <patternFill patternType="solid">
        <fgColor theme="6" tint="0.59999389629810485"/>
        <bgColor theme="0" tint="-0.24994659260841701"/>
      </patternFill>
    </fill>
    <fill>
      <patternFill patternType="lightDown">
        <fgColor theme="0" tint="-0.34998626667073579"/>
        <bgColor theme="6" tint="0.59999389629810485"/>
      </patternFill>
    </fill>
    <fill>
      <patternFill patternType="solid">
        <fgColor theme="6" tint="0.59999389629810485"/>
        <bgColor theme="0" tint="-0.34998626667073579"/>
      </patternFill>
    </fill>
    <fill>
      <patternFill patternType="solid">
        <fgColor theme="4" tint="0.39997558519241921"/>
        <bgColor indexed="64"/>
      </patternFill>
    </fill>
    <fill>
      <patternFill patternType="solid">
        <fgColor theme="4" tint="0.79998168889431442"/>
        <bgColor indexed="64"/>
      </patternFill>
    </fill>
    <fill>
      <patternFill patternType="lightUp">
        <bgColor theme="6" tint="0.59999389629810485"/>
      </patternFill>
    </fill>
    <fill>
      <patternFill patternType="solid">
        <fgColor rgb="FF205AA7"/>
        <bgColor indexed="64"/>
      </patternFill>
    </fill>
    <fill>
      <patternFill patternType="solid">
        <fgColor theme="8" tint="-0.249977111117893"/>
        <bgColor theme="8"/>
      </patternFill>
    </fill>
    <fill>
      <patternFill patternType="solid">
        <fgColor rgb="FF990000"/>
        <bgColor theme="8"/>
      </patternFill>
    </fill>
    <fill>
      <patternFill patternType="solid">
        <fgColor rgb="FF339966"/>
        <bgColor theme="8"/>
      </patternFill>
    </fill>
    <fill>
      <patternFill patternType="solid">
        <fgColor rgb="FFFF9900"/>
        <bgColor theme="8"/>
      </patternFill>
    </fill>
    <fill>
      <patternFill patternType="solid">
        <fgColor rgb="FFFF9999"/>
        <bgColor theme="8"/>
      </patternFill>
    </fill>
  </fills>
  <borders count="10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9"/>
      </bottom>
      <diagonal/>
    </border>
    <border>
      <left/>
      <right/>
      <top/>
      <bottom style="double">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right/>
      <top style="double">
        <color indexed="0"/>
      </top>
      <bottom/>
      <diagonal/>
    </border>
    <border>
      <left/>
      <right/>
      <top style="thin">
        <color indexed="62"/>
      </top>
      <bottom style="double">
        <color indexed="62"/>
      </bottom>
      <diagonal/>
    </border>
    <border>
      <left/>
      <right/>
      <top/>
      <bottom style="thick">
        <color indexed="4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rgb="FF002060"/>
      </left>
      <right style="thin">
        <color rgb="FF002060"/>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medium">
        <color rgb="FF002060"/>
      </right>
      <top style="medium">
        <color rgb="FF002060"/>
      </top>
      <bottom style="thin">
        <color rgb="FF002060"/>
      </bottom>
      <diagonal/>
    </border>
    <border>
      <left style="medium">
        <color rgb="FF002060"/>
      </left>
      <right style="medium">
        <color rgb="FF002060"/>
      </right>
      <top style="thin">
        <color rgb="FF002060"/>
      </top>
      <bottom style="thin">
        <color rgb="FF002060"/>
      </bottom>
      <diagonal/>
    </border>
    <border>
      <left style="medium">
        <color rgb="FF002060"/>
      </left>
      <right/>
      <top style="thin">
        <color rgb="FF002060"/>
      </top>
      <bottom style="thin">
        <color rgb="FF002060"/>
      </bottom>
      <diagonal/>
    </border>
    <border>
      <left/>
      <right/>
      <top style="thin">
        <color rgb="FF002060"/>
      </top>
      <bottom style="thin">
        <color rgb="FF0020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thin">
        <color auto="1"/>
      </left>
      <right style="hair">
        <color auto="1"/>
      </right>
      <top/>
      <bottom style="thin">
        <color indexed="64"/>
      </bottom>
      <diagonal/>
    </border>
    <border>
      <left style="thin">
        <color rgb="FF002060"/>
      </left>
      <right/>
      <top style="thin">
        <color rgb="FF002060"/>
      </top>
      <bottom style="thin">
        <color rgb="FF002060"/>
      </bottom>
      <diagonal/>
    </border>
    <border>
      <left style="hair">
        <color auto="1"/>
      </left>
      <right/>
      <top style="thin">
        <color indexed="64"/>
      </top>
      <bottom style="thin">
        <color indexed="64"/>
      </bottom>
      <diagonal/>
    </border>
    <border>
      <left/>
      <right/>
      <top style="thin">
        <color indexed="64"/>
      </top>
      <bottom style="thin">
        <color indexed="64"/>
      </bottom>
      <diagonal/>
    </border>
    <border>
      <left style="medium">
        <color rgb="FF002060"/>
      </left>
      <right/>
      <top style="thin">
        <color indexed="64"/>
      </top>
      <bottom style="thin">
        <color indexed="64"/>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medium">
        <color rgb="FFFFFFFF"/>
      </left>
      <right style="medium">
        <color rgb="FFFFFFFF"/>
      </right>
      <top/>
      <bottom/>
      <diagonal/>
    </border>
    <border>
      <left style="thin">
        <color theme="0"/>
      </left>
      <right style="medium">
        <color rgb="FFFFFFFF"/>
      </right>
      <top style="medium">
        <color rgb="FFFFFFFF"/>
      </top>
      <bottom/>
      <diagonal/>
    </border>
    <border>
      <left style="medium">
        <color rgb="FFFFFFFF"/>
      </left>
      <right/>
      <top style="medium">
        <color rgb="FFFFFFFF"/>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rgb="FF002060"/>
      </left>
      <right/>
      <top/>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auto="1"/>
      </right>
      <top style="thin">
        <color rgb="FF002060"/>
      </top>
      <bottom style="thin">
        <color rgb="FF002060"/>
      </bottom>
      <diagonal/>
    </border>
    <border>
      <left style="medium">
        <color rgb="FF002060"/>
      </left>
      <right/>
      <top style="thin">
        <color rgb="FF002060"/>
      </top>
      <bottom style="thin">
        <color indexed="64"/>
      </bottom>
      <diagonal/>
    </border>
    <border>
      <left/>
      <right style="thin">
        <color auto="1"/>
      </right>
      <top style="thin">
        <color rgb="FF00206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9306">
    <xf numFmtId="0" fontId="0" fillId="0" borderId="0"/>
    <xf numFmtId="0" fontId="2" fillId="0" borderId="0"/>
    <xf numFmtId="0" fontId="1" fillId="31" borderId="0" applyNumberFormat="0" applyFont="0" applyFill="0" applyBorder="0" applyAlignment="0" applyProtection="0"/>
    <xf numFmtId="0" fontId="3" fillId="0" borderId="0"/>
    <xf numFmtId="0" fontId="1" fillId="0" borderId="0" applyNumberFormat="0" applyFont="0" applyFill="0" applyBorder="0" applyAlignment="0" applyProtection="0"/>
    <xf numFmtId="0" fontId="4" fillId="0" borderId="0"/>
    <xf numFmtId="0" fontId="4" fillId="0" borderId="0"/>
    <xf numFmtId="0" fontId="2" fillId="0" borderId="0"/>
    <xf numFmtId="0" fontId="5" fillId="0" borderId="0"/>
    <xf numFmtId="0" fontId="2"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 fillId="0" borderId="0"/>
    <xf numFmtId="0" fontId="2"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5" fillId="6" borderId="6" applyNumberFormat="0" applyFont="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9" fontId="22" fillId="33" borderId="0" applyBorder="0">
      <alignment horizontal="center" vertical="center"/>
    </xf>
    <xf numFmtId="0" fontId="22" fillId="34" borderId="0" applyBorder="0">
      <alignment vertical="center"/>
    </xf>
    <xf numFmtId="165" fontId="1" fillId="0" borderId="0"/>
    <xf numFmtId="0" fontId="23" fillId="35" borderId="0" applyFont="0" applyBorder="0"/>
    <xf numFmtId="0" fontId="1" fillId="0" borderId="0"/>
    <xf numFmtId="0" fontId="28" fillId="0" borderId="0" applyBorder="0"/>
    <xf numFmtId="0" fontId="32" fillId="39" borderId="0">
      <alignment horizontal="center" vertical="center"/>
    </xf>
    <xf numFmtId="0" fontId="22" fillId="40" borderId="0" applyBorder="0">
      <alignment horizontal="center" vertical="center"/>
    </xf>
    <xf numFmtId="3" fontId="22" fillId="41" borderId="0" applyBorder="0">
      <alignment horizontal="center" vertical="center"/>
    </xf>
    <xf numFmtId="166" fontId="22" fillId="41" borderId="0" applyBorder="0">
      <alignment horizontal="center" vertical="center"/>
    </xf>
    <xf numFmtId="165" fontId="22" fillId="42" borderId="0" applyBorder="0">
      <alignment horizontal="center" vertical="center"/>
    </xf>
    <xf numFmtId="165" fontId="33" fillId="43" borderId="0" applyNumberFormat="0" applyBorder="0" applyAlignment="0"/>
    <xf numFmtId="165" fontId="1" fillId="0" borderId="0"/>
    <xf numFmtId="0" fontId="22" fillId="45" borderId="0" applyBorder="0">
      <alignment horizontal="center" vertical="center"/>
      <protection locked="0"/>
    </xf>
    <xf numFmtId="167" fontId="22" fillId="40" borderId="0" applyBorder="0">
      <alignment horizontal="center" vertical="center"/>
    </xf>
    <xf numFmtId="0" fontId="44" fillId="0" borderId="0" applyNumberFormat="0" applyFill="0" applyBorder="0" applyAlignment="0" applyProtection="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23" fillId="0" borderId="0"/>
    <xf numFmtId="168" fontId="23" fillId="0" borderId="0"/>
    <xf numFmtId="168" fontId="23" fillId="0" borderId="0"/>
    <xf numFmtId="168" fontId="23" fillId="0" borderId="0">
      <alignment horizontal="left" wrapText="1"/>
    </xf>
    <xf numFmtId="168" fontId="23" fillId="0" borderId="0">
      <alignment horizontal="left" wrapText="1"/>
    </xf>
    <xf numFmtId="0" fontId="50" fillId="0" borderId="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0" fontId="3" fillId="56" borderId="0" applyNumberFormat="0" applyBorder="0" applyAlignment="0" applyProtection="0"/>
    <xf numFmtId="0" fontId="3" fillId="53" borderId="0" applyNumberFormat="0" applyBorder="0" applyAlignment="0" applyProtection="0"/>
    <xf numFmtId="0" fontId="3" fillId="57"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53"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54" borderId="0" applyNumberFormat="0" applyBorder="0" applyAlignment="0" applyProtection="0"/>
    <xf numFmtId="0" fontId="3" fillId="59" borderId="0" applyNumberFormat="0" applyBorder="0" applyAlignment="0" applyProtection="0"/>
    <xf numFmtId="0" fontId="3" fillId="61" borderId="0" applyNumberFormat="0" applyBorder="0" applyAlignment="0" applyProtection="0"/>
    <xf numFmtId="0" fontId="3" fillId="53"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0" fontId="51" fillId="61" borderId="0" applyNumberFormat="0" applyBorder="0" applyAlignment="0" applyProtection="0"/>
    <xf numFmtId="0" fontId="51" fillId="62" borderId="0" applyNumberFormat="0" applyBorder="0" applyAlignment="0" applyProtection="0"/>
    <xf numFmtId="0" fontId="51" fillId="54" borderId="0" applyNumberFormat="0" applyBorder="0" applyAlignment="0" applyProtection="0"/>
    <xf numFmtId="0" fontId="51" fillId="59" borderId="0" applyNumberFormat="0" applyBorder="0" applyAlignment="0" applyProtection="0"/>
    <xf numFmtId="0" fontId="51" fillId="61" borderId="0" applyNumberFormat="0" applyBorder="0" applyAlignment="0" applyProtection="0"/>
    <xf numFmtId="0" fontId="51" fillId="53"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0" fontId="51" fillId="61" borderId="0" applyNumberFormat="0" applyBorder="0" applyAlignment="0" applyProtection="0"/>
    <xf numFmtId="0" fontId="51" fillId="63" borderId="0" applyNumberFormat="0" applyBorder="0" applyAlignment="0" applyProtection="0"/>
    <xf numFmtId="0" fontId="51" fillId="64" borderId="0" applyNumberFormat="0" applyBorder="0" applyAlignment="0" applyProtection="0"/>
    <xf numFmtId="0" fontId="51" fillId="65" borderId="0" applyNumberFormat="0" applyBorder="0" applyAlignment="0" applyProtection="0"/>
    <xf numFmtId="0" fontId="51" fillId="61" borderId="0" applyNumberFormat="0" applyBorder="0" applyAlignment="0" applyProtection="0"/>
    <xf numFmtId="0" fontId="51" fillId="67" borderId="0" applyNumberFormat="0" applyBorder="0" applyAlignment="0" applyProtection="0"/>
    <xf numFmtId="0" fontId="52" fillId="56" borderId="34" applyNumberFormat="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0" fontId="54" fillId="56"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0" fontId="57" fillId="0" borderId="0"/>
    <xf numFmtId="0" fontId="57" fillId="0" borderId="0"/>
    <xf numFmtId="0" fontId="58" fillId="0" borderId="0"/>
    <xf numFmtId="0" fontId="59" fillId="0" borderId="0"/>
    <xf numFmtId="0" fontId="57" fillId="0" borderId="0"/>
    <xf numFmtId="16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164" fontId="23" fillId="0" borderId="0" applyFont="0" applyFill="0" applyBorder="0" applyAlignment="0" applyProtection="0"/>
    <xf numFmtId="170"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3" fillId="0" borderId="0"/>
    <xf numFmtId="0" fontId="64" fillId="0" borderId="0">
      <alignment horizontal="left"/>
    </xf>
    <xf numFmtId="0" fontId="65" fillId="0" borderId="0"/>
    <xf numFmtId="173" fontId="66" fillId="0" borderId="0"/>
    <xf numFmtId="0" fontId="67" fillId="53" borderId="35" applyNumberFormat="0" applyAlignment="0" applyProtection="0"/>
    <xf numFmtId="0" fontId="68" fillId="0" borderId="37" applyNumberFormat="0" applyFill="0" applyAlignment="0" applyProtection="0"/>
    <xf numFmtId="0" fontId="69" fillId="0" borderId="0" applyNumberForma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0" fontId="70" fillId="0" borderId="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0" fontId="71" fillId="0" borderId="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0"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0" fontId="72" fillId="70" borderId="0" applyNumberFormat="0" applyBorder="0" applyAlignment="0" applyProtection="0"/>
    <xf numFmtId="173" fontId="63" fillId="0" borderId="0">
      <alignment horizontal="left"/>
    </xf>
    <xf numFmtId="0" fontId="65" fillId="0" borderId="0" applyNumberFormat="0">
      <alignment horizontal="left" vertical="top"/>
    </xf>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0" fontId="73" fillId="0" borderId="0" applyProtection="0"/>
    <xf numFmtId="0" fontId="63" fillId="0" borderId="0" applyProtection="0"/>
    <xf numFmtId="168" fontId="64" fillId="0" borderId="0"/>
    <xf numFmtId="0" fontId="75"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0" fontId="44" fillId="0" borderId="0" applyNumberFormat="0" applyFill="0" applyBorder="0" applyAlignment="0" applyProtection="0"/>
    <xf numFmtId="0"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44" fillId="0" borderId="0" applyNumberFormat="0" applyFill="0" applyBorder="0" applyAlignment="0" applyProtection="0"/>
    <xf numFmtId="0" fontId="79" fillId="0" borderId="0" applyNumberFormat="0" applyFill="0" applyBorder="0" applyAlignment="0" applyProtection="0">
      <alignment vertical="top"/>
      <protection locked="0"/>
    </xf>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0"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0" fontId="81" fillId="0" borderId="40"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0" fontId="70" fillId="0" borderId="0"/>
    <xf numFmtId="0" fontId="23" fillId="0" borderId="0"/>
    <xf numFmtId="168" fontId="23" fillId="0" borderId="0"/>
    <xf numFmtId="0" fontId="83" fillId="0" borderId="0"/>
    <xf numFmtId="168" fontId="23" fillId="0" borderId="0"/>
    <xf numFmtId="0" fontId="83" fillId="0" borderId="0"/>
    <xf numFmtId="168" fontId="23" fillId="0" borderId="0"/>
    <xf numFmtId="0" fontId="83" fillId="0" borderId="0"/>
    <xf numFmtId="168" fontId="23" fillId="0" borderId="0"/>
    <xf numFmtId="0" fontId="83" fillId="0" borderId="0"/>
    <xf numFmtId="168" fontId="23" fillId="0" borderId="0"/>
    <xf numFmtId="0" fontId="23" fillId="0" borderId="0"/>
    <xf numFmtId="168" fontId="1" fillId="0" borderId="0"/>
    <xf numFmtId="0" fontId="83" fillId="0" borderId="0"/>
    <xf numFmtId="0" fontId="1" fillId="0" borderId="0"/>
    <xf numFmtId="0" fontId="83" fillId="0" borderId="0"/>
    <xf numFmtId="168" fontId="1" fillId="0" borderId="0"/>
    <xf numFmtId="0" fontId="23" fillId="0" borderId="0"/>
    <xf numFmtId="168" fontId="1" fillId="0" borderId="0"/>
    <xf numFmtId="0"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0"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4" fillId="0" borderId="0"/>
    <xf numFmtId="168" fontId="1" fillId="0" borderId="0"/>
    <xf numFmtId="168" fontId="1" fillId="0" borderId="0"/>
    <xf numFmtId="168" fontId="1" fillId="0" borderId="0"/>
    <xf numFmtId="168" fontId="1" fillId="0" borderId="0"/>
    <xf numFmtId="168" fontId="23" fillId="0" borderId="0"/>
    <xf numFmtId="168"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3" fillId="0" borderId="0"/>
    <xf numFmtId="168"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0" fontId="85"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6" fillId="0" borderId="0"/>
    <xf numFmtId="168" fontId="23" fillId="0" borderId="0"/>
    <xf numFmtId="0" fontId="1" fillId="0" borderId="0"/>
    <xf numFmtId="0" fontId="87" fillId="0" borderId="0"/>
    <xf numFmtId="0" fontId="60" fillId="0" borderId="0"/>
    <xf numFmtId="0" fontId="60" fillId="0" borderId="0"/>
    <xf numFmtId="0" fontId="87" fillId="0" borderId="0"/>
    <xf numFmtId="0" fontId="60" fillId="0" borderId="0"/>
    <xf numFmtId="0" fontId="85" fillId="0" borderId="0"/>
    <xf numFmtId="168" fontId="23" fillId="0" borderId="0"/>
    <xf numFmtId="168" fontId="23" fillId="0" borderId="0"/>
    <xf numFmtId="0" fontId="88" fillId="0" borderId="0"/>
    <xf numFmtId="168" fontId="23" fillId="0" borderId="0"/>
    <xf numFmtId="168" fontId="23" fillId="0" borderId="0"/>
    <xf numFmtId="0" fontId="86"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0" fontId="83" fillId="0" borderId="0"/>
    <xf numFmtId="0" fontId="23" fillId="0" borderId="0"/>
    <xf numFmtId="0" fontId="23" fillId="0" borderId="0"/>
    <xf numFmtId="168" fontId="23" fillId="0" borderId="0"/>
    <xf numFmtId="0" fontId="61" fillId="0" borderId="0"/>
    <xf numFmtId="168" fontId="23" fillId="0" borderId="0"/>
    <xf numFmtId="0" fontId="61" fillId="0" borderId="0"/>
    <xf numFmtId="168" fontId="23" fillId="0" borderId="0"/>
    <xf numFmtId="0" fontId="61" fillId="0" borderId="0"/>
    <xf numFmtId="168" fontId="23" fillId="0" borderId="0"/>
    <xf numFmtId="0" fontId="61" fillId="0" borderId="0"/>
    <xf numFmtId="168" fontId="23" fillId="0" borderId="0"/>
    <xf numFmtId="0" fontId="61" fillId="0" borderId="0"/>
    <xf numFmtId="0" fontId="1" fillId="0" borderId="0"/>
    <xf numFmtId="168" fontId="23" fillId="0" borderId="0"/>
    <xf numFmtId="0" fontId="1" fillId="0" borderId="0"/>
    <xf numFmtId="168" fontId="23" fillId="0" borderId="0"/>
    <xf numFmtId="0" fontId="61" fillId="0" borderId="0"/>
    <xf numFmtId="168" fontId="1" fillId="0" borderId="0"/>
    <xf numFmtId="168" fontId="1" fillId="0" borderId="0"/>
    <xf numFmtId="0" fontId="23" fillId="0" borderId="0"/>
    <xf numFmtId="168" fontId="1" fillId="0" borderId="0"/>
    <xf numFmtId="168" fontId="1" fillId="0" borderId="0"/>
    <xf numFmtId="0" fontId="83" fillId="0" borderId="0"/>
    <xf numFmtId="168" fontId="1" fillId="0" borderId="0"/>
    <xf numFmtId="0" fontId="1" fillId="0" borderId="0"/>
    <xf numFmtId="168" fontId="1" fillId="0" borderId="0"/>
    <xf numFmtId="0" fontId="84" fillId="0" borderId="0"/>
    <xf numFmtId="0" fontId="23" fillId="0" borderId="0"/>
    <xf numFmtId="0" fontId="60" fillId="0" borderId="0"/>
    <xf numFmtId="0" fontId="89" fillId="0" borderId="0"/>
    <xf numFmtId="0" fontId="1" fillId="0" borderId="0"/>
    <xf numFmtId="0" fontId="1" fillId="0" borderId="0"/>
    <xf numFmtId="168" fontId="23" fillId="0" borderId="0"/>
    <xf numFmtId="0" fontId="1" fillId="0" borderId="0"/>
    <xf numFmtId="168" fontId="23" fillId="0" borderId="0"/>
    <xf numFmtId="0" fontId="23" fillId="0" borderId="0"/>
    <xf numFmtId="168" fontId="23" fillId="0" borderId="0"/>
    <xf numFmtId="0" fontId="6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3" fillId="0" borderId="0"/>
    <xf numFmtId="0" fontId="1" fillId="0" borderId="0"/>
    <xf numFmtId="168" fontId="1" fillId="0" borderId="0"/>
    <xf numFmtId="168" fontId="1" fillId="0" borderId="0"/>
    <xf numFmtId="0" fontId="90" fillId="0" borderId="0">
      <alignment vertical="center"/>
    </xf>
    <xf numFmtId="168" fontId="1" fillId="0" borderId="0"/>
    <xf numFmtId="168" fontId="1" fillId="0" borderId="0"/>
    <xf numFmtId="0" fontId="88" fillId="0" borderId="0"/>
    <xf numFmtId="168" fontId="1" fillId="0" borderId="0"/>
    <xf numFmtId="168" fontId="1" fillId="0" borderId="0"/>
    <xf numFmtId="0" fontId="23" fillId="0" borderId="0"/>
    <xf numFmtId="0" fontId="89" fillId="0" borderId="0"/>
    <xf numFmtId="0" fontId="23" fillId="0" borderId="0"/>
    <xf numFmtId="0" fontId="23" fillId="0" borderId="0"/>
    <xf numFmtId="0" fontId="23" fillId="0" borderId="0"/>
    <xf numFmtId="0" fontId="23" fillId="0" borderId="0"/>
    <xf numFmtId="0" fontId="23"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62" fillId="0" borderId="0"/>
    <xf numFmtId="0" fontId="1" fillId="0" borderId="0"/>
    <xf numFmtId="168" fontId="1" fillId="0" borderId="0"/>
    <xf numFmtId="168" fontId="1" fillId="0" borderId="0"/>
    <xf numFmtId="0" fontId="91" fillId="0" borderId="0"/>
    <xf numFmtId="168" fontId="1" fillId="0" borderId="0"/>
    <xf numFmtId="168" fontId="1" fillId="0" borderId="0"/>
    <xf numFmtId="168" fontId="1" fillId="0" borderId="0"/>
    <xf numFmtId="168"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86" fillId="0" borderId="0"/>
    <xf numFmtId="0" fontId="84" fillId="0" borderId="0"/>
    <xf numFmtId="0" fontId="23" fillId="0" borderId="0"/>
    <xf numFmtId="0" fontId="86" fillId="0" borderId="0"/>
    <xf numFmtId="0" fontId="23" fillId="0" borderId="0"/>
    <xf numFmtId="0" fontId="62" fillId="0" borderId="0"/>
    <xf numFmtId="0" fontId="23" fillId="0" borderId="0"/>
    <xf numFmtId="0" fontId="83" fillId="0" borderId="0"/>
    <xf numFmtId="0" fontId="23"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0" fontId="1" fillId="0" borderId="0"/>
    <xf numFmtId="0" fontId="62" fillId="0" borderId="0"/>
    <xf numFmtId="0" fontId="23" fillId="0" borderId="0"/>
    <xf numFmtId="0" fontId="23" fillId="0" borderId="0"/>
    <xf numFmtId="0" fontId="23" fillId="0" borderId="0"/>
    <xf numFmtId="0" fontId="23" fillId="0" borderId="0"/>
    <xf numFmtId="0" fontId="23" fillId="0" borderId="0"/>
    <xf numFmtId="0" fontId="89" fillId="0" borderId="0"/>
    <xf numFmtId="0" fontId="89" fillId="0" borderId="0"/>
    <xf numFmtId="0" fontId="83" fillId="0" borderId="0"/>
    <xf numFmtId="168" fontId="23" fillId="0" borderId="0"/>
    <xf numFmtId="0" fontId="62" fillId="0" borderId="0"/>
    <xf numFmtId="0" fontId="1" fillId="0" borderId="0"/>
    <xf numFmtId="0" fontId="83" fillId="0" borderId="0"/>
    <xf numFmtId="168" fontId="23" fillId="0" borderId="0"/>
    <xf numFmtId="0" fontId="1" fillId="0" borderId="0"/>
    <xf numFmtId="0" fontId="83"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92" fillId="0" borderId="19"/>
    <xf numFmtId="0" fontId="23" fillId="57" borderId="41" applyNumberFormat="0" applyFont="0" applyAlignment="0" applyProtection="0"/>
    <xf numFmtId="173" fontId="23" fillId="0" borderId="0">
      <alignment horizontal="center"/>
    </xf>
    <xf numFmtId="173" fontId="23" fillId="0" borderId="0">
      <alignment horizontal="center"/>
    </xf>
    <xf numFmtId="173" fontId="23" fillId="0" borderId="0">
      <alignment horizontal="center"/>
    </xf>
    <xf numFmtId="173" fontId="23" fillId="0" borderId="0">
      <alignment horizontal="center"/>
    </xf>
    <xf numFmtId="173" fontId="23" fillId="0" borderId="0">
      <alignment horizontal="center"/>
    </xf>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0" fontId="52" fillId="59"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0" fontId="93" fillId="0" borderId="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0" fontId="94" fillId="68" borderId="0" applyNumberFormat="0" applyBorder="0" applyAlignment="0" applyProtection="0"/>
    <xf numFmtId="0" fontId="39" fillId="0" borderId="0">
      <alignment horizontal="left"/>
    </xf>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95" fillId="0" borderId="0"/>
    <xf numFmtId="0" fontId="96" fillId="0" borderId="0"/>
    <xf numFmtId="0" fontId="96"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23" fillId="0" borderId="0"/>
    <xf numFmtId="0" fontId="23" fillId="0" borderId="0"/>
    <xf numFmtId="0" fontId="96"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23" fillId="32" borderId="42" applyNumberFormat="0" applyFont="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2" fontId="23" fillId="0" borderId="0" applyFont="0" applyFill="0" applyBorder="0" applyProtection="0">
      <alignment horizontal="right"/>
    </xf>
    <xf numFmtId="2" fontId="23" fillId="0" borderId="0" applyFont="0" applyFill="0" applyBorder="0" applyProtection="0">
      <alignment horizontal="right"/>
    </xf>
    <xf numFmtId="168" fontId="64" fillId="0" borderId="0" applyNumberFormat="0" applyFill="0" applyBorder="0" applyProtection="0">
      <alignment horizontal="right"/>
    </xf>
    <xf numFmtId="168" fontId="64" fillId="0" borderId="0" applyNumberFormat="0" applyFill="0" applyBorder="0" applyProtection="0">
      <alignment horizontal="right"/>
    </xf>
    <xf numFmtId="0" fontId="97" fillId="32" borderId="18" applyNumberFormat="0" applyFont="0" applyFill="0" applyBorder="0" applyAlignment="0" applyProtection="0">
      <alignment horizontal="left"/>
    </xf>
    <xf numFmtId="173" fontId="59" fillId="0" borderId="0">
      <alignment horizontal="center"/>
    </xf>
    <xf numFmtId="0" fontId="59" fillId="0" borderId="0">
      <alignment horizontal="center"/>
    </xf>
    <xf numFmtId="0" fontId="59" fillId="0" borderId="0">
      <alignment horizontal="center"/>
    </xf>
    <xf numFmtId="0" fontId="98" fillId="0" borderId="0">
      <alignment horizontal="center"/>
    </xf>
    <xf numFmtId="0" fontId="98" fillId="0" borderId="0"/>
    <xf numFmtId="0" fontId="98" fillId="0" borderId="0"/>
    <xf numFmtId="0" fontId="57" fillId="0" borderId="0">
      <alignment horizontal="left"/>
    </xf>
    <xf numFmtId="0" fontId="58" fillId="0" borderId="0"/>
    <xf numFmtId="0" fontId="59" fillId="0" borderId="0">
      <alignment horizontal="left"/>
    </xf>
    <xf numFmtId="174" fontId="98" fillId="0" borderId="0">
      <alignment horizontal="center"/>
    </xf>
    <xf numFmtId="0" fontId="57" fillId="0" borderId="0"/>
    <xf numFmtId="0" fontId="98" fillId="0" borderId="0">
      <alignment horizontal="center"/>
    </xf>
    <xf numFmtId="174" fontId="98" fillId="0" borderId="0"/>
    <xf numFmtId="0" fontId="99" fillId="0" borderId="0">
      <alignment horizontal="left"/>
    </xf>
    <xf numFmtId="0" fontId="100" fillId="0" borderId="0">
      <alignment horizontal="center" vertical="center" wrapText="1"/>
    </xf>
    <xf numFmtId="0" fontId="100" fillId="0" borderId="0">
      <alignment horizontal="left"/>
    </xf>
    <xf numFmtId="0" fontId="100" fillId="0" borderId="0">
      <alignment horizontal="left"/>
    </xf>
    <xf numFmtId="0" fontId="59" fillId="0" borderId="0">
      <alignment horizontal="left"/>
    </xf>
    <xf numFmtId="0" fontId="57" fillId="0" borderId="0">
      <alignment horizontal="left"/>
    </xf>
    <xf numFmtId="175" fontId="98" fillId="0" borderId="0">
      <alignment horizontal="center"/>
    </xf>
    <xf numFmtId="175" fontId="98" fillId="0" borderId="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0" fontId="68" fillId="0" borderId="44" applyNumberFormat="0" applyFill="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0" fontId="102" fillId="0" borderId="45" applyNumberFormat="0" applyFill="0" applyAlignment="0" applyProtection="0"/>
    <xf numFmtId="0" fontId="103" fillId="0" borderId="45" applyNumberFormat="0" applyFill="0" applyAlignment="0" applyProtection="0"/>
    <xf numFmtId="0" fontId="74" fillId="0" borderId="38" applyNumberFormat="0" applyFill="0" applyAlignment="0" applyProtection="0"/>
    <xf numFmtId="0" fontId="74" fillId="0" borderId="0" applyNumberFormat="0" applyFill="0" applyBorder="0" applyAlignment="0" applyProtection="0"/>
    <xf numFmtId="0" fontId="101" fillId="0" borderId="0" applyNumberFormat="0" applyFill="0" applyBorder="0" applyAlignment="0" applyProtection="0"/>
    <xf numFmtId="0" fontId="81" fillId="0" borderId="40" applyNumberFormat="0" applyFill="0" applyAlignment="0" applyProtection="0"/>
    <xf numFmtId="164" fontId="23" fillId="0" borderId="0" applyFont="0" applyFill="0" applyBorder="0" applyAlignment="0" applyProtection="0"/>
    <xf numFmtId="0"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0"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0" fontId="56" fillId="69" borderId="36" applyNumberFormat="0" applyAlignment="0" applyProtection="0"/>
    <xf numFmtId="0" fontId="105" fillId="0" borderId="0"/>
    <xf numFmtId="0" fontId="106" fillId="0" borderId="0">
      <alignment vertical="center"/>
    </xf>
    <xf numFmtId="176" fontId="105" fillId="0" borderId="0" applyFont="0" applyFill="0" applyBorder="0" applyAlignment="0" applyProtection="0"/>
    <xf numFmtId="0" fontId="19" fillId="50" borderId="9"/>
    <xf numFmtId="0" fontId="22" fillId="34" borderId="9">
      <alignment vertical="center"/>
    </xf>
    <xf numFmtId="0" fontId="51" fillId="72" borderId="0" applyNumberFormat="0" applyBorder="0" applyAlignment="0" applyProtection="0"/>
    <xf numFmtId="0" fontId="111" fillId="0" borderId="0"/>
    <xf numFmtId="0" fontId="112" fillId="0" borderId="0"/>
    <xf numFmtId="43" fontId="1" fillId="0" borderId="0" applyFont="0" applyFill="0" applyBorder="0" applyAlignment="0" applyProtection="0"/>
  </cellStyleXfs>
  <cellXfs count="459">
    <xf numFmtId="0" fontId="0" fillId="0" borderId="0" xfId="0"/>
    <xf numFmtId="0" fontId="0" fillId="0" borderId="0" xfId="0"/>
    <xf numFmtId="0" fontId="22" fillId="34" borderId="9" xfId="27488" applyFont="1" applyBorder="1" applyAlignment="1">
      <alignment horizontal="center" vertical="center"/>
    </xf>
    <xf numFmtId="0" fontId="25" fillId="0" borderId="0" xfId="0" applyFont="1"/>
    <xf numFmtId="165" fontId="27" fillId="0" borderId="0" xfId="27489" applyFont="1"/>
    <xf numFmtId="165" fontId="27" fillId="0" borderId="0" xfId="27489" applyFont="1" applyAlignment="1">
      <alignment vertical="top" wrapText="1"/>
    </xf>
    <xf numFmtId="0" fontId="28" fillId="0" borderId="0" xfId="27492"/>
    <xf numFmtId="165" fontId="27" fillId="36" borderId="0" xfId="27489" applyFont="1" applyFill="1"/>
    <xf numFmtId="165" fontId="29" fillId="38" borderId="0" xfId="27488" applyNumberFormat="1" applyFont="1" applyFill="1" applyBorder="1" applyAlignment="1">
      <alignment vertical="center"/>
    </xf>
    <xf numFmtId="165" fontId="29" fillId="38" borderId="10" xfId="27488" applyNumberFormat="1" applyFont="1" applyFill="1" applyBorder="1" applyAlignment="1">
      <alignment vertical="center"/>
    </xf>
    <xf numFmtId="0" fontId="27" fillId="0" borderId="0" xfId="0" applyFont="1"/>
    <xf numFmtId="0" fontId="32" fillId="39" borderId="0" xfId="27493">
      <alignment horizontal="center" vertical="center"/>
    </xf>
    <xf numFmtId="165" fontId="31" fillId="0" borderId="0" xfId="27489" applyFont="1"/>
    <xf numFmtId="0" fontId="22" fillId="40" borderId="0" xfId="27494">
      <alignment horizontal="center" vertical="center"/>
    </xf>
    <xf numFmtId="3" fontId="22" fillId="41" borderId="0" xfId="27495">
      <alignment horizontal="center" vertical="center"/>
    </xf>
    <xf numFmtId="166" fontId="22" fillId="41" borderId="0" xfId="27496">
      <alignment horizontal="center" vertical="center"/>
    </xf>
    <xf numFmtId="165" fontId="22" fillId="42" borderId="0" xfId="27497">
      <alignment horizontal="center" vertical="center"/>
    </xf>
    <xf numFmtId="165" fontId="22" fillId="43" borderId="11" xfId="27489" applyFont="1" applyFill="1" applyBorder="1" applyAlignment="1">
      <alignment horizontal="right"/>
    </xf>
    <xf numFmtId="165" fontId="22" fillId="43" borderId="12" xfId="27489" applyFont="1" applyFill="1" applyBorder="1" applyAlignment="1">
      <alignment horizontal="right"/>
    </xf>
    <xf numFmtId="165" fontId="33" fillId="43" borderId="13" xfId="27498" applyBorder="1" applyAlignment="1">
      <alignment horizontal="left"/>
    </xf>
    <xf numFmtId="165" fontId="22" fillId="43" borderId="14" xfId="27489" applyFont="1" applyFill="1" applyBorder="1" applyAlignment="1">
      <alignment horizontal="right"/>
    </xf>
    <xf numFmtId="165" fontId="22" fillId="43" borderId="0" xfId="27489" applyFont="1" applyFill="1" applyBorder="1" applyAlignment="1">
      <alignment horizontal="right"/>
    </xf>
    <xf numFmtId="165" fontId="33" fillId="43" borderId="15" xfId="27489" applyFont="1" applyFill="1" applyBorder="1" applyAlignment="1">
      <alignment horizontal="left"/>
    </xf>
    <xf numFmtId="165" fontId="22" fillId="43" borderId="16" xfId="27489" applyFont="1" applyFill="1" applyBorder="1" applyAlignment="1">
      <alignment horizontal="right"/>
    </xf>
    <xf numFmtId="165" fontId="22" fillId="43" borderId="17" xfId="27489" applyFont="1" applyFill="1" applyBorder="1" applyAlignment="1">
      <alignment horizontal="right"/>
    </xf>
    <xf numFmtId="0" fontId="17" fillId="44" borderId="9" xfId="0" applyFont="1" applyFill="1" applyBorder="1" applyAlignment="1">
      <alignment horizontal="center"/>
    </xf>
    <xf numFmtId="165" fontId="1" fillId="0" borderId="0" xfId="27489" applyFill="1"/>
    <xf numFmtId="165" fontId="27" fillId="0" borderId="0" xfId="27489" applyFont="1" applyFill="1"/>
    <xf numFmtId="165" fontId="31" fillId="0" borderId="0" xfId="27489" applyFont="1" applyFill="1"/>
    <xf numFmtId="0" fontId="36" fillId="0" borderId="0" xfId="27492" applyFont="1"/>
    <xf numFmtId="0" fontId="22" fillId="34" borderId="9" xfId="27488" applyBorder="1">
      <alignment vertical="center"/>
    </xf>
    <xf numFmtId="165" fontId="33" fillId="43" borderId="18" xfId="27489" applyFont="1" applyFill="1" applyBorder="1" applyAlignment="1">
      <alignment horizontal="left"/>
    </xf>
    <xf numFmtId="165" fontId="41" fillId="0" borderId="0" xfId="27489" applyFont="1" applyProtection="1"/>
    <xf numFmtId="165" fontId="41" fillId="46" borderId="0" xfId="27489" applyFont="1" applyFill="1" applyAlignment="1">
      <alignment horizontal="center"/>
    </xf>
    <xf numFmtId="165" fontId="1" fillId="47" borderId="0" xfId="27489" applyFill="1" applyProtection="1"/>
    <xf numFmtId="165" fontId="1" fillId="47" borderId="0" xfId="27489" applyFill="1"/>
    <xf numFmtId="165" fontId="1" fillId="0" borderId="0" xfId="27489"/>
    <xf numFmtId="165" fontId="33" fillId="43" borderId="13" xfId="27489" applyFont="1" applyFill="1" applyBorder="1" applyAlignment="1">
      <alignment horizontal="left"/>
    </xf>
    <xf numFmtId="165" fontId="42" fillId="0" borderId="0" xfId="27489" applyFont="1"/>
    <xf numFmtId="14" fontId="1" fillId="0" borderId="0" xfId="27489" applyNumberFormat="1"/>
    <xf numFmtId="165" fontId="41" fillId="0" borderId="0" xfId="27489" applyFont="1"/>
    <xf numFmtId="165" fontId="41" fillId="0" borderId="0" xfId="27489" applyFont="1" applyAlignment="1">
      <alignment horizontal="center"/>
    </xf>
    <xf numFmtId="165" fontId="38" fillId="43" borderId="8" xfId="27489" applyFont="1" applyFill="1" applyBorder="1"/>
    <xf numFmtId="165" fontId="38" fillId="0" borderId="0" xfId="27489" applyFont="1"/>
    <xf numFmtId="165" fontId="37" fillId="0" borderId="0" xfId="27489" applyFont="1"/>
    <xf numFmtId="165" fontId="38" fillId="43" borderId="19" xfId="27489" applyFont="1" applyFill="1" applyBorder="1"/>
    <xf numFmtId="165" fontId="40" fillId="0" borderId="0" xfId="27489" applyFont="1" applyProtection="1"/>
    <xf numFmtId="165" fontId="38" fillId="46" borderId="19" xfId="27489" applyFont="1" applyFill="1" applyBorder="1" applyProtection="1"/>
    <xf numFmtId="165" fontId="37" fillId="0" borderId="0" xfId="27489" applyFont="1" applyProtection="1"/>
    <xf numFmtId="165" fontId="38" fillId="43" borderId="7" xfId="27489" applyFont="1" applyFill="1" applyBorder="1"/>
    <xf numFmtId="165" fontId="38" fillId="46" borderId="7" xfId="27489" applyFont="1" applyFill="1" applyBorder="1" applyProtection="1"/>
    <xf numFmtId="165" fontId="40" fillId="46" borderId="7" xfId="27489" applyFont="1" applyFill="1" applyBorder="1" applyProtection="1"/>
    <xf numFmtId="165" fontId="41" fillId="0" borderId="0" xfId="27489" applyFont="1" applyBorder="1" applyAlignment="1">
      <alignment horizontal="center"/>
    </xf>
    <xf numFmtId="0" fontId="22" fillId="34" borderId="22" xfId="27488" applyFont="1" applyBorder="1">
      <alignment vertical="center"/>
    </xf>
    <xf numFmtId="165" fontId="1" fillId="0" borderId="0" xfId="27489" applyProtection="1"/>
    <xf numFmtId="165" fontId="43" fillId="0" borderId="0" xfId="27489" applyFont="1" applyAlignment="1">
      <alignment vertical="center"/>
    </xf>
    <xf numFmtId="165" fontId="1" fillId="0" borderId="0" xfId="27489" quotePrefix="1"/>
    <xf numFmtId="0" fontId="22" fillId="45" borderId="0" xfId="27500">
      <alignment horizontal="center" vertical="center"/>
      <protection locked="0"/>
    </xf>
    <xf numFmtId="165" fontId="27" fillId="0" borderId="9" xfId="27489" applyFont="1" applyBorder="1"/>
    <xf numFmtId="0" fontId="22" fillId="34" borderId="25" xfId="27488" applyBorder="1">
      <alignment vertical="center"/>
    </xf>
    <xf numFmtId="0" fontId="22" fillId="34" borderId="26" xfId="27488" applyBorder="1">
      <alignment vertical="center"/>
    </xf>
    <xf numFmtId="0" fontId="22" fillId="49" borderId="23" xfId="27494" applyFont="1" applyFill="1" applyBorder="1">
      <alignment horizontal="center" vertical="center"/>
    </xf>
    <xf numFmtId="0" fontId="22" fillId="34" borderId="32" xfId="27488" applyBorder="1">
      <alignment vertical="center"/>
    </xf>
    <xf numFmtId="0" fontId="2" fillId="0" borderId="0" xfId="0" applyFont="1" applyAlignment="1">
      <alignment wrapText="1"/>
    </xf>
    <xf numFmtId="165" fontId="27" fillId="71" borderId="46" xfId="27489" applyFont="1" applyFill="1" applyBorder="1"/>
    <xf numFmtId="165" fontId="29" fillId="38" borderId="10" xfId="27488" applyNumberFormat="1" applyFont="1" applyFill="1" applyBorder="1" applyAlignment="1">
      <alignment horizontal="center" vertical="center"/>
    </xf>
    <xf numFmtId="0" fontId="22" fillId="49" borderId="23" xfId="27494" applyFont="1" applyFill="1" applyBorder="1" applyAlignment="1">
      <alignment horizontal="center" vertical="center"/>
    </xf>
    <xf numFmtId="0" fontId="45" fillId="0" borderId="0" xfId="0" applyFont="1" applyFill="1" applyAlignment="1">
      <alignment horizontal="left" vertical="center"/>
    </xf>
    <xf numFmtId="0" fontId="22" fillId="34" borderId="9" xfId="27488" applyFont="1" applyBorder="1" applyAlignment="1">
      <alignment horizontal="center" vertical="center" wrapText="1"/>
    </xf>
    <xf numFmtId="0" fontId="2" fillId="0" borderId="0" xfId="0" applyFont="1" applyAlignment="1">
      <alignment horizontal="center" vertical="center" wrapText="1"/>
    </xf>
    <xf numFmtId="0" fontId="25" fillId="0" borderId="0" xfId="0" applyFont="1" applyAlignment="1">
      <alignment horizontal="center" vertical="center" wrapText="1"/>
    </xf>
    <xf numFmtId="0" fontId="48" fillId="0" borderId="0" xfId="0" applyFont="1" applyAlignment="1">
      <alignment horizontal="center" wrapText="1"/>
    </xf>
    <xf numFmtId="177" fontId="107" fillId="51" borderId="0" xfId="0" applyNumberFormat="1" applyFont="1" applyFill="1" applyAlignment="1">
      <alignment horizontal="center" wrapText="1"/>
    </xf>
    <xf numFmtId="177" fontId="20" fillId="51" borderId="0" xfId="0" applyNumberFormat="1" applyFont="1" applyFill="1" applyAlignment="1">
      <alignment horizontal="center" wrapText="1"/>
    </xf>
    <xf numFmtId="0" fontId="20" fillId="51" borderId="0" xfId="0" applyFont="1" applyFill="1"/>
    <xf numFmtId="0" fontId="20" fillId="51" borderId="0" xfId="0" applyFont="1" applyFill="1" applyAlignment="1">
      <alignment wrapText="1"/>
    </xf>
    <xf numFmtId="0" fontId="20" fillId="51" borderId="0" xfId="0" applyFont="1" applyFill="1" applyBorder="1"/>
    <xf numFmtId="0" fontId="108" fillId="51" borderId="0" xfId="0" applyFont="1" applyFill="1" applyBorder="1"/>
    <xf numFmtId="49" fontId="45" fillId="51" borderId="0" xfId="0" applyNumberFormat="1" applyFont="1" applyFill="1" applyBorder="1" applyAlignment="1">
      <alignment wrapText="1"/>
    </xf>
    <xf numFmtId="178" fontId="20" fillId="51" borderId="0" xfId="0" applyNumberFormat="1" applyFont="1" applyFill="1" applyBorder="1"/>
    <xf numFmtId="3" fontId="34" fillId="51" borderId="0" xfId="0" applyNumberFormat="1" applyFont="1" applyFill="1" applyBorder="1" applyAlignment="1" applyProtection="1">
      <alignment horizontal="center" vertical="center"/>
      <protection locked="0"/>
    </xf>
    <xf numFmtId="49" fontId="45" fillId="51" borderId="0" xfId="0" applyNumberFormat="1" applyFont="1" applyFill="1" applyBorder="1" applyAlignment="1">
      <alignment horizontal="center" vertical="center"/>
    </xf>
    <xf numFmtId="0" fontId="110" fillId="51" borderId="0" xfId="0" applyFont="1" applyFill="1" applyBorder="1" applyAlignment="1">
      <alignment horizontal="left" vertical="center"/>
    </xf>
    <xf numFmtId="0" fontId="45" fillId="51" borderId="0" xfId="0" applyFont="1" applyFill="1" applyBorder="1"/>
    <xf numFmtId="0" fontId="45" fillId="51" borderId="0" xfId="0" applyFont="1" applyFill="1"/>
    <xf numFmtId="165" fontId="49" fillId="0" borderId="0" xfId="27489" applyFont="1"/>
    <xf numFmtId="0" fontId="49" fillId="0" borderId="0" xfId="0" applyFont="1"/>
    <xf numFmtId="0" fontId="2" fillId="0" borderId="0" xfId="0" applyFont="1" applyAlignment="1">
      <alignment horizontal="left" vertical="center"/>
    </xf>
    <xf numFmtId="0" fontId="19" fillId="0" borderId="0" xfId="0" applyFont="1" applyAlignment="1">
      <alignment wrapText="1"/>
    </xf>
    <xf numFmtId="0" fontId="25" fillId="0" borderId="0" xfId="0" quotePrefix="1" applyFont="1"/>
    <xf numFmtId="0" fontId="22" fillId="34" borderId="59" xfId="27488" applyFont="1" applyBorder="1" applyAlignment="1">
      <alignment horizontal="center" vertical="center" wrapText="1"/>
    </xf>
    <xf numFmtId="49" fontId="34" fillId="51" borderId="0" xfId="0" applyNumberFormat="1" applyFont="1" applyFill="1" applyBorder="1" applyAlignment="1">
      <alignment wrapText="1"/>
    </xf>
    <xf numFmtId="0" fontId="47" fillId="0" borderId="0" xfId="0" applyFont="1"/>
    <xf numFmtId="0" fontId="25" fillId="0" borderId="0" xfId="0" quotePrefix="1" applyFont="1" applyBorder="1" applyAlignment="1">
      <alignment horizontal="left" indent="1"/>
    </xf>
    <xf numFmtId="0" fontId="25" fillId="0" borderId="0" xfId="0" applyFont="1" applyBorder="1"/>
    <xf numFmtId="0" fontId="109" fillId="51" borderId="0" xfId="0" applyFont="1" applyFill="1"/>
    <xf numFmtId="0" fontId="47" fillId="0" borderId="0" xfId="0" quotePrefix="1" applyFont="1" applyBorder="1"/>
    <xf numFmtId="0" fontId="44" fillId="0" borderId="50" xfId="27502" applyFill="1" applyBorder="1" applyAlignment="1">
      <alignment horizontal="center" vertical="center"/>
    </xf>
    <xf numFmtId="0" fontId="44" fillId="0" borderId="49" xfId="27502" applyFill="1" applyBorder="1" applyAlignment="1">
      <alignment horizontal="center" vertical="center"/>
    </xf>
    <xf numFmtId="0" fontId="18" fillId="73" borderId="9" xfId="0" applyFont="1" applyFill="1" applyBorder="1" applyAlignment="1">
      <alignment horizontal="center"/>
    </xf>
    <xf numFmtId="0" fontId="45" fillId="73" borderId="9" xfId="0" applyFont="1" applyFill="1" applyBorder="1" applyAlignment="1">
      <alignment horizontal="center" vertical="center"/>
    </xf>
    <xf numFmtId="0" fontId="18" fillId="73" borderId="33" xfId="0" applyFont="1" applyFill="1" applyBorder="1"/>
    <xf numFmtId="0" fontId="18" fillId="73" borderId="23" xfId="0" applyFont="1" applyFill="1" applyBorder="1"/>
    <xf numFmtId="0" fontId="18" fillId="73" borderId="24" xfId="0" applyFont="1" applyFill="1" applyBorder="1"/>
    <xf numFmtId="0" fontId="18" fillId="71" borderId="27" xfId="0" applyFont="1" applyFill="1" applyBorder="1"/>
    <xf numFmtId="0" fontId="18" fillId="71" borderId="28" xfId="0" applyFont="1" applyFill="1" applyBorder="1"/>
    <xf numFmtId="0" fontId="18" fillId="71" borderId="29" xfId="0" applyFont="1" applyFill="1" applyBorder="1"/>
    <xf numFmtId="49" fontId="34" fillId="37" borderId="59" xfId="0" applyNumberFormat="1" applyFont="1" applyFill="1" applyBorder="1" applyAlignment="1">
      <alignment horizontal="left" wrapText="1" indent="1"/>
    </xf>
    <xf numFmtId="0" fontId="47" fillId="43" borderId="0" xfId="0" applyFont="1" applyFill="1"/>
    <xf numFmtId="0" fontId="47" fillId="37" borderId="9" xfId="0" quotePrefix="1" applyFont="1" applyFill="1" applyBorder="1"/>
    <xf numFmtId="0" fontId="116" fillId="37" borderId="9" xfId="0" applyFont="1" applyFill="1" applyBorder="1"/>
    <xf numFmtId="0" fontId="25" fillId="37" borderId="9" xfId="0" quotePrefix="1" applyFont="1" applyFill="1" applyBorder="1" applyAlignment="1">
      <alignment horizontal="left" indent="1"/>
    </xf>
    <xf numFmtId="0" fontId="115" fillId="37" borderId="7" xfId="0" applyNumberFormat="1" applyFont="1" applyFill="1" applyBorder="1" applyAlignment="1" applyProtection="1">
      <alignment horizontal="center" vertical="center"/>
    </xf>
    <xf numFmtId="0" fontId="22" fillId="34" borderId="59" xfId="27488" applyFont="1" applyBorder="1" applyAlignment="1">
      <alignment horizontal="center" vertical="center"/>
    </xf>
    <xf numFmtId="0" fontId="47" fillId="37" borderId="7" xfId="0" applyFont="1" applyFill="1" applyBorder="1"/>
    <xf numFmtId="0" fontId="47" fillId="0" borderId="0" xfId="0" applyFont="1" applyBorder="1"/>
    <xf numFmtId="0" fontId="25" fillId="0" borderId="12" xfId="0" applyFont="1" applyBorder="1"/>
    <xf numFmtId="0" fontId="47" fillId="0" borderId="14" xfId="0" applyFont="1" applyBorder="1"/>
    <xf numFmtId="0" fontId="25" fillId="0" borderId="14" xfId="0" applyFont="1" applyBorder="1"/>
    <xf numFmtId="0" fontId="25" fillId="0" borderId="11" xfId="0" applyFont="1" applyBorder="1"/>
    <xf numFmtId="0" fontId="115" fillId="37" borderId="59" xfId="0" applyNumberFormat="1" applyFont="1" applyFill="1" applyBorder="1" applyAlignment="1" applyProtection="1">
      <alignment horizontal="center" vertical="center"/>
    </xf>
    <xf numFmtId="0" fontId="22" fillId="34" borderId="9" xfId="27488" applyFont="1" applyBorder="1" applyAlignment="1">
      <alignment vertical="center"/>
    </xf>
    <xf numFmtId="0" fontId="117" fillId="0" borderId="0" xfId="27492" applyFont="1"/>
    <xf numFmtId="0" fontId="44" fillId="0" borderId="65" xfId="27502" applyFill="1" applyBorder="1" applyAlignment="1">
      <alignment horizontal="center" vertical="center"/>
    </xf>
    <xf numFmtId="167" fontId="113" fillId="48" borderId="23" xfId="27501" applyFont="1" applyFill="1" applyBorder="1" applyAlignment="1">
      <alignment horizontal="center" vertical="center"/>
    </xf>
    <xf numFmtId="0" fontId="46" fillId="0" borderId="0" xfId="0" applyFont="1"/>
    <xf numFmtId="0" fontId="118" fillId="0" borderId="0" xfId="0" applyFont="1" applyAlignment="1">
      <alignment horizontal="left" vertical="center" indent="10"/>
    </xf>
    <xf numFmtId="0" fontId="119" fillId="0" borderId="0" xfId="0" applyFont="1" applyAlignment="1">
      <alignment horizontal="left" vertical="center" indent="15"/>
    </xf>
    <xf numFmtId="178" fontId="109" fillId="51" borderId="0" xfId="0" applyNumberFormat="1" applyFont="1" applyFill="1" applyBorder="1"/>
    <xf numFmtId="0" fontId="17" fillId="44" borderId="59" xfId="0" applyFont="1" applyFill="1" applyBorder="1" applyAlignment="1">
      <alignment horizontal="center"/>
    </xf>
    <xf numFmtId="0" fontId="113" fillId="34" borderId="22" xfId="27488" applyFont="1" applyBorder="1">
      <alignment vertical="center"/>
    </xf>
    <xf numFmtId="165" fontId="22" fillId="43" borderId="16" xfId="27489" applyFont="1" applyFill="1" applyBorder="1" applyAlignment="1">
      <alignment horizontal="center"/>
    </xf>
    <xf numFmtId="165" fontId="22" fillId="43" borderId="14" xfId="27489" applyFont="1" applyFill="1" applyBorder="1" applyAlignment="1">
      <alignment horizontal="center"/>
    </xf>
    <xf numFmtId="165" fontId="22" fillId="43" borderId="11" xfId="27499" applyFont="1" applyFill="1" applyBorder="1" applyAlignment="1">
      <alignment horizontal="center"/>
    </xf>
    <xf numFmtId="0" fontId="0" fillId="0" borderId="0" xfId="0" applyAlignment="1">
      <alignment horizontal="center"/>
    </xf>
    <xf numFmtId="0" fontId="49" fillId="0" borderId="0" xfId="0" applyFont="1" applyAlignment="1">
      <alignment horizontal="center"/>
    </xf>
    <xf numFmtId="0" fontId="44" fillId="0" borderId="59" xfId="27502" quotePrefix="1" applyFill="1" applyBorder="1" applyAlignment="1">
      <alignment horizontal="center" vertical="center"/>
    </xf>
    <xf numFmtId="0" fontId="44" fillId="0" borderId="50" xfId="27502" quotePrefix="1" applyFill="1" applyBorder="1" applyAlignment="1">
      <alignment horizontal="center" vertical="center"/>
    </xf>
    <xf numFmtId="0" fontId="44" fillId="0" borderId="54" xfId="27502" quotePrefix="1" applyFill="1" applyBorder="1" applyAlignment="1">
      <alignment horizontal="center" vertical="center"/>
    </xf>
    <xf numFmtId="165" fontId="33" fillId="43" borderId="15" xfId="27489" applyFont="1" applyFill="1" applyBorder="1" applyAlignment="1">
      <alignment horizontal="center"/>
    </xf>
    <xf numFmtId="165" fontId="22" fillId="43" borderId="17" xfId="27489" applyFont="1" applyFill="1" applyBorder="1" applyAlignment="1">
      <alignment horizontal="center"/>
    </xf>
    <xf numFmtId="165" fontId="27" fillId="0" borderId="0" xfId="27489" applyFont="1" applyAlignment="1">
      <alignment horizontal="center"/>
    </xf>
    <xf numFmtId="165" fontId="22" fillId="43" borderId="0" xfId="27489" applyFont="1" applyFill="1" applyBorder="1" applyAlignment="1">
      <alignment horizontal="center"/>
    </xf>
    <xf numFmtId="165" fontId="33" fillId="43" borderId="13" xfId="27498" applyFont="1" applyBorder="1" applyAlignment="1">
      <alignment horizontal="center"/>
    </xf>
    <xf numFmtId="165" fontId="22" fillId="43" borderId="12" xfId="27489" applyFont="1" applyFill="1" applyBorder="1" applyAlignment="1">
      <alignment horizontal="center"/>
    </xf>
    <xf numFmtId="0" fontId="21" fillId="0" borderId="0" xfId="0" applyFont="1" applyAlignment="1">
      <alignment horizontal="center"/>
    </xf>
    <xf numFmtId="0" fontId="44" fillId="0" borderId="0" xfId="27502" quotePrefix="1" applyAlignment="1">
      <alignment horizontal="center"/>
    </xf>
    <xf numFmtId="0" fontId="46" fillId="0" borderId="0" xfId="0" applyFont="1" applyAlignment="1">
      <alignment horizontal="center"/>
    </xf>
    <xf numFmtId="0" fontId="27" fillId="0" borderId="51" xfId="0" applyFont="1" applyBorder="1" applyAlignment="1">
      <alignment horizontal="left" vertical="center" wrapText="1"/>
    </xf>
    <xf numFmtId="0" fontId="27" fillId="0" borderId="52" xfId="0" applyFont="1" applyBorder="1" applyAlignment="1">
      <alignment horizontal="left" vertical="center" wrapText="1"/>
    </xf>
    <xf numFmtId="0" fontId="44" fillId="0" borderId="0" xfId="27502" applyAlignment="1">
      <alignment horizontal="center" vertical="center"/>
    </xf>
    <xf numFmtId="0" fontId="44" fillId="0" borderId="59" xfId="27502" quotePrefix="1" applyBorder="1" applyAlignment="1">
      <alignment horizontal="center" vertical="center"/>
    </xf>
    <xf numFmtId="0" fontId="17" fillId="44" borderId="9" xfId="0" applyFont="1" applyFill="1" applyBorder="1" applyAlignment="1">
      <alignment horizontal="center" vertical="center"/>
    </xf>
    <xf numFmtId="165" fontId="29" fillId="38" borderId="22" xfId="27488" applyNumberFormat="1" applyFont="1" applyFill="1" applyBorder="1" applyAlignment="1">
      <alignment horizontal="left" vertical="center"/>
    </xf>
    <xf numFmtId="179" fontId="0" fillId="77" borderId="23" xfId="29305" applyNumberFormat="1" applyFont="1" applyFill="1" applyBorder="1" applyAlignment="1">
      <alignment horizontal="left"/>
    </xf>
    <xf numFmtId="43" fontId="0" fillId="77" borderId="55" xfId="29305" applyFont="1" applyFill="1" applyBorder="1" applyAlignment="1">
      <alignment horizontal="left"/>
    </xf>
    <xf numFmtId="43" fontId="0" fillId="77" borderId="23" xfId="29305" applyFont="1" applyFill="1" applyBorder="1" applyAlignment="1" applyProtection="1">
      <alignment horizontal="left"/>
      <protection locked="0"/>
    </xf>
    <xf numFmtId="0" fontId="24" fillId="34" borderId="59" xfId="27488" applyFont="1" applyBorder="1" applyAlignment="1">
      <alignment vertical="center"/>
    </xf>
    <xf numFmtId="0" fontId="24" fillId="34" borderId="59" xfId="27488" applyFont="1" applyBorder="1">
      <alignment vertical="center"/>
    </xf>
    <xf numFmtId="49" fontId="34" fillId="37" borderId="59" xfId="0" applyNumberFormat="1" applyFont="1" applyFill="1" applyBorder="1" applyAlignment="1">
      <alignment horizontal="left" wrapText="1"/>
    </xf>
    <xf numFmtId="49" fontId="34" fillId="37" borderId="59" xfId="0" applyNumberFormat="1" applyFont="1" applyFill="1" applyBorder="1" applyAlignment="1">
      <alignment horizontal="left" indent="1"/>
    </xf>
    <xf numFmtId="49" fontId="45" fillId="37" borderId="59" xfId="0" applyNumberFormat="1" applyFont="1" applyFill="1" applyBorder="1" applyAlignment="1">
      <alignment horizontal="left" indent="2"/>
    </xf>
    <xf numFmtId="49" fontId="34" fillId="37" borderId="59" xfId="0" applyNumberFormat="1" applyFont="1" applyFill="1" applyBorder="1" applyAlignment="1">
      <alignment horizontal="left"/>
    </xf>
    <xf numFmtId="49" fontId="45" fillId="37" borderId="59" xfId="0" applyNumberFormat="1" applyFont="1" applyFill="1" applyBorder="1" applyAlignment="1">
      <alignment horizontal="center" vertical="center" wrapText="1"/>
    </xf>
    <xf numFmtId="1" fontId="18" fillId="44" borderId="59" xfId="0" applyNumberFormat="1" applyFont="1" applyFill="1" applyBorder="1" applyAlignment="1">
      <alignment horizontal="center" vertical="center"/>
    </xf>
    <xf numFmtId="0" fontId="25" fillId="37" borderId="59" xfId="0" quotePrefix="1" applyFont="1" applyFill="1" applyBorder="1"/>
    <xf numFmtId="0" fontId="47" fillId="37" borderId="59" xfId="0" quotePrefix="1" applyFont="1" applyFill="1" applyBorder="1"/>
    <xf numFmtId="0" fontId="113" fillId="49" borderId="23" xfId="27494" applyFont="1" applyFill="1" applyBorder="1" applyAlignment="1">
      <alignment horizontal="center" vertical="center"/>
    </xf>
    <xf numFmtId="49" fontId="45" fillId="37" borderId="59" xfId="0" applyNumberFormat="1" applyFont="1" applyFill="1" applyBorder="1" applyAlignment="1">
      <alignment horizontal="left" vertical="center" wrapText="1" indent="2"/>
    </xf>
    <xf numFmtId="0" fontId="45" fillId="73" borderId="55" xfId="0" applyFont="1" applyFill="1" applyBorder="1" applyAlignment="1">
      <alignment horizontal="center" vertical="center"/>
    </xf>
    <xf numFmtId="0" fontId="121" fillId="79" borderId="70" xfId="0" applyFont="1" applyFill="1" applyBorder="1" applyAlignment="1">
      <alignment horizontal="center" vertical="center" wrapText="1"/>
    </xf>
    <xf numFmtId="0" fontId="0" fillId="0" borderId="0" xfId="0" applyAlignment="1">
      <alignment vertical="center"/>
    </xf>
    <xf numFmtId="0" fontId="121" fillId="79" borderId="74" xfId="0" applyFont="1" applyFill="1" applyBorder="1" applyAlignment="1">
      <alignment horizontal="center" wrapText="1"/>
    </xf>
    <xf numFmtId="0" fontId="121" fillId="79" borderId="75" xfId="0" applyFont="1" applyFill="1" applyBorder="1" applyAlignment="1">
      <alignment horizontal="center" wrapText="1"/>
    </xf>
    <xf numFmtId="0" fontId="120" fillId="0" borderId="27" xfId="0" applyFont="1" applyBorder="1" applyAlignment="1">
      <alignment vertical="center"/>
    </xf>
    <xf numFmtId="0" fontId="120" fillId="0" borderId="32" xfId="0" applyFont="1" applyBorder="1" applyAlignment="1">
      <alignment vertical="center"/>
    </xf>
    <xf numFmtId="0" fontId="120" fillId="0" borderId="79" xfId="0" applyFont="1" applyBorder="1" applyAlignment="1">
      <alignment vertical="center"/>
    </xf>
    <xf numFmtId="0" fontId="120" fillId="0" borderId="80" xfId="0" applyFont="1" applyBorder="1" applyAlignment="1">
      <alignment vertical="center"/>
    </xf>
    <xf numFmtId="0" fontId="120" fillId="0" borderId="80" xfId="0" applyFont="1" applyBorder="1" applyAlignment="1">
      <alignment vertical="center" wrapText="1"/>
    </xf>
    <xf numFmtId="0" fontId="120" fillId="0" borderId="33" xfId="0" applyFont="1" applyBorder="1" applyAlignment="1">
      <alignment vertical="center"/>
    </xf>
    <xf numFmtId="0" fontId="120" fillId="0" borderId="28" xfId="0" applyFont="1" applyBorder="1" applyAlignment="1">
      <alignment vertical="center"/>
    </xf>
    <xf numFmtId="0" fontId="120" fillId="0" borderId="25" xfId="0" applyFont="1" applyBorder="1" applyAlignment="1">
      <alignment vertical="center"/>
    </xf>
    <xf numFmtId="0" fontId="120" fillId="0" borderId="22" xfId="0" applyFont="1" applyBorder="1" applyAlignment="1">
      <alignment vertical="center"/>
    </xf>
    <xf numFmtId="0" fontId="120" fillId="0" borderId="59" xfId="0" applyFont="1" applyBorder="1" applyAlignment="1">
      <alignment vertical="center"/>
    </xf>
    <xf numFmtId="0" fontId="120" fillId="0" borderId="59" xfId="0" applyFont="1" applyBorder="1" applyAlignment="1">
      <alignment vertical="center" wrapText="1"/>
    </xf>
    <xf numFmtId="0" fontId="120" fillId="0" borderId="23" xfId="0" applyFont="1" applyBorder="1" applyAlignment="1">
      <alignment vertical="center"/>
    </xf>
    <xf numFmtId="0" fontId="120" fillId="0" borderId="59" xfId="0" applyFont="1" applyFill="1" applyBorder="1" applyAlignment="1">
      <alignment vertical="center" wrapText="1"/>
    </xf>
    <xf numFmtId="0" fontId="120" fillId="0" borderId="29" xfId="0" applyFont="1" applyBorder="1" applyAlignment="1">
      <alignment vertical="center"/>
    </xf>
    <xf numFmtId="0" fontId="120" fillId="0" borderId="26" xfId="0" applyFont="1" applyBorder="1" applyAlignment="1">
      <alignment vertical="center"/>
    </xf>
    <xf numFmtId="0" fontId="120" fillId="0" borderId="81" xfId="0" applyFont="1" applyBorder="1" applyAlignment="1">
      <alignment vertical="center"/>
    </xf>
    <xf numFmtId="0" fontId="120" fillId="0" borderId="82" xfId="0" applyFont="1" applyBorder="1" applyAlignment="1">
      <alignment vertical="center"/>
    </xf>
    <xf numFmtId="0" fontId="120" fillId="0" borderId="82" xfId="0" applyFont="1" applyFill="1" applyBorder="1" applyAlignment="1">
      <alignment vertical="center" wrapText="1"/>
    </xf>
    <xf numFmtId="0" fontId="120" fillId="0" borderId="24" xfId="0" applyFont="1" applyBorder="1" applyAlignment="1">
      <alignment vertical="center"/>
    </xf>
    <xf numFmtId="0" fontId="120" fillId="0" borderId="33" xfId="0" applyFont="1" applyBorder="1" applyAlignment="1">
      <alignment vertical="center" wrapText="1"/>
    </xf>
    <xf numFmtId="0" fontId="120" fillId="0" borderId="23" xfId="0" applyFont="1" applyBorder="1" applyAlignment="1">
      <alignment vertical="center" wrapText="1"/>
    </xf>
    <xf numFmtId="0" fontId="120" fillId="0" borderId="23" xfId="0" applyFont="1" applyFill="1" applyBorder="1" applyAlignment="1">
      <alignment vertical="center" wrapText="1"/>
    </xf>
    <xf numFmtId="0" fontId="120" fillId="0" borderId="24" xfId="0" applyFont="1" applyBorder="1" applyAlignment="1">
      <alignment vertical="center" wrapText="1"/>
    </xf>
    <xf numFmtId="0" fontId="0" fillId="0" borderId="0" xfId="0" applyAlignment="1">
      <alignment vertical="center" wrapText="1"/>
    </xf>
    <xf numFmtId="49" fontId="88" fillId="0" borderId="0" xfId="0" applyNumberFormat="1" applyFont="1" applyFill="1" applyBorder="1" applyAlignment="1">
      <alignment horizontal="left" vertical="center" wrapText="1" indent="1"/>
    </xf>
    <xf numFmtId="0" fontId="121" fillId="79" borderId="71" xfId="0" applyFont="1" applyFill="1" applyBorder="1" applyAlignment="1">
      <alignment horizontal="center" vertical="center" wrapText="1"/>
    </xf>
    <xf numFmtId="0" fontId="17" fillId="44" borderId="22" xfId="0" applyFont="1" applyFill="1" applyBorder="1" applyAlignment="1">
      <alignment horizontal="center"/>
    </xf>
    <xf numFmtId="0" fontId="120" fillId="0" borderId="27" xfId="0" applyFont="1" applyBorder="1" applyAlignment="1">
      <alignment vertical="center" wrapText="1"/>
    </xf>
    <xf numFmtId="0" fontId="0" fillId="0" borderId="27" xfId="0"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0" fillId="0" borderId="33" xfId="0" applyBorder="1" applyAlignment="1">
      <alignment vertical="center" wrapText="1"/>
    </xf>
    <xf numFmtId="0" fontId="120" fillId="0" borderId="28" xfId="0" applyFont="1" applyBorder="1" applyAlignment="1">
      <alignment vertical="center" wrapText="1"/>
    </xf>
    <xf numFmtId="0" fontId="0" fillId="0" borderId="28" xfId="0" applyBorder="1" applyAlignment="1">
      <alignment vertical="center" wrapText="1"/>
    </xf>
    <xf numFmtId="0" fontId="0" fillId="0" borderId="22" xfId="0" applyBorder="1" applyAlignment="1">
      <alignment vertical="center" wrapText="1"/>
    </xf>
    <xf numFmtId="0" fontId="0" fillId="0" borderId="59" xfId="0" applyBorder="1" applyAlignment="1">
      <alignment vertical="center" wrapText="1"/>
    </xf>
    <xf numFmtId="0" fontId="0" fillId="0" borderId="23" xfId="0" applyBorder="1" applyAlignment="1">
      <alignment vertical="center" wrapText="1"/>
    </xf>
    <xf numFmtId="0" fontId="120" fillId="0" borderId="29" xfId="0" applyFont="1" applyBorder="1" applyAlignment="1">
      <alignment vertical="center" wrapText="1"/>
    </xf>
    <xf numFmtId="0" fontId="0" fillId="0" borderId="29" xfId="0" applyBorder="1" applyAlignment="1">
      <alignment vertical="center" wrapText="1"/>
    </xf>
    <xf numFmtId="0" fontId="0" fillId="0" borderId="81" xfId="0" applyBorder="1" applyAlignment="1">
      <alignment vertical="center" wrapText="1"/>
    </xf>
    <xf numFmtId="0" fontId="0" fillId="0" borderId="82" xfId="0" applyBorder="1" applyAlignment="1">
      <alignment vertical="center" wrapText="1"/>
    </xf>
    <xf numFmtId="0" fontId="0" fillId="0" borderId="24" xfId="0" applyBorder="1" applyAlignment="1">
      <alignment vertical="center" wrapText="1"/>
    </xf>
    <xf numFmtId="0" fontId="17" fillId="44" borderId="23" xfId="0" applyFont="1" applyFill="1" applyBorder="1" applyAlignment="1">
      <alignment horizontal="center"/>
    </xf>
    <xf numFmtId="0" fontId="0" fillId="0" borderId="89" xfId="0" applyFont="1" applyBorder="1" applyAlignment="1">
      <alignment vertical="center" wrapText="1"/>
    </xf>
    <xf numFmtId="0" fontId="0" fillId="0" borderId="12" xfId="0" applyBorder="1" applyAlignment="1">
      <alignment vertical="center" wrapText="1"/>
    </xf>
    <xf numFmtId="0" fontId="0" fillId="0" borderId="28" xfId="0" applyFont="1" applyBorder="1" applyAlignment="1">
      <alignment vertical="center" wrapText="1"/>
    </xf>
    <xf numFmtId="0" fontId="0" fillId="0" borderId="67" xfId="0" applyBorder="1" applyAlignment="1">
      <alignment vertical="center" wrapText="1"/>
    </xf>
    <xf numFmtId="0" fontId="0" fillId="0" borderId="59" xfId="0" applyFill="1" applyBorder="1" applyAlignment="1">
      <alignment vertical="center" wrapText="1"/>
    </xf>
    <xf numFmtId="0" fontId="0" fillId="0" borderId="90" xfId="0" applyBorder="1" applyAlignment="1">
      <alignment vertical="center" wrapText="1"/>
    </xf>
    <xf numFmtId="0" fontId="0" fillId="0" borderId="17" xfId="0" applyBorder="1" applyAlignment="1">
      <alignment vertical="center" wrapText="1"/>
    </xf>
    <xf numFmtId="0" fontId="0" fillId="0" borderId="27" xfId="0" applyFont="1" applyBorder="1" applyAlignment="1">
      <alignment vertical="center" wrapText="1"/>
    </xf>
    <xf numFmtId="0" fontId="0" fillId="0" borderId="91" xfId="0" applyBorder="1" applyAlignment="1">
      <alignment vertical="center" wrapText="1"/>
    </xf>
    <xf numFmtId="0" fontId="0" fillId="0" borderId="56" xfId="0" applyBorder="1" applyAlignment="1">
      <alignment vertical="center" wrapText="1"/>
    </xf>
    <xf numFmtId="0" fontId="17" fillId="44" borderId="56" xfId="0" applyFont="1" applyFill="1" applyBorder="1" applyAlignment="1">
      <alignment horizontal="center"/>
    </xf>
    <xf numFmtId="0" fontId="17" fillId="44" borderId="92" xfId="0" applyFont="1" applyFill="1" applyBorder="1" applyAlignment="1">
      <alignment horizontal="center"/>
    </xf>
    <xf numFmtId="0" fontId="17" fillId="44" borderId="82" xfId="0" applyFont="1" applyFill="1" applyBorder="1" applyAlignment="1">
      <alignment horizontal="center"/>
    </xf>
    <xf numFmtId="0" fontId="17" fillId="44" borderId="24" xfId="0" applyFont="1" applyFill="1" applyBorder="1" applyAlignment="1">
      <alignment horizontal="center"/>
    </xf>
    <xf numFmtId="0" fontId="17" fillId="44" borderId="81" xfId="0" applyFont="1" applyFill="1" applyBorder="1" applyAlignment="1">
      <alignment horizontal="center"/>
    </xf>
    <xf numFmtId="0" fontId="0" fillId="0" borderId="93" xfId="0" applyBorder="1" applyAlignment="1">
      <alignment vertical="center" wrapText="1"/>
    </xf>
    <xf numFmtId="165" fontId="27" fillId="71" borderId="25" xfId="27489" applyFont="1" applyFill="1" applyBorder="1"/>
    <xf numFmtId="165" fontId="27" fillId="71" borderId="59" xfId="27489" applyFont="1" applyFill="1" applyBorder="1"/>
    <xf numFmtId="165" fontId="27" fillId="71" borderId="23" xfId="27489" applyFont="1" applyFill="1" applyBorder="1"/>
    <xf numFmtId="165" fontId="27" fillId="71" borderId="26" xfId="27489" applyFont="1" applyFill="1" applyBorder="1"/>
    <xf numFmtId="165" fontId="27" fillId="71" borderId="82" xfId="27489" applyFont="1" applyFill="1" applyBorder="1"/>
    <xf numFmtId="165" fontId="27" fillId="71" borderId="24" xfId="27489" applyFont="1" applyFill="1" applyBorder="1"/>
    <xf numFmtId="165" fontId="31" fillId="0" borderId="10" xfId="27489" applyFont="1" applyBorder="1" applyAlignment="1">
      <alignment vertical="center"/>
    </xf>
    <xf numFmtId="165" fontId="31" fillId="0" borderId="0" xfId="27489" applyFont="1" applyBorder="1" applyAlignment="1">
      <alignment vertical="center"/>
    </xf>
    <xf numFmtId="165" fontId="31" fillId="0" borderId="83" xfId="27489" applyFont="1" applyBorder="1" applyAlignment="1">
      <alignment vertical="center"/>
    </xf>
    <xf numFmtId="0" fontId="17" fillId="44" borderId="22" xfId="0" applyFont="1" applyFill="1" applyBorder="1" applyAlignment="1">
      <alignment horizontal="center" vertical="center"/>
    </xf>
    <xf numFmtId="165" fontId="27" fillId="71" borderId="81" xfId="27489" applyFont="1" applyFill="1" applyBorder="1" applyAlignment="1">
      <alignment vertical="center"/>
    </xf>
    <xf numFmtId="165" fontId="27" fillId="0" borderId="84" xfId="27489" applyFont="1" applyBorder="1" applyAlignment="1">
      <alignment vertical="center"/>
    </xf>
    <xf numFmtId="165" fontId="27" fillId="0" borderId="85" xfId="27489" applyFont="1" applyBorder="1" applyAlignment="1">
      <alignment vertical="center" wrapText="1"/>
    </xf>
    <xf numFmtId="165" fontId="22" fillId="43" borderId="48" xfId="27489" applyFont="1" applyFill="1" applyBorder="1" applyAlignment="1">
      <alignment horizontal="center"/>
    </xf>
    <xf numFmtId="1" fontId="29" fillId="80" borderId="10" xfId="27488" applyNumberFormat="1" applyFont="1" applyFill="1" applyBorder="1" applyAlignment="1">
      <alignment horizontal="center" vertical="center"/>
    </xf>
    <xf numFmtId="1" fontId="29" fillId="81" borderId="10" xfId="27488" applyNumberFormat="1" applyFont="1" applyFill="1" applyBorder="1" applyAlignment="1">
      <alignment horizontal="center" vertical="center"/>
    </xf>
    <xf numFmtId="165" fontId="29" fillId="82" borderId="10" xfId="27488" applyNumberFormat="1" applyFont="1" applyFill="1" applyBorder="1" applyAlignment="1">
      <alignment horizontal="center" vertical="center"/>
    </xf>
    <xf numFmtId="1" fontId="29" fillId="83" borderId="10" xfId="27488" applyNumberFormat="1" applyFont="1" applyFill="1" applyBorder="1" applyAlignment="1">
      <alignment horizontal="center" vertical="center"/>
    </xf>
    <xf numFmtId="0" fontId="22" fillId="37" borderId="59" xfId="0" applyFont="1" applyFill="1" applyBorder="1" applyAlignment="1">
      <alignment horizontal="left" indent="2"/>
    </xf>
    <xf numFmtId="0" fontId="35" fillId="43" borderId="0" xfId="0" applyFont="1" applyFill="1" applyBorder="1" applyAlignment="1">
      <alignment vertical="center"/>
    </xf>
    <xf numFmtId="1" fontId="29" fillId="84" borderId="10" xfId="27488" applyNumberFormat="1" applyFont="1" applyFill="1" applyBorder="1" applyAlignment="1">
      <alignment horizontal="center" vertical="center"/>
    </xf>
    <xf numFmtId="177" fontId="45" fillId="51" borderId="0" xfId="0" applyNumberFormat="1" applyFont="1" applyFill="1" applyAlignment="1">
      <alignment horizontal="center" wrapText="1"/>
    </xf>
    <xf numFmtId="0" fontId="24" fillId="34" borderId="59" xfId="27488" applyFont="1" applyBorder="1" applyAlignment="1">
      <alignment horizontal="center" vertical="center"/>
    </xf>
    <xf numFmtId="1" fontId="45" fillId="37" borderId="59" xfId="0" applyNumberFormat="1" applyFont="1" applyFill="1" applyBorder="1" applyAlignment="1">
      <alignment horizontal="center" vertical="center"/>
    </xf>
    <xf numFmtId="0" fontId="45" fillId="44" borderId="59" xfId="0" applyFont="1" applyFill="1" applyBorder="1" applyAlignment="1">
      <alignment horizontal="center"/>
    </xf>
    <xf numFmtId="49" fontId="45" fillId="37" borderId="59" xfId="0" applyNumberFormat="1" applyFont="1" applyFill="1" applyBorder="1" applyAlignment="1">
      <alignment horizontal="left" wrapText="1" indent="2"/>
    </xf>
    <xf numFmtId="0" fontId="120" fillId="43" borderId="0" xfId="0" applyFont="1" applyFill="1"/>
    <xf numFmtId="0" fontId="45" fillId="43" borderId="0" xfId="0" applyFont="1" applyFill="1"/>
    <xf numFmtId="0" fontId="120" fillId="43" borderId="0" xfId="0" applyFont="1" applyFill="1" applyAlignment="1">
      <alignment horizontal="right"/>
    </xf>
    <xf numFmtId="0" fontId="120" fillId="0" borderId="0" xfId="0" applyFont="1" applyFill="1"/>
    <xf numFmtId="0" fontId="120" fillId="0" borderId="0" xfId="0" applyFont="1"/>
    <xf numFmtId="0" fontId="34" fillId="0" borderId="0" xfId="0" applyFont="1" applyFill="1" applyAlignment="1">
      <alignment horizontal="left"/>
    </xf>
    <xf numFmtId="0" fontId="45" fillId="0" borderId="0" xfId="0" applyFont="1" applyFill="1"/>
    <xf numFmtId="0" fontId="120" fillId="0" borderId="0" xfId="0" applyFont="1" applyAlignment="1">
      <alignment horizontal="center" vertical="center" wrapText="1"/>
    </xf>
    <xf numFmtId="0" fontId="24" fillId="34" borderId="9" xfId="27488" applyFont="1" applyBorder="1" applyAlignment="1">
      <alignment horizontal="center" vertical="center"/>
    </xf>
    <xf numFmtId="0" fontId="120" fillId="71" borderId="46" xfId="2" applyFont="1" applyFill="1" applyBorder="1" applyAlignment="1">
      <alignment horizontal="center" vertical="center" wrapText="1"/>
    </xf>
    <xf numFmtId="0" fontId="120" fillId="71" borderId="9" xfId="2" applyFont="1" applyFill="1" applyBorder="1" applyAlignment="1">
      <alignment horizontal="center" vertical="center" wrapText="1"/>
    </xf>
    <xf numFmtId="0" fontId="120" fillId="43" borderId="0" xfId="0" applyFont="1" applyFill="1" applyAlignment="1"/>
    <xf numFmtId="0" fontId="45" fillId="43" borderId="0" xfId="0" applyFont="1" applyFill="1" applyAlignment="1"/>
    <xf numFmtId="0" fontId="120" fillId="0" borderId="0" xfId="0" applyFont="1" applyAlignment="1"/>
    <xf numFmtId="0" fontId="47" fillId="43" borderId="0" xfId="0" applyFont="1" applyFill="1" applyAlignment="1"/>
    <xf numFmtId="0" fontId="45" fillId="0" borderId="0" xfId="0" applyFont="1" applyAlignment="1"/>
    <xf numFmtId="0" fontId="34" fillId="0" borderId="0" xfId="0" applyFont="1" applyFill="1" applyAlignment="1"/>
    <xf numFmtId="0" fontId="34" fillId="0" borderId="0" xfId="0" applyFont="1" applyFill="1" applyAlignment="1">
      <alignment horizontal="left" vertical="center"/>
    </xf>
    <xf numFmtId="0" fontId="45" fillId="44" borderId="9" xfId="0" applyFont="1" applyFill="1" applyBorder="1" applyAlignment="1">
      <alignment horizontal="center"/>
    </xf>
    <xf numFmtId="0" fontId="22" fillId="37" borderId="59" xfId="0" applyFont="1" applyFill="1" applyBorder="1" applyAlignment="1">
      <alignment horizontal="left" indent="3"/>
    </xf>
    <xf numFmtId="0" fontId="22" fillId="37" borderId="59" xfId="0" applyFont="1" applyFill="1" applyBorder="1" applyAlignment="1">
      <alignment horizontal="left" indent="1"/>
    </xf>
    <xf numFmtId="0" fontId="22" fillId="37" borderId="59" xfId="0" applyFont="1" applyFill="1" applyBorder="1" applyAlignment="1">
      <alignment horizontal="left" wrapText="1" indent="2"/>
    </xf>
    <xf numFmtId="0" fontId="45" fillId="0" borderId="0" xfId="0" applyFont="1"/>
    <xf numFmtId="0" fontId="34" fillId="43" borderId="0" xfId="0" applyFont="1" applyFill="1" applyBorder="1" applyAlignment="1">
      <alignment vertical="center"/>
    </xf>
    <xf numFmtId="177" fontId="45" fillId="51" borderId="0" xfId="0" applyNumberFormat="1" applyFont="1" applyFill="1" applyAlignment="1">
      <alignment horizontal="center" vertical="center" wrapText="1"/>
    </xf>
    <xf numFmtId="0" fontId="45" fillId="51" borderId="0" xfId="0" applyFont="1" applyFill="1" applyAlignment="1"/>
    <xf numFmtId="0" fontId="45" fillId="51" borderId="0" xfId="0" applyFont="1" applyFill="1" applyBorder="1" applyAlignment="1">
      <alignment horizontal="center" vertical="center"/>
    </xf>
    <xf numFmtId="177" fontId="34" fillId="51" borderId="0" xfId="0" applyNumberFormat="1" applyFont="1" applyFill="1" applyAlignment="1">
      <alignment horizontal="center" vertical="center" wrapText="1"/>
    </xf>
    <xf numFmtId="0" fontId="34" fillId="51" borderId="0" xfId="0" applyFont="1" applyFill="1"/>
    <xf numFmtId="0" fontId="18" fillId="44" borderId="9" xfId="0" applyFont="1" applyFill="1" applyBorder="1" applyAlignment="1">
      <alignment horizontal="center"/>
    </xf>
    <xf numFmtId="0" fontId="45" fillId="51" borderId="0" xfId="0" applyFont="1" applyFill="1" applyAlignment="1">
      <alignment wrapText="1"/>
    </xf>
    <xf numFmtId="0" fontId="45" fillId="51" borderId="0" xfId="0" applyFont="1" applyFill="1" applyAlignment="1">
      <alignment horizontal="center" vertical="center"/>
    </xf>
    <xf numFmtId="0" fontId="122" fillId="0" borderId="0" xfId="0" applyFont="1" applyAlignment="1">
      <alignment horizontal="left" vertical="center" indent="10"/>
    </xf>
    <xf numFmtId="0" fontId="123" fillId="0" borderId="0" xfId="0" applyFont="1" applyAlignment="1">
      <alignment horizontal="left" vertical="center" indent="15"/>
    </xf>
    <xf numFmtId="177" fontId="45" fillId="51" borderId="0" xfId="0" applyNumberFormat="1" applyFont="1" applyFill="1" applyBorder="1" applyAlignment="1">
      <alignment horizontal="center" vertical="center" wrapText="1"/>
    </xf>
    <xf numFmtId="0" fontId="45" fillId="51" borderId="0" xfId="0" applyFont="1" applyFill="1" applyBorder="1" applyAlignment="1"/>
    <xf numFmtId="49" fontId="45" fillId="37" borderId="59" xfId="0" applyNumberFormat="1" applyFont="1" applyFill="1" applyBorder="1" applyAlignment="1">
      <alignment horizontal="left" wrapText="1" indent="1"/>
    </xf>
    <xf numFmtId="49" fontId="45" fillId="37" borderId="59" xfId="0" applyNumberFormat="1" applyFont="1" applyFill="1" applyBorder="1" applyAlignment="1">
      <alignment horizontal="left" vertical="center" wrapText="1" indent="1"/>
    </xf>
    <xf numFmtId="0" fontId="47" fillId="37" borderId="59" xfId="0" applyFont="1" applyFill="1" applyBorder="1" applyAlignment="1">
      <alignment horizontal="center" vertical="center" wrapText="1"/>
    </xf>
    <xf numFmtId="0" fontId="120" fillId="37" borderId="59" xfId="0" applyFont="1" applyFill="1" applyBorder="1" applyAlignment="1">
      <alignment horizontal="center" vertical="center" wrapText="1"/>
    </xf>
    <xf numFmtId="0" fontId="120" fillId="37" borderId="64" xfId="0" applyFont="1" applyFill="1" applyBorder="1" applyAlignment="1">
      <alignment horizontal="center" vertical="center" wrapText="1"/>
    </xf>
    <xf numFmtId="0" fontId="120" fillId="37" borderId="60" xfId="0" applyFont="1" applyFill="1" applyBorder="1" applyAlignment="1">
      <alignment horizontal="center" vertical="center" wrapText="1"/>
    </xf>
    <xf numFmtId="0" fontId="23" fillId="37" borderId="59" xfId="29304" applyFont="1" applyFill="1" applyBorder="1"/>
    <xf numFmtId="0" fontId="120" fillId="0" borderId="0" xfId="0" applyFont="1" applyBorder="1"/>
    <xf numFmtId="0" fontId="24" fillId="34" borderId="9" xfId="27488" applyFont="1" applyBorder="1" applyAlignment="1">
      <alignment vertical="center"/>
    </xf>
    <xf numFmtId="0" fontId="22" fillId="37" borderId="9" xfId="0" applyFont="1" applyFill="1" applyBorder="1" applyAlignment="1">
      <alignment horizontal="left" wrapText="1" indent="2"/>
    </xf>
    <xf numFmtId="0" fontId="22" fillId="37" borderId="9" xfId="0" applyFont="1" applyFill="1" applyBorder="1" applyAlignment="1">
      <alignment horizontal="left" indent="2"/>
    </xf>
    <xf numFmtId="0" fontId="22" fillId="37" borderId="9" xfId="0" applyFont="1" applyFill="1" applyBorder="1" applyAlignment="1">
      <alignment horizontal="left" indent="3"/>
    </xf>
    <xf numFmtId="0" fontId="120" fillId="0" borderId="0" xfId="0" applyFont="1" applyAlignment="1">
      <alignment wrapText="1"/>
    </xf>
    <xf numFmtId="0" fontId="45" fillId="0" borderId="0" xfId="0" applyFont="1" applyAlignment="1">
      <alignment wrapText="1"/>
    </xf>
    <xf numFmtId="0" fontId="120" fillId="0" borderId="0" xfId="0" applyFont="1" applyAlignment="1">
      <alignment horizontal="center" wrapText="1"/>
    </xf>
    <xf numFmtId="0" fontId="126" fillId="34" borderId="59" xfId="27488" applyFont="1" applyBorder="1" applyAlignment="1">
      <alignment horizontal="center" vertical="center"/>
    </xf>
    <xf numFmtId="0" fontId="120" fillId="37" borderId="9" xfId="0" quotePrefix="1" applyFont="1" applyFill="1" applyBorder="1" applyAlignment="1">
      <alignment horizontal="left" indent="1"/>
    </xf>
    <xf numFmtId="0" fontId="120" fillId="0" borderId="0" xfId="0" quotePrefix="1" applyFont="1" applyBorder="1" applyAlignment="1">
      <alignment horizontal="left" indent="1"/>
    </xf>
    <xf numFmtId="0" fontId="120" fillId="0" borderId="80" xfId="0" applyFont="1" applyFill="1" applyBorder="1" applyAlignment="1">
      <alignment vertical="center" wrapText="1"/>
    </xf>
    <xf numFmtId="0" fontId="0" fillId="71" borderId="79" xfId="0" applyFill="1" applyBorder="1" applyAlignment="1">
      <alignment vertical="center" wrapText="1"/>
    </xf>
    <xf numFmtId="0" fontId="0" fillId="71" borderId="80" xfId="0" applyFill="1" applyBorder="1" applyAlignment="1">
      <alignment vertical="center" wrapText="1"/>
    </xf>
    <xf numFmtId="0" fontId="0" fillId="71" borderId="33" xfId="0" applyFill="1" applyBorder="1" applyAlignment="1">
      <alignment vertical="center" wrapText="1"/>
    </xf>
    <xf numFmtId="0" fontId="0" fillId="71" borderId="22" xfId="0" applyFill="1" applyBorder="1" applyAlignment="1">
      <alignment vertical="center" wrapText="1"/>
    </xf>
    <xf numFmtId="0" fontId="0" fillId="71" borderId="59" xfId="0" applyFill="1" applyBorder="1" applyAlignment="1">
      <alignment vertical="center" wrapText="1"/>
    </xf>
    <xf numFmtId="0" fontId="0" fillId="71" borderId="23" xfId="0" applyFill="1" applyBorder="1" applyAlignment="1">
      <alignment vertical="center" wrapText="1"/>
    </xf>
    <xf numFmtId="0" fontId="0" fillId="71" borderId="81" xfId="0" applyFill="1" applyBorder="1" applyAlignment="1">
      <alignment vertical="center" wrapText="1"/>
    </xf>
    <xf numFmtId="0" fontId="0" fillId="71" borderId="82" xfId="0" applyFill="1" applyBorder="1" applyAlignment="1">
      <alignment vertical="center" wrapText="1"/>
    </xf>
    <xf numFmtId="0" fontId="0" fillId="71" borderId="24" xfId="0" applyFill="1" applyBorder="1" applyAlignment="1">
      <alignment vertical="center" wrapText="1"/>
    </xf>
    <xf numFmtId="165" fontId="27" fillId="0" borderId="48" xfId="27489" applyFont="1" applyBorder="1" applyAlignment="1">
      <alignment vertical="center"/>
    </xf>
    <xf numFmtId="165" fontId="27" fillId="0" borderId="98" xfId="27489" applyFont="1" applyBorder="1" applyAlignment="1">
      <alignment vertical="center"/>
    </xf>
    <xf numFmtId="0" fontId="44" fillId="0" borderId="53" xfId="27502" applyFill="1" applyBorder="1" applyAlignment="1">
      <alignment horizontal="center" vertical="center"/>
    </xf>
    <xf numFmtId="0" fontId="22" fillId="0" borderId="52" xfId="0" applyFont="1" applyBorder="1" applyAlignment="1">
      <alignment horizontal="left" vertical="center" wrapText="1"/>
    </xf>
    <xf numFmtId="43" fontId="0" fillId="77" borderId="47" xfId="29305" applyFont="1" applyFill="1" applyBorder="1" applyAlignment="1">
      <alignment horizontal="left"/>
    </xf>
    <xf numFmtId="43" fontId="0" fillId="77" borderId="28" xfId="29305" applyFont="1" applyFill="1" applyBorder="1" applyAlignment="1">
      <alignment horizontal="left"/>
    </xf>
    <xf numFmtId="0" fontId="0" fillId="0" borderId="59" xfId="0" applyBorder="1" applyAlignment="1">
      <alignment horizontal="center"/>
    </xf>
    <xf numFmtId="165" fontId="29" fillId="38" borderId="22" xfId="27488" applyNumberFormat="1" applyFont="1" applyFill="1" applyBorder="1" applyAlignment="1">
      <alignment horizontal="center" vertical="center"/>
    </xf>
    <xf numFmtId="165" fontId="127" fillId="43" borderId="18" xfId="27489" applyFont="1" applyFill="1" applyBorder="1" applyAlignment="1">
      <alignment horizontal="left"/>
    </xf>
    <xf numFmtId="165" fontId="27" fillId="43" borderId="17" xfId="27489" applyFont="1" applyFill="1" applyBorder="1" applyAlignment="1">
      <alignment horizontal="right"/>
    </xf>
    <xf numFmtId="165" fontId="27" fillId="43" borderId="16" xfId="27489" applyFont="1" applyFill="1" applyBorder="1" applyAlignment="1">
      <alignment horizontal="right"/>
    </xf>
    <xf numFmtId="165" fontId="59" fillId="0" borderId="0" xfId="27489" applyFont="1" applyAlignment="1">
      <alignment horizontal="center"/>
    </xf>
    <xf numFmtId="165" fontId="1" fillId="0" borderId="0" xfId="27489" applyFont="1"/>
    <xf numFmtId="165" fontId="59" fillId="0" borderId="0" xfId="27489" applyFont="1" applyProtection="1"/>
    <xf numFmtId="165" fontId="59" fillId="46" borderId="0" xfId="27489" applyFont="1" applyFill="1" applyAlignment="1">
      <alignment horizontal="center"/>
    </xf>
    <xf numFmtId="165" fontId="127" fillId="43" borderId="15" xfId="27489" applyFont="1" applyFill="1" applyBorder="1" applyAlignment="1">
      <alignment horizontal="left"/>
    </xf>
    <xf numFmtId="165" fontId="27" fillId="43" borderId="0" xfId="27489" applyFont="1" applyFill="1" applyBorder="1" applyAlignment="1">
      <alignment horizontal="right"/>
    </xf>
    <xf numFmtId="165" fontId="27" fillId="43" borderId="14" xfId="27489" applyFont="1" applyFill="1" applyBorder="1" applyAlignment="1">
      <alignment horizontal="right"/>
    </xf>
    <xf numFmtId="165" fontId="127" fillId="43" borderId="13" xfId="27489" applyFont="1" applyFill="1" applyBorder="1" applyAlignment="1">
      <alignment horizontal="left"/>
    </xf>
    <xf numFmtId="165" fontId="27" fillId="43" borderId="12" xfId="27489" applyFont="1" applyFill="1" applyBorder="1" applyAlignment="1">
      <alignment horizontal="right"/>
    </xf>
    <xf numFmtId="165" fontId="27" fillId="43" borderId="11" xfId="27489" applyFont="1" applyFill="1" applyBorder="1" applyAlignment="1">
      <alignment horizontal="right"/>
    </xf>
    <xf numFmtId="0" fontId="1" fillId="0" borderId="0" xfId="0" applyFont="1"/>
    <xf numFmtId="0" fontId="27" fillId="34" borderId="9" xfId="27488" applyFont="1" applyBorder="1" applyAlignment="1">
      <alignment horizontal="center" vertical="center" wrapText="1"/>
    </xf>
    <xf numFmtId="0" fontId="27" fillId="34" borderId="9" xfId="27488" applyFont="1" applyBorder="1" applyAlignment="1">
      <alignment horizontal="center" vertical="center"/>
    </xf>
    <xf numFmtId="0" fontId="2" fillId="0" borderId="0" xfId="0" applyFont="1" applyAlignment="1">
      <alignment horizontal="left" vertical="center" wrapText="1"/>
    </xf>
    <xf numFmtId="0" fontId="1" fillId="0" borderId="0" xfId="0" applyFont="1" applyFill="1"/>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1" fillId="0" borderId="0" xfId="0" applyFont="1" applyFill="1"/>
    <xf numFmtId="0" fontId="21" fillId="0" borderId="0" xfId="0" applyFont="1" applyFill="1" applyAlignment="1"/>
    <xf numFmtId="0" fontId="2" fillId="0" borderId="0" xfId="0" applyFont="1" applyFill="1"/>
    <xf numFmtId="0" fontId="128" fillId="0" borderId="0" xfId="0" applyFont="1" applyFill="1" applyAlignment="1">
      <alignment horizontal="left" vertical="center" wrapText="1"/>
    </xf>
    <xf numFmtId="2" fontId="45" fillId="71" borderId="59" xfId="0" applyNumberFormat="1" applyFont="1" applyFill="1" applyBorder="1" applyAlignment="1" applyProtection="1">
      <alignment horizontal="center" vertical="center"/>
      <protection locked="0"/>
    </xf>
    <xf numFmtId="2" fontId="45" fillId="44" borderId="59" xfId="0" applyNumberFormat="1" applyFont="1" applyFill="1" applyBorder="1" applyAlignment="1">
      <alignment horizontal="center"/>
    </xf>
    <xf numFmtId="2" fontId="45" fillId="71" borderId="59" xfId="0" applyNumberFormat="1" applyFont="1" applyFill="1" applyBorder="1" applyAlignment="1" applyProtection="1">
      <alignment horizontal="center" vertical="center" wrapText="1"/>
      <protection locked="0"/>
    </xf>
    <xf numFmtId="2" fontId="34" fillId="71" borderId="59" xfId="0" applyNumberFormat="1" applyFont="1" applyFill="1" applyBorder="1" applyAlignment="1" applyProtection="1">
      <alignment horizontal="center" vertical="center" wrapText="1"/>
      <protection locked="0"/>
    </xf>
    <xf numFmtId="0" fontId="45" fillId="44" borderId="59" xfId="0" applyNumberFormat="1" applyFont="1" applyFill="1" applyBorder="1" applyAlignment="1">
      <alignment horizontal="center"/>
    </xf>
    <xf numFmtId="2" fontId="34" fillId="71" borderId="59" xfId="0" applyNumberFormat="1" applyFont="1" applyFill="1" applyBorder="1" applyAlignment="1" applyProtection="1">
      <alignment horizontal="center" vertical="center"/>
      <protection locked="0"/>
    </xf>
    <xf numFmtId="2" fontId="45" fillId="71" borderId="9" xfId="0" applyNumberFormat="1" applyFont="1" applyFill="1" applyBorder="1" applyAlignment="1" applyProtection="1">
      <alignment horizontal="center" vertical="center"/>
      <protection locked="0"/>
    </xf>
    <xf numFmtId="2" fontId="45" fillId="74" borderId="9" xfId="0" applyNumberFormat="1" applyFont="1" applyFill="1" applyBorder="1" applyAlignment="1">
      <alignment horizontal="center" vertical="center"/>
    </xf>
    <xf numFmtId="2" fontId="45" fillId="44" borderId="9" xfId="0" applyNumberFormat="1" applyFont="1" applyFill="1" applyBorder="1" applyAlignment="1">
      <alignment horizontal="center" vertical="center"/>
    </xf>
    <xf numFmtId="2" fontId="45" fillId="75" borderId="9" xfId="0" applyNumberFormat="1" applyFont="1" applyFill="1" applyBorder="1" applyAlignment="1" applyProtection="1">
      <alignment horizontal="center" vertical="center"/>
      <protection locked="0"/>
    </xf>
    <xf numFmtId="2" fontId="18" fillId="44" borderId="59" xfId="0" applyNumberFormat="1" applyFont="1" applyFill="1" applyBorder="1" applyAlignment="1">
      <alignment horizontal="center" vertical="center"/>
    </xf>
    <xf numFmtId="2" fontId="45" fillId="51" borderId="0" xfId="0" applyNumberFormat="1" applyFont="1" applyFill="1"/>
    <xf numFmtId="2" fontId="45" fillId="51" borderId="0" xfId="0" applyNumberFormat="1" applyFont="1" applyFill="1" applyBorder="1"/>
    <xf numFmtId="2" fontId="25" fillId="71" borderId="60" xfId="0" applyNumberFormat="1" applyFont="1" applyFill="1" applyBorder="1" applyProtection="1">
      <protection locked="0"/>
    </xf>
    <xf numFmtId="2" fontId="25" fillId="71" borderId="61" xfId="0" applyNumberFormat="1" applyFont="1" applyFill="1" applyBorder="1" applyProtection="1">
      <protection locked="0"/>
    </xf>
    <xf numFmtId="2" fontId="25" fillId="71" borderId="66" xfId="0" applyNumberFormat="1" applyFont="1" applyFill="1" applyBorder="1" applyProtection="1">
      <protection locked="0"/>
    </xf>
    <xf numFmtId="2" fontId="25" fillId="71" borderId="62" xfId="0" applyNumberFormat="1" applyFont="1" applyFill="1" applyBorder="1" applyProtection="1">
      <protection locked="0"/>
    </xf>
    <xf numFmtId="2" fontId="25" fillId="71" borderId="63" xfId="0" applyNumberFormat="1" applyFont="1" applyFill="1" applyBorder="1" applyProtection="1">
      <protection locked="0"/>
    </xf>
    <xf numFmtId="2" fontId="25" fillId="78" borderId="60" xfId="0" applyNumberFormat="1" applyFont="1" applyFill="1" applyBorder="1" applyProtection="1">
      <protection locked="0"/>
    </xf>
    <xf numFmtId="2" fontId="25" fillId="78" borderId="63" xfId="0" applyNumberFormat="1" applyFont="1" applyFill="1" applyBorder="1" applyProtection="1">
      <protection locked="0"/>
    </xf>
    <xf numFmtId="2" fontId="25" fillId="78" borderId="61" xfId="0" applyNumberFormat="1" applyFont="1" applyFill="1" applyBorder="1" applyProtection="1">
      <protection locked="0"/>
    </xf>
    <xf numFmtId="2" fontId="25" fillId="78" borderId="62" xfId="0" applyNumberFormat="1" applyFont="1" applyFill="1" applyBorder="1" applyProtection="1">
      <protection locked="0"/>
    </xf>
    <xf numFmtId="2" fontId="45" fillId="44" borderId="9" xfId="0" applyNumberFormat="1" applyFont="1" applyFill="1" applyBorder="1" applyAlignment="1">
      <alignment horizontal="center"/>
    </xf>
    <xf numFmtId="2" fontId="45" fillId="0" borderId="0" xfId="0" applyNumberFormat="1" applyFont="1"/>
    <xf numFmtId="2" fontId="120" fillId="0" borderId="0" xfId="0" applyNumberFormat="1" applyFont="1"/>
    <xf numFmtId="0" fontId="23" fillId="37" borderId="59" xfId="29304" quotePrefix="1" applyFont="1" applyFill="1" applyBorder="1"/>
    <xf numFmtId="0" fontId="27" fillId="0" borderId="0" xfId="0" applyFont="1" applyAlignment="1">
      <alignment horizontal="left" vertical="top" wrapText="1"/>
    </xf>
    <xf numFmtId="0" fontId="30" fillId="0" borderId="94" xfId="27502" applyFont="1" applyFill="1" applyBorder="1" applyAlignment="1">
      <alignment horizontal="center" vertical="center"/>
    </xf>
    <xf numFmtId="0" fontId="30" fillId="0" borderId="0" xfId="27502" applyFont="1" applyFill="1" applyBorder="1" applyAlignment="1">
      <alignment horizontal="center" vertical="center"/>
    </xf>
    <xf numFmtId="0" fontId="17" fillId="44" borderId="68" xfId="0" applyFont="1" applyFill="1" applyBorder="1" applyAlignment="1">
      <alignment horizontal="center" vertical="center"/>
    </xf>
    <xf numFmtId="0" fontId="17" fillId="44" borderId="67" xfId="0" applyFont="1" applyFill="1" applyBorder="1" applyAlignment="1">
      <alignment horizontal="center" vertical="center"/>
    </xf>
    <xf numFmtId="0" fontId="17" fillId="44" borderId="56" xfId="0" applyFont="1" applyFill="1" applyBorder="1" applyAlignment="1">
      <alignment horizontal="center" vertical="center"/>
    </xf>
    <xf numFmtId="0" fontId="44" fillId="0" borderId="53" xfId="27502" applyFill="1" applyBorder="1" applyAlignment="1">
      <alignment horizontal="center" vertical="center"/>
    </xf>
    <xf numFmtId="0" fontId="44" fillId="0" borderId="99" xfId="27502" applyFill="1" applyBorder="1" applyAlignment="1">
      <alignment horizontal="center" vertical="center"/>
    </xf>
    <xf numFmtId="0" fontId="44" fillId="0" borderId="100" xfId="27502" applyFill="1" applyBorder="1" applyAlignment="1">
      <alignment horizontal="center" vertical="center"/>
    </xf>
    <xf numFmtId="0" fontId="44" fillId="0" borderId="101" xfId="27502" applyFill="1" applyBorder="1" applyAlignment="1">
      <alignment horizontal="center" vertical="center"/>
    </xf>
    <xf numFmtId="165" fontId="29" fillId="38" borderId="20" xfId="27488" applyNumberFormat="1" applyFont="1" applyFill="1" applyBorder="1" applyAlignment="1">
      <alignment horizontal="center" vertical="center"/>
    </xf>
    <xf numFmtId="165" fontId="29" fillId="38" borderId="21" xfId="27488" applyNumberFormat="1" applyFont="1" applyFill="1" applyBorder="1" applyAlignment="1">
      <alignment horizontal="center" vertical="center"/>
    </xf>
    <xf numFmtId="165" fontId="29" fillId="38" borderId="31" xfId="27488" applyNumberFormat="1" applyFont="1" applyFill="1" applyBorder="1" applyAlignment="1">
      <alignment horizontal="center" vertical="center"/>
    </xf>
    <xf numFmtId="165" fontId="29" fillId="38" borderId="30" xfId="27488" applyNumberFormat="1" applyFont="1" applyFill="1" applyBorder="1" applyAlignment="1">
      <alignment horizontal="center" vertical="center"/>
    </xf>
    <xf numFmtId="0" fontId="26" fillId="0" borderId="59" xfId="0" applyFont="1" applyBorder="1" applyAlignment="1">
      <alignment horizontal="center" vertical="center" wrapText="1"/>
    </xf>
    <xf numFmtId="0" fontId="45" fillId="37" borderId="57" xfId="0" applyFont="1" applyFill="1" applyBorder="1" applyAlignment="1">
      <alignment horizontal="center" vertical="center" wrapText="1"/>
    </xf>
    <xf numFmtId="0" fontId="45" fillId="37" borderId="17" xfId="0" applyFont="1" applyFill="1" applyBorder="1" applyAlignment="1">
      <alignment horizontal="center" vertical="center" wrapText="1"/>
    </xf>
    <xf numFmtId="0" fontId="45" fillId="37" borderId="58" xfId="0" applyFont="1" applyFill="1" applyBorder="1" applyAlignment="1">
      <alignment horizontal="center" vertical="center" wrapText="1"/>
    </xf>
    <xf numFmtId="0" fontId="45" fillId="37" borderId="13" xfId="0" applyFont="1" applyFill="1" applyBorder="1" applyAlignment="1">
      <alignment horizontal="center" vertical="center" wrapText="1"/>
    </xf>
    <xf numFmtId="0" fontId="45" fillId="37" borderId="12" xfId="0" applyFont="1" applyFill="1" applyBorder="1" applyAlignment="1">
      <alignment horizontal="center" vertical="center" wrapText="1"/>
    </xf>
    <xf numFmtId="0" fontId="45" fillId="37" borderId="11" xfId="0" applyFont="1" applyFill="1" applyBorder="1" applyAlignment="1">
      <alignment horizontal="center" vertical="center" wrapText="1"/>
    </xf>
    <xf numFmtId="0" fontId="45" fillId="37" borderId="55" xfId="0" applyFont="1" applyFill="1" applyBorder="1" applyAlignment="1">
      <alignment horizontal="center" vertical="center" wrapText="1"/>
    </xf>
    <xf numFmtId="0" fontId="45" fillId="37" borderId="67" xfId="0" applyFont="1" applyFill="1" applyBorder="1" applyAlignment="1">
      <alignment horizontal="center" vertical="center" wrapText="1"/>
    </xf>
    <xf numFmtId="0" fontId="45" fillId="37" borderId="56" xfId="0" applyFont="1" applyFill="1" applyBorder="1" applyAlignment="1">
      <alignment horizontal="center" vertical="center" wrapText="1"/>
    </xf>
    <xf numFmtId="0" fontId="45" fillId="37" borderId="47" xfId="0" applyFont="1" applyFill="1" applyBorder="1" applyAlignment="1">
      <alignment horizontal="center" vertical="center" wrapText="1"/>
    </xf>
    <xf numFmtId="0" fontId="45" fillId="37" borderId="102" xfId="0" applyFont="1" applyFill="1" applyBorder="1" applyAlignment="1">
      <alignment horizontal="center" vertical="center" wrapText="1"/>
    </xf>
    <xf numFmtId="0" fontId="45" fillId="37" borderId="48" xfId="0" applyFont="1" applyFill="1" applyBorder="1" applyAlignment="1">
      <alignment horizontal="center" vertical="center" wrapText="1"/>
    </xf>
    <xf numFmtId="0" fontId="45" fillId="37" borderId="103" xfId="0" applyFont="1" applyFill="1" applyBorder="1" applyAlignment="1">
      <alignment horizontal="center" vertical="center" wrapText="1"/>
    </xf>
    <xf numFmtId="0" fontId="34" fillId="37" borderId="55" xfId="0" applyFont="1" applyFill="1" applyBorder="1" applyAlignment="1">
      <alignment horizontal="center" vertical="center" wrapText="1"/>
    </xf>
    <xf numFmtId="0" fontId="34" fillId="37" borderId="47" xfId="0" applyFont="1" applyFill="1" applyBorder="1" applyAlignment="1">
      <alignment horizontal="center" vertical="center" wrapText="1"/>
    </xf>
    <xf numFmtId="0" fontId="34" fillId="37" borderId="56" xfId="0" applyFont="1" applyFill="1" applyBorder="1" applyAlignment="1">
      <alignment horizontal="center" vertical="center" wrapText="1"/>
    </xf>
    <xf numFmtId="0" fontId="34" fillId="37" borderId="102" xfId="0" applyFont="1" applyFill="1" applyBorder="1" applyAlignment="1">
      <alignment horizontal="center" vertical="center" wrapText="1"/>
    </xf>
    <xf numFmtId="0" fontId="34" fillId="37" borderId="48" xfId="0" applyFont="1" applyFill="1" applyBorder="1" applyAlignment="1">
      <alignment horizontal="center" vertical="center" wrapText="1"/>
    </xf>
    <xf numFmtId="0" fontId="34" fillId="37" borderId="103" xfId="0" applyFont="1" applyFill="1" applyBorder="1" applyAlignment="1">
      <alignment horizontal="center" vertical="center" wrapText="1"/>
    </xf>
    <xf numFmtId="0" fontId="34" fillId="37" borderId="15" xfId="0" applyFont="1" applyFill="1" applyBorder="1" applyAlignment="1">
      <alignment horizontal="center" vertical="center" wrapText="1"/>
    </xf>
    <xf numFmtId="0" fontId="34" fillId="37" borderId="0" xfId="0" applyFont="1" applyFill="1" applyBorder="1" applyAlignment="1">
      <alignment horizontal="center" vertical="center" wrapText="1"/>
    </xf>
    <xf numFmtId="0" fontId="34" fillId="37" borderId="14"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34" fillId="37" borderId="12" xfId="0" applyFont="1" applyFill="1" applyBorder="1" applyAlignment="1">
      <alignment horizontal="center" vertical="center" wrapText="1"/>
    </xf>
    <xf numFmtId="0" fontId="34" fillId="37" borderId="11" xfId="0" applyFont="1" applyFill="1" applyBorder="1" applyAlignment="1">
      <alignment horizontal="center" vertical="center" wrapText="1"/>
    </xf>
    <xf numFmtId="0" fontId="45" fillId="37" borderId="15"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14" xfId="0" applyFont="1" applyFill="1" applyBorder="1" applyAlignment="1">
      <alignment horizontal="center" vertical="center" wrapText="1"/>
    </xf>
    <xf numFmtId="0" fontId="34" fillId="37" borderId="59" xfId="0" applyFont="1" applyFill="1" applyBorder="1" applyAlignment="1">
      <alignment horizontal="center" vertical="center" wrapText="1"/>
    </xf>
    <xf numFmtId="0" fontId="34" fillId="37" borderId="59" xfId="0" applyFont="1" applyFill="1" applyBorder="1" applyAlignment="1">
      <alignment horizontal="center" vertical="center"/>
    </xf>
    <xf numFmtId="0" fontId="47" fillId="37" borderId="60" xfId="0" applyFont="1" applyFill="1" applyBorder="1" applyAlignment="1">
      <alignment horizontal="center" vertical="center" wrapText="1"/>
    </xf>
    <xf numFmtId="0" fontId="47" fillId="37" borderId="61" xfId="0" applyFont="1" applyFill="1" applyBorder="1" applyAlignment="1">
      <alignment horizontal="center" vertical="center" wrapText="1"/>
    </xf>
    <xf numFmtId="0" fontId="47" fillId="37" borderId="66" xfId="0" applyFont="1" applyFill="1" applyBorder="1" applyAlignment="1">
      <alignment horizontal="center" vertical="center" wrapText="1"/>
    </xf>
    <xf numFmtId="0" fontId="47" fillId="37" borderId="62" xfId="0" applyFont="1" applyFill="1" applyBorder="1" applyAlignment="1">
      <alignment horizontal="center" vertical="center" wrapText="1"/>
    </xf>
    <xf numFmtId="0" fontId="47" fillId="37" borderId="63" xfId="0" applyFont="1" applyFill="1" applyBorder="1" applyAlignment="1">
      <alignment horizontal="center" vertical="center" wrapText="1"/>
    </xf>
    <xf numFmtId="3" fontId="114" fillId="37" borderId="55" xfId="0" applyNumberFormat="1" applyFont="1" applyFill="1" applyBorder="1" applyAlignment="1" applyProtection="1">
      <alignment horizontal="center" vertical="center" wrapText="1"/>
    </xf>
    <xf numFmtId="3" fontId="114" fillId="37" borderId="47" xfId="0" applyNumberFormat="1" applyFont="1" applyFill="1" applyBorder="1" applyAlignment="1" applyProtection="1">
      <alignment horizontal="center" vertical="center" wrapText="1"/>
    </xf>
    <xf numFmtId="3" fontId="114" fillId="37" borderId="56" xfId="0" applyNumberFormat="1" applyFont="1" applyFill="1" applyBorder="1" applyAlignment="1" applyProtection="1">
      <alignment horizontal="center" vertical="center" wrapText="1"/>
    </xf>
    <xf numFmtId="3" fontId="114" fillId="37" borderId="67" xfId="0" applyNumberFormat="1" applyFont="1" applyFill="1" applyBorder="1" applyAlignment="1" applyProtection="1">
      <alignment horizontal="center" vertical="center" wrapText="1"/>
    </xf>
    <xf numFmtId="3" fontId="114" fillId="37" borderId="55" xfId="0" applyNumberFormat="1" applyFont="1" applyFill="1" applyBorder="1" applyAlignment="1" applyProtection="1">
      <alignment horizontal="center" vertical="center"/>
    </xf>
    <xf numFmtId="3" fontId="114" fillId="37" borderId="47" xfId="0" applyNumberFormat="1" applyFont="1" applyFill="1" applyBorder="1" applyAlignment="1" applyProtection="1">
      <alignment horizontal="center" vertical="center"/>
    </xf>
    <xf numFmtId="3" fontId="114" fillId="37" borderId="56" xfId="0" applyNumberFormat="1" applyFont="1" applyFill="1" applyBorder="1" applyAlignment="1" applyProtection="1">
      <alignment horizontal="center" vertical="center"/>
    </xf>
    <xf numFmtId="0" fontId="120" fillId="0" borderId="59" xfId="0" applyFont="1" applyBorder="1" applyAlignment="1">
      <alignment horizontal="center" vertical="center" wrapText="1"/>
    </xf>
    <xf numFmtId="0" fontId="47" fillId="37" borderId="55" xfId="0" applyFont="1" applyFill="1" applyBorder="1" applyAlignment="1">
      <alignment horizontal="center" vertical="center" wrapText="1"/>
    </xf>
    <xf numFmtId="0" fontId="47" fillId="37" borderId="67" xfId="0" applyFont="1" applyFill="1" applyBorder="1" applyAlignment="1">
      <alignment horizontal="center" vertical="center" wrapText="1"/>
    </xf>
    <xf numFmtId="0" fontId="47" fillId="37" borderId="56" xfId="0" applyFont="1" applyFill="1" applyBorder="1" applyAlignment="1">
      <alignment horizontal="center" vertical="center" wrapText="1"/>
    </xf>
    <xf numFmtId="0" fontId="120" fillId="0" borderId="96" xfId="0" applyFont="1" applyFill="1" applyBorder="1" applyAlignment="1">
      <alignment horizontal="left" vertical="center" wrapText="1"/>
    </xf>
    <xf numFmtId="0" fontId="120" fillId="0" borderId="97" xfId="0" applyFont="1" applyFill="1" applyBorder="1" applyAlignment="1">
      <alignment horizontal="left" vertical="center" wrapText="1"/>
    </xf>
    <xf numFmtId="0" fontId="121" fillId="79" borderId="69" xfId="0" applyFont="1" applyFill="1" applyBorder="1" applyAlignment="1">
      <alignment horizontal="center" vertical="center" wrapText="1"/>
    </xf>
    <xf numFmtId="0" fontId="121" fillId="79" borderId="73" xfId="0" applyFont="1" applyFill="1" applyBorder="1" applyAlignment="1">
      <alignment horizontal="center" vertical="center" wrapText="1"/>
    </xf>
    <xf numFmtId="0" fontId="121" fillId="79" borderId="71" xfId="0" applyFont="1" applyFill="1" applyBorder="1" applyAlignment="1">
      <alignment horizontal="center" vertical="center" wrapText="1"/>
    </xf>
    <xf numFmtId="0" fontId="121" fillId="79" borderId="72" xfId="0" applyFont="1" applyFill="1" applyBorder="1" applyAlignment="1">
      <alignment horizontal="center" vertical="center" wrapText="1"/>
    </xf>
    <xf numFmtId="0" fontId="21" fillId="76" borderId="76" xfId="0" applyFont="1" applyFill="1" applyBorder="1" applyAlignment="1">
      <alignment horizontal="left" vertical="center" wrapText="1"/>
    </xf>
    <xf numFmtId="0" fontId="21" fillId="76" borderId="77" xfId="0" applyFont="1" applyFill="1" applyBorder="1" applyAlignment="1">
      <alignment horizontal="left" vertical="center" wrapText="1"/>
    </xf>
    <xf numFmtId="0" fontId="21" fillId="76" borderId="78" xfId="0" applyFont="1" applyFill="1" applyBorder="1" applyAlignment="1">
      <alignment horizontal="left" vertical="center" wrapText="1"/>
    </xf>
    <xf numFmtId="0" fontId="21" fillId="76" borderId="95" xfId="0" applyFont="1" applyFill="1" applyBorder="1" applyAlignment="1">
      <alignment horizontal="left" vertical="center" wrapText="1"/>
    </xf>
    <xf numFmtId="0" fontId="21" fillId="76" borderId="21" xfId="0" applyFont="1" applyFill="1" applyBorder="1" applyAlignment="1">
      <alignment horizontal="left" vertical="center" wrapText="1"/>
    </xf>
    <xf numFmtId="0" fontId="21" fillId="76" borderId="86" xfId="0" applyFont="1" applyFill="1" applyBorder="1" applyAlignment="1">
      <alignment horizontal="left" vertical="center" wrapText="1"/>
    </xf>
    <xf numFmtId="0" fontId="21" fillId="76" borderId="87" xfId="0" applyFont="1" applyFill="1" applyBorder="1" applyAlignment="1">
      <alignment horizontal="left" vertical="center" wrapText="1"/>
    </xf>
    <xf numFmtId="0" fontId="21" fillId="76" borderId="88" xfId="0" applyFont="1" applyFill="1" applyBorder="1" applyAlignment="1">
      <alignment horizontal="left" vertical="center" wrapText="1"/>
    </xf>
    <xf numFmtId="0" fontId="121" fillId="79" borderId="76" xfId="0" applyFont="1" applyFill="1" applyBorder="1" applyAlignment="1">
      <alignment horizontal="center" vertical="center" wrapText="1"/>
    </xf>
    <xf numFmtId="0" fontId="121" fillId="79" borderId="77" xfId="0" applyFont="1" applyFill="1" applyBorder="1" applyAlignment="1">
      <alignment horizontal="center" vertical="center" wrapText="1"/>
    </xf>
    <xf numFmtId="0" fontId="121" fillId="79" borderId="78" xfId="0" applyFont="1" applyFill="1" applyBorder="1" applyAlignment="1">
      <alignment horizontal="center" vertical="center" wrapText="1"/>
    </xf>
  </cellXfs>
  <cellStyles count="29306">
    <cellStyle name=" 1" xfId="27503"/>
    <cellStyle name=" 1 2" xfId="27504"/>
    <cellStyle name=" 1 2 2" xfId="27505"/>
    <cellStyle name=" 1 3" xfId="27506"/>
    <cellStyle name=" 1 4" xfId="27507"/>
    <cellStyle name=" 1 5" xfId="27508"/>
    <cellStyle name=" 1 6" xfId="27509"/>
    <cellStyle name=" 1 7" xfId="27510"/>
    <cellStyle name=" 1 8" xfId="27511"/>
    <cellStyle name=" 1 9" xfId="27512"/>
    <cellStyle name="%" xfId="27513"/>
    <cellStyle name="% 2" xfId="27514"/>
    <cellStyle name="% 3" xfId="27515"/>
    <cellStyle name="_UKNC2008Q3" xfId="27516"/>
    <cellStyle name="_UKNC2008Q3 2" xfId="27517"/>
    <cellStyle name="W_v\è`" xfId="27518"/>
    <cellStyle name="20% - Accent1 10" xfId="27519"/>
    <cellStyle name="20% - Accent1 11" xfId="27520"/>
    <cellStyle name="20% - Accent1 12" xfId="27521"/>
    <cellStyle name="20% - Accent1 13" xfId="27522"/>
    <cellStyle name="20% - Accent1 14" xfId="27523"/>
    <cellStyle name="20% - Accent1 15" xfId="27524"/>
    <cellStyle name="20% - Accent1 16" xfId="27525"/>
    <cellStyle name="20% - Accent1 17" xfId="27526"/>
    <cellStyle name="20% - Accent1 18" xfId="27527"/>
    <cellStyle name="20% - Accent1 19" xfId="27528"/>
    <cellStyle name="20% - Accent1 2" xfId="618" hidden="1"/>
    <cellStyle name="20% - Accent1 2" xfId="1536" hidden="1"/>
    <cellStyle name="20% - Accent1 2" xfId="1573" hidden="1"/>
    <cellStyle name="20% - Accent1 2" xfId="2517" hidden="1"/>
    <cellStyle name="20% - Accent1 2" xfId="2554" hidden="1"/>
    <cellStyle name="20% - Accent1 2" xfId="3462" hidden="1"/>
    <cellStyle name="20% - Accent1 2" xfId="3499" hidden="1"/>
    <cellStyle name="20% - Accent1 2" xfId="4062" hidden="1"/>
    <cellStyle name="20% - Accent1 2" xfId="4980" hidden="1"/>
    <cellStyle name="20% - Accent1 2" xfId="5017" hidden="1"/>
    <cellStyle name="20% - Accent1 2" xfId="5932" hidden="1"/>
    <cellStyle name="20% - Accent1 2" xfId="5969" hidden="1"/>
    <cellStyle name="20% - Accent1 2" xfId="6877" hidden="1"/>
    <cellStyle name="20% - Accent1 2" xfId="6914" hidden="1"/>
    <cellStyle name="20% - Accent1 2" xfId="7443" hidden="1"/>
    <cellStyle name="20% - Accent1 2" xfId="8361" hidden="1"/>
    <cellStyle name="20% - Accent1 2" xfId="8398" hidden="1"/>
    <cellStyle name="20% - Accent1 2" xfId="9342" hidden="1"/>
    <cellStyle name="20% - Accent1 2" xfId="9379" hidden="1"/>
    <cellStyle name="20% - Accent1 2" xfId="10287" hidden="1"/>
    <cellStyle name="20% - Accent1 2" xfId="10324" hidden="1"/>
    <cellStyle name="20% - Accent1 2" xfId="10873" hidden="1"/>
    <cellStyle name="20% - Accent1 2" xfId="11791" hidden="1"/>
    <cellStyle name="20% - Accent1 2" xfId="11828" hidden="1"/>
    <cellStyle name="20% - Accent1 2" xfId="12772" hidden="1"/>
    <cellStyle name="20% - Accent1 2" xfId="12809" hidden="1"/>
    <cellStyle name="20% - Accent1 2" xfId="13717" hidden="1"/>
    <cellStyle name="20% - Accent1 2" xfId="13754" hidden="1"/>
    <cellStyle name="20% - Accent1 2" xfId="14303" hidden="1"/>
    <cellStyle name="20% - Accent1 2" xfId="15221" hidden="1"/>
    <cellStyle name="20% - Accent1 2" xfId="15258" hidden="1"/>
    <cellStyle name="20% - Accent1 2" xfId="16202" hidden="1"/>
    <cellStyle name="20% - Accent1 2" xfId="16239" hidden="1"/>
    <cellStyle name="20% - Accent1 2" xfId="17147" hidden="1"/>
    <cellStyle name="20% - Accent1 2" xfId="17184" hidden="1"/>
    <cellStyle name="20% - Accent1 2" xfId="17733" hidden="1"/>
    <cellStyle name="20% - Accent1 2" xfId="18651" hidden="1"/>
    <cellStyle name="20% - Accent1 2" xfId="18688" hidden="1"/>
    <cellStyle name="20% - Accent1 2" xfId="19632" hidden="1"/>
    <cellStyle name="20% - Accent1 2" xfId="19669" hidden="1"/>
    <cellStyle name="20% - Accent1 2" xfId="20577" hidden="1"/>
    <cellStyle name="20% - Accent1 2" xfId="20614" hidden="1"/>
    <cellStyle name="20% - Accent1 2" xfId="21163" hidden="1"/>
    <cellStyle name="20% - Accent1 2" xfId="22081" hidden="1"/>
    <cellStyle name="20% - Accent1 2" xfId="22118" hidden="1"/>
    <cellStyle name="20% - Accent1 2" xfId="23062" hidden="1"/>
    <cellStyle name="20% - Accent1 2" xfId="23099" hidden="1"/>
    <cellStyle name="20% - Accent1 2" xfId="24007" hidden="1"/>
    <cellStyle name="20% - Accent1 2" xfId="24044" hidden="1"/>
    <cellStyle name="20% - Accent1 2" xfId="24593" hidden="1"/>
    <cellStyle name="20% - Accent1 2" xfId="25511" hidden="1"/>
    <cellStyle name="20% - Accent1 2" xfId="25548" hidden="1"/>
    <cellStyle name="20% - Accent1 2" xfId="26492" hidden="1"/>
    <cellStyle name="20% - Accent1 2" xfId="26529" hidden="1"/>
    <cellStyle name="20% - Accent1 2" xfId="27437" hidden="1"/>
    <cellStyle name="20% - Accent1 2" xfId="27474"/>
    <cellStyle name="20% - Accent1 2 2" xfId="27529"/>
    <cellStyle name="20% - Accent1 20" xfId="27530"/>
    <cellStyle name="20% - Accent1 21" xfId="27531"/>
    <cellStyle name="20% - Accent1 22" xfId="27532"/>
    <cellStyle name="20% - Accent1 23" xfId="27533"/>
    <cellStyle name="20% - Accent1 24" xfId="27534"/>
    <cellStyle name="20% - Accent1 25" xfId="27535"/>
    <cellStyle name="20% - Accent1 26" xfId="27536"/>
    <cellStyle name="20% - Accent1 27" xfId="27537"/>
    <cellStyle name="20% - Accent1 3" xfId="22" hidden="1"/>
    <cellStyle name="20% - Accent1 3" xfId="8434" hidden="1"/>
    <cellStyle name="20% - Accent1 3" xfId="11864" hidden="1"/>
    <cellStyle name="20% - Accent1 3" xfId="15294" hidden="1"/>
    <cellStyle name="20% - Accent1 3" xfId="18724" hidden="1"/>
    <cellStyle name="20% - Accent1 3" xfId="22154" hidden="1"/>
    <cellStyle name="20% - Accent1 3" xfId="25584"/>
    <cellStyle name="20% - Accent1 4" xfId="591" hidden="1"/>
    <cellStyle name="20% - Accent1 4" xfId="27538"/>
    <cellStyle name="20% - Accent1 5" xfId="1609" hidden="1"/>
    <cellStyle name="20% - Accent1 5" xfId="27539"/>
    <cellStyle name="20% - Accent1 6" xfId="27540"/>
    <cellStyle name="20% - Accent1 7" xfId="27541"/>
    <cellStyle name="20% - Accent1 8" xfId="27542"/>
    <cellStyle name="20% - Accent1 9" xfId="27543"/>
    <cellStyle name="20% - Accent2 10" xfId="27544"/>
    <cellStyle name="20% - Accent2 11" xfId="27545"/>
    <cellStyle name="20% - Accent2 12" xfId="27546"/>
    <cellStyle name="20% - Accent2 13" xfId="27547"/>
    <cellStyle name="20% - Accent2 14" xfId="27548"/>
    <cellStyle name="20% - Accent2 15" xfId="27549"/>
    <cellStyle name="20% - Accent2 16" xfId="27550"/>
    <cellStyle name="20% - Accent2 17" xfId="27551"/>
    <cellStyle name="20% - Accent2 18" xfId="27552"/>
    <cellStyle name="20% - Accent2 19" xfId="27553"/>
    <cellStyle name="20% - Accent2 2" xfId="622" hidden="1"/>
    <cellStyle name="20% - Accent2 2" xfId="1532" hidden="1"/>
    <cellStyle name="20% - Accent2 2" xfId="1569" hidden="1"/>
    <cellStyle name="20% - Accent2 2" xfId="2513" hidden="1"/>
    <cellStyle name="20% - Accent2 2" xfId="2550" hidden="1"/>
    <cellStyle name="20% - Accent2 2" xfId="3458" hidden="1"/>
    <cellStyle name="20% - Accent2 2" xfId="3495" hidden="1"/>
    <cellStyle name="20% - Accent2 2" xfId="4066" hidden="1"/>
    <cellStyle name="20% - Accent2 2" xfId="4976" hidden="1"/>
    <cellStyle name="20% - Accent2 2" xfId="5013" hidden="1"/>
    <cellStyle name="20% - Accent2 2" xfId="5928" hidden="1"/>
    <cellStyle name="20% - Accent2 2" xfId="5965" hidden="1"/>
    <cellStyle name="20% - Accent2 2" xfId="6873" hidden="1"/>
    <cellStyle name="20% - Accent2 2" xfId="6910" hidden="1"/>
    <cellStyle name="20% - Accent2 2" xfId="7447" hidden="1"/>
    <cellStyle name="20% - Accent2 2" xfId="8357" hidden="1"/>
    <cellStyle name="20% - Accent2 2" xfId="8394" hidden="1"/>
    <cellStyle name="20% - Accent2 2" xfId="9338" hidden="1"/>
    <cellStyle name="20% - Accent2 2" xfId="9375" hidden="1"/>
    <cellStyle name="20% - Accent2 2" xfId="10283" hidden="1"/>
    <cellStyle name="20% - Accent2 2" xfId="10320" hidden="1"/>
    <cellStyle name="20% - Accent2 2" xfId="10877" hidden="1"/>
    <cellStyle name="20% - Accent2 2" xfId="11787" hidden="1"/>
    <cellStyle name="20% - Accent2 2" xfId="11824" hidden="1"/>
    <cellStyle name="20% - Accent2 2" xfId="12768" hidden="1"/>
    <cellStyle name="20% - Accent2 2" xfId="12805" hidden="1"/>
    <cellStyle name="20% - Accent2 2" xfId="13713" hidden="1"/>
    <cellStyle name="20% - Accent2 2" xfId="13750" hidden="1"/>
    <cellStyle name="20% - Accent2 2" xfId="14307" hidden="1"/>
    <cellStyle name="20% - Accent2 2" xfId="15217" hidden="1"/>
    <cellStyle name="20% - Accent2 2" xfId="15254" hidden="1"/>
    <cellStyle name="20% - Accent2 2" xfId="16198" hidden="1"/>
    <cellStyle name="20% - Accent2 2" xfId="16235" hidden="1"/>
    <cellStyle name="20% - Accent2 2" xfId="17143" hidden="1"/>
    <cellStyle name="20% - Accent2 2" xfId="17180" hidden="1"/>
    <cellStyle name="20% - Accent2 2" xfId="17737" hidden="1"/>
    <cellStyle name="20% - Accent2 2" xfId="18647" hidden="1"/>
    <cellStyle name="20% - Accent2 2" xfId="18684" hidden="1"/>
    <cellStyle name="20% - Accent2 2" xfId="19628" hidden="1"/>
    <cellStyle name="20% - Accent2 2" xfId="19665" hidden="1"/>
    <cellStyle name="20% - Accent2 2" xfId="20573" hidden="1"/>
    <cellStyle name="20% - Accent2 2" xfId="20610" hidden="1"/>
    <cellStyle name="20% - Accent2 2" xfId="21167" hidden="1"/>
    <cellStyle name="20% - Accent2 2" xfId="22077" hidden="1"/>
    <cellStyle name="20% - Accent2 2" xfId="22114" hidden="1"/>
    <cellStyle name="20% - Accent2 2" xfId="23058" hidden="1"/>
    <cellStyle name="20% - Accent2 2" xfId="23095" hidden="1"/>
    <cellStyle name="20% - Accent2 2" xfId="24003" hidden="1"/>
    <cellStyle name="20% - Accent2 2" xfId="24040" hidden="1"/>
    <cellStyle name="20% - Accent2 2" xfId="24597" hidden="1"/>
    <cellStyle name="20% - Accent2 2" xfId="25507" hidden="1"/>
    <cellStyle name="20% - Accent2 2" xfId="25544" hidden="1"/>
    <cellStyle name="20% - Accent2 2" xfId="26488" hidden="1"/>
    <cellStyle name="20% - Accent2 2" xfId="26525" hidden="1"/>
    <cellStyle name="20% - Accent2 2" xfId="27433" hidden="1"/>
    <cellStyle name="20% - Accent2 2" xfId="27470"/>
    <cellStyle name="20% - Accent2 2 2" xfId="27554"/>
    <cellStyle name="20% - Accent2 20" xfId="27555"/>
    <cellStyle name="20% - Accent2 21" xfId="27556"/>
    <cellStyle name="20% - Accent2 22" xfId="27557"/>
    <cellStyle name="20% - Accent2 23" xfId="27558"/>
    <cellStyle name="20% - Accent2 24" xfId="27559"/>
    <cellStyle name="20% - Accent2 25" xfId="27560"/>
    <cellStyle name="20% - Accent2 26" xfId="27561"/>
    <cellStyle name="20% - Accent2 27" xfId="27562"/>
    <cellStyle name="20% - Accent2 3" xfId="26" hidden="1"/>
    <cellStyle name="20% - Accent2 3" xfId="8430" hidden="1"/>
    <cellStyle name="20% - Accent2 3" xfId="11860" hidden="1"/>
    <cellStyle name="20% - Accent2 3" xfId="15290" hidden="1"/>
    <cellStyle name="20% - Accent2 3" xfId="18720" hidden="1"/>
    <cellStyle name="20% - Accent2 3" xfId="22150" hidden="1"/>
    <cellStyle name="20% - Accent2 3" xfId="25580"/>
    <cellStyle name="20% - Accent2 4" xfId="587" hidden="1"/>
    <cellStyle name="20% - Accent2 4" xfId="27563"/>
    <cellStyle name="20% - Accent2 5" xfId="1605" hidden="1"/>
    <cellStyle name="20% - Accent2 5" xfId="27564"/>
    <cellStyle name="20% - Accent2 6" xfId="27565"/>
    <cellStyle name="20% - Accent2 7" xfId="27566"/>
    <cellStyle name="20% - Accent2 8" xfId="27567"/>
    <cellStyle name="20% - Accent2 9" xfId="27568"/>
    <cellStyle name="20% - Accent3 10" xfId="27569"/>
    <cellStyle name="20% - Accent3 11" xfId="27570"/>
    <cellStyle name="20% - Accent3 12" xfId="27571"/>
    <cellStyle name="20% - Accent3 13" xfId="27572"/>
    <cellStyle name="20% - Accent3 14" xfId="27573"/>
    <cellStyle name="20% - Accent3 15" xfId="27574"/>
    <cellStyle name="20% - Accent3 16" xfId="27575"/>
    <cellStyle name="20% - Accent3 17" xfId="27576"/>
    <cellStyle name="20% - Accent3 18" xfId="27577"/>
    <cellStyle name="20% - Accent3 19" xfId="27578"/>
    <cellStyle name="20% - Accent3 2" xfId="626" hidden="1"/>
    <cellStyle name="20% - Accent3 2" xfId="1528" hidden="1"/>
    <cellStyle name="20% - Accent3 2" xfId="1565" hidden="1"/>
    <cellStyle name="20% - Accent3 2" xfId="2509" hidden="1"/>
    <cellStyle name="20% - Accent3 2" xfId="2546" hidden="1"/>
    <cellStyle name="20% - Accent3 2" xfId="3454" hidden="1"/>
    <cellStyle name="20% - Accent3 2" xfId="3491" hidden="1"/>
    <cellStyle name="20% - Accent3 2" xfId="4070" hidden="1"/>
    <cellStyle name="20% - Accent3 2" xfId="4972" hidden="1"/>
    <cellStyle name="20% - Accent3 2" xfId="5009" hidden="1"/>
    <cellStyle name="20% - Accent3 2" xfId="5924" hidden="1"/>
    <cellStyle name="20% - Accent3 2" xfId="5961" hidden="1"/>
    <cellStyle name="20% - Accent3 2" xfId="6869" hidden="1"/>
    <cellStyle name="20% - Accent3 2" xfId="6906" hidden="1"/>
    <cellStyle name="20% - Accent3 2" xfId="7451" hidden="1"/>
    <cellStyle name="20% - Accent3 2" xfId="8353" hidden="1"/>
    <cellStyle name="20% - Accent3 2" xfId="8390" hidden="1"/>
    <cellStyle name="20% - Accent3 2" xfId="9334" hidden="1"/>
    <cellStyle name="20% - Accent3 2" xfId="9371" hidden="1"/>
    <cellStyle name="20% - Accent3 2" xfId="10279" hidden="1"/>
    <cellStyle name="20% - Accent3 2" xfId="10316" hidden="1"/>
    <cellStyle name="20% - Accent3 2" xfId="10881" hidden="1"/>
    <cellStyle name="20% - Accent3 2" xfId="11783" hidden="1"/>
    <cellStyle name="20% - Accent3 2" xfId="11820" hidden="1"/>
    <cellStyle name="20% - Accent3 2" xfId="12764" hidden="1"/>
    <cellStyle name="20% - Accent3 2" xfId="12801" hidden="1"/>
    <cellStyle name="20% - Accent3 2" xfId="13709" hidden="1"/>
    <cellStyle name="20% - Accent3 2" xfId="13746" hidden="1"/>
    <cellStyle name="20% - Accent3 2" xfId="14311" hidden="1"/>
    <cellStyle name="20% - Accent3 2" xfId="15213" hidden="1"/>
    <cellStyle name="20% - Accent3 2" xfId="15250" hidden="1"/>
    <cellStyle name="20% - Accent3 2" xfId="16194" hidden="1"/>
    <cellStyle name="20% - Accent3 2" xfId="16231" hidden="1"/>
    <cellStyle name="20% - Accent3 2" xfId="17139" hidden="1"/>
    <cellStyle name="20% - Accent3 2" xfId="17176" hidden="1"/>
    <cellStyle name="20% - Accent3 2" xfId="17741" hidden="1"/>
    <cellStyle name="20% - Accent3 2" xfId="18643" hidden="1"/>
    <cellStyle name="20% - Accent3 2" xfId="18680" hidden="1"/>
    <cellStyle name="20% - Accent3 2" xfId="19624" hidden="1"/>
    <cellStyle name="20% - Accent3 2" xfId="19661" hidden="1"/>
    <cellStyle name="20% - Accent3 2" xfId="20569" hidden="1"/>
    <cellStyle name="20% - Accent3 2" xfId="20606" hidden="1"/>
    <cellStyle name="20% - Accent3 2" xfId="21171" hidden="1"/>
    <cellStyle name="20% - Accent3 2" xfId="22073" hidden="1"/>
    <cellStyle name="20% - Accent3 2" xfId="22110" hidden="1"/>
    <cellStyle name="20% - Accent3 2" xfId="23054" hidden="1"/>
    <cellStyle name="20% - Accent3 2" xfId="23091" hidden="1"/>
    <cellStyle name="20% - Accent3 2" xfId="23999" hidden="1"/>
    <cellStyle name="20% - Accent3 2" xfId="24036" hidden="1"/>
    <cellStyle name="20% - Accent3 2" xfId="24601" hidden="1"/>
    <cellStyle name="20% - Accent3 2" xfId="25503" hidden="1"/>
    <cellStyle name="20% - Accent3 2" xfId="25540" hidden="1"/>
    <cellStyle name="20% - Accent3 2" xfId="26484" hidden="1"/>
    <cellStyle name="20% - Accent3 2" xfId="26521" hidden="1"/>
    <cellStyle name="20% - Accent3 2" xfId="27429" hidden="1"/>
    <cellStyle name="20% - Accent3 2" xfId="27466"/>
    <cellStyle name="20% - Accent3 2 2" xfId="27579"/>
    <cellStyle name="20% - Accent3 20" xfId="27580"/>
    <cellStyle name="20% - Accent3 21" xfId="27581"/>
    <cellStyle name="20% - Accent3 22" xfId="27582"/>
    <cellStyle name="20% - Accent3 23" xfId="27583"/>
    <cellStyle name="20% - Accent3 24" xfId="27584"/>
    <cellStyle name="20% - Accent3 25" xfId="27585"/>
    <cellStyle name="20% - Accent3 26" xfId="27586"/>
    <cellStyle name="20% - Accent3 27" xfId="27587"/>
    <cellStyle name="20% - Accent3 3" xfId="30" hidden="1"/>
    <cellStyle name="20% - Accent3 3" xfId="8426" hidden="1"/>
    <cellStyle name="20% - Accent3 3" xfId="11856" hidden="1"/>
    <cellStyle name="20% - Accent3 3" xfId="15286" hidden="1"/>
    <cellStyle name="20% - Accent3 3" xfId="18716" hidden="1"/>
    <cellStyle name="20% - Accent3 3" xfId="22146" hidden="1"/>
    <cellStyle name="20% - Accent3 3" xfId="25576"/>
    <cellStyle name="20% - Accent3 4" xfId="583" hidden="1"/>
    <cellStyle name="20% - Accent3 4" xfId="27588"/>
    <cellStyle name="20% - Accent3 5" xfId="1601" hidden="1"/>
    <cellStyle name="20% - Accent3 5" xfId="27589"/>
    <cellStyle name="20% - Accent3 6" xfId="27590"/>
    <cellStyle name="20% - Accent3 7" xfId="27591"/>
    <cellStyle name="20% - Accent3 8" xfId="27592"/>
    <cellStyle name="20% - Accent3 9" xfId="27593"/>
    <cellStyle name="20% - Accent4 10" xfId="27594"/>
    <cellStyle name="20% - Accent4 11" xfId="27595"/>
    <cellStyle name="20% - Accent4 12" xfId="27596"/>
    <cellStyle name="20% - Accent4 13" xfId="27597"/>
    <cellStyle name="20% - Accent4 14" xfId="27598"/>
    <cellStyle name="20% - Accent4 15" xfId="27599"/>
    <cellStyle name="20% - Accent4 16" xfId="27600"/>
    <cellStyle name="20% - Accent4 17" xfId="27601"/>
    <cellStyle name="20% - Accent4 18" xfId="27602"/>
    <cellStyle name="20% - Accent4 19" xfId="27603"/>
    <cellStyle name="20% - Accent4 2" xfId="630" hidden="1"/>
    <cellStyle name="20% - Accent4 2" xfId="1524" hidden="1"/>
    <cellStyle name="20% - Accent4 2" xfId="1561" hidden="1"/>
    <cellStyle name="20% - Accent4 2" xfId="2505" hidden="1"/>
    <cellStyle name="20% - Accent4 2" xfId="2542" hidden="1"/>
    <cellStyle name="20% - Accent4 2" xfId="3450" hidden="1"/>
    <cellStyle name="20% - Accent4 2" xfId="3487" hidden="1"/>
    <cellStyle name="20% - Accent4 2" xfId="4074" hidden="1"/>
    <cellStyle name="20% - Accent4 2" xfId="4968" hidden="1"/>
    <cellStyle name="20% - Accent4 2" xfId="5005" hidden="1"/>
    <cellStyle name="20% - Accent4 2" xfId="5920" hidden="1"/>
    <cellStyle name="20% - Accent4 2" xfId="5957" hidden="1"/>
    <cellStyle name="20% - Accent4 2" xfId="6865" hidden="1"/>
    <cellStyle name="20% - Accent4 2" xfId="6902" hidden="1"/>
    <cellStyle name="20% - Accent4 2" xfId="7455" hidden="1"/>
    <cellStyle name="20% - Accent4 2" xfId="8349" hidden="1"/>
    <cellStyle name="20% - Accent4 2" xfId="8386" hidden="1"/>
    <cellStyle name="20% - Accent4 2" xfId="9330" hidden="1"/>
    <cellStyle name="20% - Accent4 2" xfId="9367" hidden="1"/>
    <cellStyle name="20% - Accent4 2" xfId="10275" hidden="1"/>
    <cellStyle name="20% - Accent4 2" xfId="10312" hidden="1"/>
    <cellStyle name="20% - Accent4 2" xfId="10885" hidden="1"/>
    <cellStyle name="20% - Accent4 2" xfId="11779" hidden="1"/>
    <cellStyle name="20% - Accent4 2" xfId="11816" hidden="1"/>
    <cellStyle name="20% - Accent4 2" xfId="12760" hidden="1"/>
    <cellStyle name="20% - Accent4 2" xfId="12797" hidden="1"/>
    <cellStyle name="20% - Accent4 2" xfId="13705" hidden="1"/>
    <cellStyle name="20% - Accent4 2" xfId="13742" hidden="1"/>
    <cellStyle name="20% - Accent4 2" xfId="14315" hidden="1"/>
    <cellStyle name="20% - Accent4 2" xfId="15209" hidden="1"/>
    <cellStyle name="20% - Accent4 2" xfId="15246" hidden="1"/>
    <cellStyle name="20% - Accent4 2" xfId="16190" hidden="1"/>
    <cellStyle name="20% - Accent4 2" xfId="16227" hidden="1"/>
    <cellStyle name="20% - Accent4 2" xfId="17135" hidden="1"/>
    <cellStyle name="20% - Accent4 2" xfId="17172" hidden="1"/>
    <cellStyle name="20% - Accent4 2" xfId="17745" hidden="1"/>
    <cellStyle name="20% - Accent4 2" xfId="18639" hidden="1"/>
    <cellStyle name="20% - Accent4 2" xfId="18676" hidden="1"/>
    <cellStyle name="20% - Accent4 2" xfId="19620" hidden="1"/>
    <cellStyle name="20% - Accent4 2" xfId="19657" hidden="1"/>
    <cellStyle name="20% - Accent4 2" xfId="20565" hidden="1"/>
    <cellStyle name="20% - Accent4 2" xfId="20602" hidden="1"/>
    <cellStyle name="20% - Accent4 2" xfId="21175" hidden="1"/>
    <cellStyle name="20% - Accent4 2" xfId="22069" hidden="1"/>
    <cellStyle name="20% - Accent4 2" xfId="22106" hidden="1"/>
    <cellStyle name="20% - Accent4 2" xfId="23050" hidden="1"/>
    <cellStyle name="20% - Accent4 2" xfId="23087" hidden="1"/>
    <cellStyle name="20% - Accent4 2" xfId="23995" hidden="1"/>
    <cellStyle name="20% - Accent4 2" xfId="24032" hidden="1"/>
    <cellStyle name="20% - Accent4 2" xfId="24605" hidden="1"/>
    <cellStyle name="20% - Accent4 2" xfId="25499" hidden="1"/>
    <cellStyle name="20% - Accent4 2" xfId="25536" hidden="1"/>
    <cellStyle name="20% - Accent4 2" xfId="26480" hidden="1"/>
    <cellStyle name="20% - Accent4 2" xfId="26517" hidden="1"/>
    <cellStyle name="20% - Accent4 2" xfId="27425" hidden="1"/>
    <cellStyle name="20% - Accent4 2" xfId="27462"/>
    <cellStyle name="20% - Accent4 2 2" xfId="27604"/>
    <cellStyle name="20% - Accent4 20" xfId="27605"/>
    <cellStyle name="20% - Accent4 21" xfId="27606"/>
    <cellStyle name="20% - Accent4 22" xfId="27607"/>
    <cellStyle name="20% - Accent4 23" xfId="27608"/>
    <cellStyle name="20% - Accent4 24" xfId="27609"/>
    <cellStyle name="20% - Accent4 25" xfId="27610"/>
    <cellStyle name="20% - Accent4 26" xfId="27611"/>
    <cellStyle name="20% - Accent4 27" xfId="27612"/>
    <cellStyle name="20% - Accent4 3" xfId="34" hidden="1"/>
    <cellStyle name="20% - Accent4 3" xfId="8422" hidden="1"/>
    <cellStyle name="20% - Accent4 3" xfId="11852" hidden="1"/>
    <cellStyle name="20% - Accent4 3" xfId="15282" hidden="1"/>
    <cellStyle name="20% - Accent4 3" xfId="18712" hidden="1"/>
    <cellStyle name="20% - Accent4 3" xfId="22142" hidden="1"/>
    <cellStyle name="20% - Accent4 3" xfId="25572"/>
    <cellStyle name="20% - Accent4 4" xfId="579" hidden="1"/>
    <cellStyle name="20% - Accent4 4" xfId="27613"/>
    <cellStyle name="20% - Accent4 5" xfId="1597" hidden="1"/>
    <cellStyle name="20% - Accent4 5" xfId="27614"/>
    <cellStyle name="20% - Accent4 6" xfId="27615"/>
    <cellStyle name="20% - Accent4 7" xfId="27616"/>
    <cellStyle name="20% - Accent4 8" xfId="27617"/>
    <cellStyle name="20% - Accent4 9" xfId="27618"/>
    <cellStyle name="20% - Accent5 10" xfId="27619"/>
    <cellStyle name="20% - Accent5 11" xfId="27620"/>
    <cellStyle name="20% - Accent5 12" xfId="27621"/>
    <cellStyle name="20% - Accent5 13" xfId="27622"/>
    <cellStyle name="20% - Accent5 14" xfId="27623"/>
    <cellStyle name="20% - Accent5 15" xfId="27624"/>
    <cellStyle name="20% - Accent5 16" xfId="27625"/>
    <cellStyle name="20% - Accent5 17" xfId="27626"/>
    <cellStyle name="20% - Accent5 18" xfId="27627"/>
    <cellStyle name="20% - Accent5 19" xfId="27628"/>
    <cellStyle name="20% - Accent5 2" xfId="634" hidden="1"/>
    <cellStyle name="20% - Accent5 2" xfId="1520" hidden="1"/>
    <cellStyle name="20% - Accent5 2" xfId="1557" hidden="1"/>
    <cellStyle name="20% - Accent5 2" xfId="2501" hidden="1"/>
    <cellStyle name="20% - Accent5 2" xfId="2538" hidden="1"/>
    <cellStyle name="20% - Accent5 2" xfId="3446" hidden="1"/>
    <cellStyle name="20% - Accent5 2" xfId="3483" hidden="1"/>
    <cellStyle name="20% - Accent5 2" xfId="4078" hidden="1"/>
    <cellStyle name="20% - Accent5 2" xfId="4964" hidden="1"/>
    <cellStyle name="20% - Accent5 2" xfId="5001" hidden="1"/>
    <cellStyle name="20% - Accent5 2" xfId="5916" hidden="1"/>
    <cellStyle name="20% - Accent5 2" xfId="5953" hidden="1"/>
    <cellStyle name="20% - Accent5 2" xfId="6861" hidden="1"/>
    <cellStyle name="20% - Accent5 2" xfId="6898" hidden="1"/>
    <cellStyle name="20% - Accent5 2" xfId="7459" hidden="1"/>
    <cellStyle name="20% - Accent5 2" xfId="8345" hidden="1"/>
    <cellStyle name="20% - Accent5 2" xfId="8382" hidden="1"/>
    <cellStyle name="20% - Accent5 2" xfId="9326" hidden="1"/>
    <cellStyle name="20% - Accent5 2" xfId="9363" hidden="1"/>
    <cellStyle name="20% - Accent5 2" xfId="10271" hidden="1"/>
    <cellStyle name="20% - Accent5 2" xfId="10308" hidden="1"/>
    <cellStyle name="20% - Accent5 2" xfId="10889" hidden="1"/>
    <cellStyle name="20% - Accent5 2" xfId="11775" hidden="1"/>
    <cellStyle name="20% - Accent5 2" xfId="11812" hidden="1"/>
    <cellStyle name="20% - Accent5 2" xfId="12756" hidden="1"/>
    <cellStyle name="20% - Accent5 2" xfId="12793" hidden="1"/>
    <cellStyle name="20% - Accent5 2" xfId="13701" hidden="1"/>
    <cellStyle name="20% - Accent5 2" xfId="13738" hidden="1"/>
    <cellStyle name="20% - Accent5 2" xfId="14319" hidden="1"/>
    <cellStyle name="20% - Accent5 2" xfId="15205" hidden="1"/>
    <cellStyle name="20% - Accent5 2" xfId="15242" hidden="1"/>
    <cellStyle name="20% - Accent5 2" xfId="16186" hidden="1"/>
    <cellStyle name="20% - Accent5 2" xfId="16223" hidden="1"/>
    <cellStyle name="20% - Accent5 2" xfId="17131" hidden="1"/>
    <cellStyle name="20% - Accent5 2" xfId="17168" hidden="1"/>
    <cellStyle name="20% - Accent5 2" xfId="17749" hidden="1"/>
    <cellStyle name="20% - Accent5 2" xfId="18635" hidden="1"/>
    <cellStyle name="20% - Accent5 2" xfId="18672" hidden="1"/>
    <cellStyle name="20% - Accent5 2" xfId="19616" hidden="1"/>
    <cellStyle name="20% - Accent5 2" xfId="19653" hidden="1"/>
    <cellStyle name="20% - Accent5 2" xfId="20561" hidden="1"/>
    <cellStyle name="20% - Accent5 2" xfId="20598" hidden="1"/>
    <cellStyle name="20% - Accent5 2" xfId="21179" hidden="1"/>
    <cellStyle name="20% - Accent5 2" xfId="22065" hidden="1"/>
    <cellStyle name="20% - Accent5 2" xfId="22102" hidden="1"/>
    <cellStyle name="20% - Accent5 2" xfId="23046" hidden="1"/>
    <cellStyle name="20% - Accent5 2" xfId="23083" hidden="1"/>
    <cellStyle name="20% - Accent5 2" xfId="23991" hidden="1"/>
    <cellStyle name="20% - Accent5 2" xfId="24028" hidden="1"/>
    <cellStyle name="20% - Accent5 2" xfId="24609" hidden="1"/>
    <cellStyle name="20% - Accent5 2" xfId="25495" hidden="1"/>
    <cellStyle name="20% - Accent5 2" xfId="25532" hidden="1"/>
    <cellStyle name="20% - Accent5 2" xfId="26476" hidden="1"/>
    <cellStyle name="20% - Accent5 2" xfId="26513" hidden="1"/>
    <cellStyle name="20% - Accent5 2" xfId="27421" hidden="1"/>
    <cellStyle name="20% - Accent5 2" xfId="27458"/>
    <cellStyle name="20% - Accent5 2 2" xfId="27629"/>
    <cellStyle name="20% - Accent5 20" xfId="27630"/>
    <cellStyle name="20% - Accent5 21" xfId="27631"/>
    <cellStyle name="20% - Accent5 22" xfId="27632"/>
    <cellStyle name="20% - Accent5 23" xfId="27633"/>
    <cellStyle name="20% - Accent5 24" xfId="27634"/>
    <cellStyle name="20% - Accent5 25" xfId="27635"/>
    <cellStyle name="20% - Accent5 26" xfId="27636"/>
    <cellStyle name="20% - Accent5 27" xfId="27637"/>
    <cellStyle name="20% - Accent5 3" xfId="38" hidden="1"/>
    <cellStyle name="20% - Accent5 3" xfId="8418" hidden="1"/>
    <cellStyle name="20% - Accent5 3" xfId="11848" hidden="1"/>
    <cellStyle name="20% - Accent5 3" xfId="15278" hidden="1"/>
    <cellStyle name="20% - Accent5 3" xfId="18708" hidden="1"/>
    <cellStyle name="20% - Accent5 3" xfId="22138" hidden="1"/>
    <cellStyle name="20% - Accent5 3" xfId="25568"/>
    <cellStyle name="20% - Accent5 4" xfId="575" hidden="1"/>
    <cellStyle name="20% - Accent5 4" xfId="27638"/>
    <cellStyle name="20% - Accent5 5" xfId="1593" hidden="1"/>
    <cellStyle name="20% - Accent5 5" xfId="27639"/>
    <cellStyle name="20% - Accent5 6" xfId="27640"/>
    <cellStyle name="20% - Accent5 7" xfId="27641"/>
    <cellStyle name="20% - Accent5 8" xfId="27642"/>
    <cellStyle name="20% - Accent5 9" xfId="27643"/>
    <cellStyle name="20% - Accent6 10" xfId="27644"/>
    <cellStyle name="20% - Accent6 11" xfId="27645"/>
    <cellStyle name="20% - Accent6 12" xfId="27646"/>
    <cellStyle name="20% - Accent6 13" xfId="27647"/>
    <cellStyle name="20% - Accent6 14" xfId="27648"/>
    <cellStyle name="20% - Accent6 15" xfId="27649"/>
    <cellStyle name="20% - Accent6 16" xfId="27650"/>
    <cellStyle name="20% - Accent6 17" xfId="27651"/>
    <cellStyle name="20% - Accent6 18" xfId="27652"/>
    <cellStyle name="20% - Accent6 19" xfId="27653"/>
    <cellStyle name="20% - Accent6 2" xfId="638" hidden="1"/>
    <cellStyle name="20% - Accent6 2" xfId="1516" hidden="1"/>
    <cellStyle name="20% - Accent6 2" xfId="1553" hidden="1"/>
    <cellStyle name="20% - Accent6 2" xfId="2497" hidden="1"/>
    <cellStyle name="20% - Accent6 2" xfId="2534" hidden="1"/>
    <cellStyle name="20% - Accent6 2" xfId="3442" hidden="1"/>
    <cellStyle name="20% - Accent6 2" xfId="3479" hidden="1"/>
    <cellStyle name="20% - Accent6 2" xfId="4082" hidden="1"/>
    <cellStyle name="20% - Accent6 2" xfId="4960" hidden="1"/>
    <cellStyle name="20% - Accent6 2" xfId="4997" hidden="1"/>
    <cellStyle name="20% - Accent6 2" xfId="5912" hidden="1"/>
    <cellStyle name="20% - Accent6 2" xfId="5949" hidden="1"/>
    <cellStyle name="20% - Accent6 2" xfId="6857" hidden="1"/>
    <cellStyle name="20% - Accent6 2" xfId="6894" hidden="1"/>
    <cellStyle name="20% - Accent6 2" xfId="7463" hidden="1"/>
    <cellStyle name="20% - Accent6 2" xfId="8341" hidden="1"/>
    <cellStyle name="20% - Accent6 2" xfId="8378" hidden="1"/>
    <cellStyle name="20% - Accent6 2" xfId="9322" hidden="1"/>
    <cellStyle name="20% - Accent6 2" xfId="9359" hidden="1"/>
    <cellStyle name="20% - Accent6 2" xfId="10267" hidden="1"/>
    <cellStyle name="20% - Accent6 2" xfId="10304" hidden="1"/>
    <cellStyle name="20% - Accent6 2" xfId="10893" hidden="1"/>
    <cellStyle name="20% - Accent6 2" xfId="11771" hidden="1"/>
    <cellStyle name="20% - Accent6 2" xfId="11808" hidden="1"/>
    <cellStyle name="20% - Accent6 2" xfId="12752" hidden="1"/>
    <cellStyle name="20% - Accent6 2" xfId="12789" hidden="1"/>
    <cellStyle name="20% - Accent6 2" xfId="13697" hidden="1"/>
    <cellStyle name="20% - Accent6 2" xfId="13734" hidden="1"/>
    <cellStyle name="20% - Accent6 2" xfId="14323" hidden="1"/>
    <cellStyle name="20% - Accent6 2" xfId="15201" hidden="1"/>
    <cellStyle name="20% - Accent6 2" xfId="15238" hidden="1"/>
    <cellStyle name="20% - Accent6 2" xfId="16182" hidden="1"/>
    <cellStyle name="20% - Accent6 2" xfId="16219" hidden="1"/>
    <cellStyle name="20% - Accent6 2" xfId="17127" hidden="1"/>
    <cellStyle name="20% - Accent6 2" xfId="17164" hidden="1"/>
    <cellStyle name="20% - Accent6 2" xfId="17753" hidden="1"/>
    <cellStyle name="20% - Accent6 2" xfId="18631" hidden="1"/>
    <cellStyle name="20% - Accent6 2" xfId="18668" hidden="1"/>
    <cellStyle name="20% - Accent6 2" xfId="19612" hidden="1"/>
    <cellStyle name="20% - Accent6 2" xfId="19649" hidden="1"/>
    <cellStyle name="20% - Accent6 2" xfId="20557" hidden="1"/>
    <cellStyle name="20% - Accent6 2" xfId="20594" hidden="1"/>
    <cellStyle name="20% - Accent6 2" xfId="21183" hidden="1"/>
    <cellStyle name="20% - Accent6 2" xfId="22061" hidden="1"/>
    <cellStyle name="20% - Accent6 2" xfId="22098" hidden="1"/>
    <cellStyle name="20% - Accent6 2" xfId="23042" hidden="1"/>
    <cellStyle name="20% - Accent6 2" xfId="23079" hidden="1"/>
    <cellStyle name="20% - Accent6 2" xfId="23987" hidden="1"/>
    <cellStyle name="20% - Accent6 2" xfId="24024" hidden="1"/>
    <cellStyle name="20% - Accent6 2" xfId="24613" hidden="1"/>
    <cellStyle name="20% - Accent6 2" xfId="25491" hidden="1"/>
    <cellStyle name="20% - Accent6 2" xfId="25528" hidden="1"/>
    <cellStyle name="20% - Accent6 2" xfId="26472" hidden="1"/>
    <cellStyle name="20% - Accent6 2" xfId="26509" hidden="1"/>
    <cellStyle name="20% - Accent6 2" xfId="27417" hidden="1"/>
    <cellStyle name="20% - Accent6 2" xfId="27454"/>
    <cellStyle name="20% - Accent6 2 2" xfId="27654"/>
    <cellStyle name="20% - Accent6 20" xfId="27655"/>
    <cellStyle name="20% - Accent6 21" xfId="27656"/>
    <cellStyle name="20% - Accent6 22" xfId="27657"/>
    <cellStyle name="20% - Accent6 23" xfId="27658"/>
    <cellStyle name="20% - Accent6 24" xfId="27659"/>
    <cellStyle name="20% - Accent6 25" xfId="27660"/>
    <cellStyle name="20% - Accent6 26" xfId="27661"/>
    <cellStyle name="20% - Accent6 27" xfId="27662"/>
    <cellStyle name="20% - Accent6 3" xfId="42" hidden="1"/>
    <cellStyle name="20% - Accent6 3" xfId="8414" hidden="1"/>
    <cellStyle name="20% - Accent6 3" xfId="11844" hidden="1"/>
    <cellStyle name="20% - Accent6 3" xfId="15274" hidden="1"/>
    <cellStyle name="20% - Accent6 3" xfId="18704" hidden="1"/>
    <cellStyle name="20% - Accent6 3" xfId="22134" hidden="1"/>
    <cellStyle name="20% - Accent6 3" xfId="25564"/>
    <cellStyle name="20% - Accent6 4" xfId="571" hidden="1"/>
    <cellStyle name="20% - Accent6 4" xfId="27663"/>
    <cellStyle name="20% - Accent6 5" xfId="1589" hidden="1"/>
    <cellStyle name="20% - Accent6 5" xfId="27664"/>
    <cellStyle name="20% - Accent6 6" xfId="27665"/>
    <cellStyle name="20% - Accent6 7" xfId="27666"/>
    <cellStyle name="20% - Accent6 8" xfId="27667"/>
    <cellStyle name="20% - Accent6 9" xfId="27668"/>
    <cellStyle name="20% - Akzent1 2" xfId="27669"/>
    <cellStyle name="20% - Akzent2 2" xfId="27670"/>
    <cellStyle name="20% - Akzent3 2" xfId="27671"/>
    <cellStyle name="20% - Akzent4 2" xfId="27672"/>
    <cellStyle name="20% - Akzent5 2" xfId="27673"/>
    <cellStyle name="20% - Akzent6 2" xfId="27674"/>
    <cellStyle name="40% - Accent1 10" xfId="27675"/>
    <cellStyle name="40% - Accent1 11" xfId="27676"/>
    <cellStyle name="40% - Accent1 12" xfId="27677"/>
    <cellStyle name="40% - Accent1 13" xfId="27678"/>
    <cellStyle name="40% - Accent1 14" xfId="27679"/>
    <cellStyle name="40% - Accent1 15" xfId="27680"/>
    <cellStyle name="40% - Accent1 16" xfId="27681"/>
    <cellStyle name="40% - Accent1 17" xfId="27682"/>
    <cellStyle name="40% - Accent1 18" xfId="27683"/>
    <cellStyle name="40% - Accent1 19" xfId="27684"/>
    <cellStyle name="40% - Accent1 2" xfId="619" hidden="1"/>
    <cellStyle name="40% - Accent1 2" xfId="1535" hidden="1"/>
    <cellStyle name="40% - Accent1 2" xfId="1572" hidden="1"/>
    <cellStyle name="40% - Accent1 2" xfId="2516" hidden="1"/>
    <cellStyle name="40% - Accent1 2" xfId="2553" hidden="1"/>
    <cellStyle name="40% - Accent1 2" xfId="3461" hidden="1"/>
    <cellStyle name="40% - Accent1 2" xfId="3498" hidden="1"/>
    <cellStyle name="40% - Accent1 2" xfId="4063" hidden="1"/>
    <cellStyle name="40% - Accent1 2" xfId="4979" hidden="1"/>
    <cellStyle name="40% - Accent1 2" xfId="5016" hidden="1"/>
    <cellStyle name="40% - Accent1 2" xfId="5931" hidden="1"/>
    <cellStyle name="40% - Accent1 2" xfId="5968" hidden="1"/>
    <cellStyle name="40% - Accent1 2" xfId="6876" hidden="1"/>
    <cellStyle name="40% - Accent1 2" xfId="6913" hidden="1"/>
    <cellStyle name="40% - Accent1 2" xfId="7444" hidden="1"/>
    <cellStyle name="40% - Accent1 2" xfId="8360" hidden="1"/>
    <cellStyle name="40% - Accent1 2" xfId="8397" hidden="1"/>
    <cellStyle name="40% - Accent1 2" xfId="9341" hidden="1"/>
    <cellStyle name="40% - Accent1 2" xfId="9378" hidden="1"/>
    <cellStyle name="40% - Accent1 2" xfId="10286" hidden="1"/>
    <cellStyle name="40% - Accent1 2" xfId="10323" hidden="1"/>
    <cellStyle name="40% - Accent1 2" xfId="10874" hidden="1"/>
    <cellStyle name="40% - Accent1 2" xfId="11790" hidden="1"/>
    <cellStyle name="40% - Accent1 2" xfId="11827" hidden="1"/>
    <cellStyle name="40% - Accent1 2" xfId="12771" hidden="1"/>
    <cellStyle name="40% - Accent1 2" xfId="12808" hidden="1"/>
    <cellStyle name="40% - Accent1 2" xfId="13716" hidden="1"/>
    <cellStyle name="40% - Accent1 2" xfId="13753" hidden="1"/>
    <cellStyle name="40% - Accent1 2" xfId="14304" hidden="1"/>
    <cellStyle name="40% - Accent1 2" xfId="15220" hidden="1"/>
    <cellStyle name="40% - Accent1 2" xfId="15257" hidden="1"/>
    <cellStyle name="40% - Accent1 2" xfId="16201" hidden="1"/>
    <cellStyle name="40% - Accent1 2" xfId="16238" hidden="1"/>
    <cellStyle name="40% - Accent1 2" xfId="17146" hidden="1"/>
    <cellStyle name="40% - Accent1 2" xfId="17183" hidden="1"/>
    <cellStyle name="40% - Accent1 2" xfId="17734" hidden="1"/>
    <cellStyle name="40% - Accent1 2" xfId="18650" hidden="1"/>
    <cellStyle name="40% - Accent1 2" xfId="18687" hidden="1"/>
    <cellStyle name="40% - Accent1 2" xfId="19631" hidden="1"/>
    <cellStyle name="40% - Accent1 2" xfId="19668" hidden="1"/>
    <cellStyle name="40% - Accent1 2" xfId="20576" hidden="1"/>
    <cellStyle name="40% - Accent1 2" xfId="20613" hidden="1"/>
    <cellStyle name="40% - Accent1 2" xfId="21164" hidden="1"/>
    <cellStyle name="40% - Accent1 2" xfId="22080" hidden="1"/>
    <cellStyle name="40% - Accent1 2" xfId="22117" hidden="1"/>
    <cellStyle name="40% - Accent1 2" xfId="23061" hidden="1"/>
    <cellStyle name="40% - Accent1 2" xfId="23098" hidden="1"/>
    <cellStyle name="40% - Accent1 2" xfId="24006" hidden="1"/>
    <cellStyle name="40% - Accent1 2" xfId="24043" hidden="1"/>
    <cellStyle name="40% - Accent1 2" xfId="24594" hidden="1"/>
    <cellStyle name="40% - Accent1 2" xfId="25510" hidden="1"/>
    <cellStyle name="40% - Accent1 2" xfId="25547" hidden="1"/>
    <cellStyle name="40% - Accent1 2" xfId="26491" hidden="1"/>
    <cellStyle name="40% - Accent1 2" xfId="26528" hidden="1"/>
    <cellStyle name="40% - Accent1 2" xfId="27436" hidden="1"/>
    <cellStyle name="40% - Accent1 2" xfId="27473"/>
    <cellStyle name="40% - Accent1 2 2" xfId="27685"/>
    <cellStyle name="40% - Accent1 20" xfId="27686"/>
    <cellStyle name="40% - Accent1 21" xfId="27687"/>
    <cellStyle name="40% - Accent1 22" xfId="27688"/>
    <cellStyle name="40% - Accent1 23" xfId="27689"/>
    <cellStyle name="40% - Accent1 24" xfId="27690"/>
    <cellStyle name="40% - Accent1 25" xfId="27691"/>
    <cellStyle name="40% - Accent1 26" xfId="27692"/>
    <cellStyle name="40% - Accent1 27" xfId="27693"/>
    <cellStyle name="40% - Accent1 3" xfId="23" hidden="1"/>
    <cellStyle name="40% - Accent1 3" xfId="8433" hidden="1"/>
    <cellStyle name="40% - Accent1 3" xfId="11863" hidden="1"/>
    <cellStyle name="40% - Accent1 3" xfId="15293" hidden="1"/>
    <cellStyle name="40% - Accent1 3" xfId="18723" hidden="1"/>
    <cellStyle name="40% - Accent1 3" xfId="22153" hidden="1"/>
    <cellStyle name="40% - Accent1 3" xfId="25583"/>
    <cellStyle name="40% - Accent1 4" xfId="590" hidden="1"/>
    <cellStyle name="40% - Accent1 4" xfId="27694"/>
    <cellStyle name="40% - Accent1 5" xfId="1608" hidden="1"/>
    <cellStyle name="40% - Accent1 5" xfId="27695"/>
    <cellStyle name="40% - Accent1 6" xfId="27696"/>
    <cellStyle name="40% - Accent1 7" xfId="27697"/>
    <cellStyle name="40% - Accent1 8" xfId="27698"/>
    <cellStyle name="40% - Accent1 9" xfId="27699"/>
    <cellStyle name="40% - Accent2 10" xfId="27700"/>
    <cellStyle name="40% - Accent2 11" xfId="27701"/>
    <cellStyle name="40% - Accent2 12" xfId="27702"/>
    <cellStyle name="40% - Accent2 13" xfId="27703"/>
    <cellStyle name="40% - Accent2 14" xfId="27704"/>
    <cellStyle name="40% - Accent2 15" xfId="27705"/>
    <cellStyle name="40% - Accent2 16" xfId="27706"/>
    <cellStyle name="40% - Accent2 17" xfId="27707"/>
    <cellStyle name="40% - Accent2 18" xfId="27708"/>
    <cellStyle name="40% - Accent2 19" xfId="27709"/>
    <cellStyle name="40% - Accent2 2" xfId="623" hidden="1"/>
    <cellStyle name="40% - Accent2 2" xfId="1531" hidden="1"/>
    <cellStyle name="40% - Accent2 2" xfId="1568" hidden="1"/>
    <cellStyle name="40% - Accent2 2" xfId="2512" hidden="1"/>
    <cellStyle name="40% - Accent2 2" xfId="2549" hidden="1"/>
    <cellStyle name="40% - Accent2 2" xfId="3457" hidden="1"/>
    <cellStyle name="40% - Accent2 2" xfId="3494" hidden="1"/>
    <cellStyle name="40% - Accent2 2" xfId="4067" hidden="1"/>
    <cellStyle name="40% - Accent2 2" xfId="4975" hidden="1"/>
    <cellStyle name="40% - Accent2 2" xfId="5012" hidden="1"/>
    <cellStyle name="40% - Accent2 2" xfId="5927" hidden="1"/>
    <cellStyle name="40% - Accent2 2" xfId="5964" hidden="1"/>
    <cellStyle name="40% - Accent2 2" xfId="6872" hidden="1"/>
    <cellStyle name="40% - Accent2 2" xfId="6909" hidden="1"/>
    <cellStyle name="40% - Accent2 2" xfId="7448" hidden="1"/>
    <cellStyle name="40% - Accent2 2" xfId="8356" hidden="1"/>
    <cellStyle name="40% - Accent2 2" xfId="8393" hidden="1"/>
    <cellStyle name="40% - Accent2 2" xfId="9337" hidden="1"/>
    <cellStyle name="40% - Accent2 2" xfId="9374" hidden="1"/>
    <cellStyle name="40% - Accent2 2" xfId="10282" hidden="1"/>
    <cellStyle name="40% - Accent2 2" xfId="10319" hidden="1"/>
    <cellStyle name="40% - Accent2 2" xfId="10878" hidden="1"/>
    <cellStyle name="40% - Accent2 2" xfId="11786" hidden="1"/>
    <cellStyle name="40% - Accent2 2" xfId="11823" hidden="1"/>
    <cellStyle name="40% - Accent2 2" xfId="12767" hidden="1"/>
    <cellStyle name="40% - Accent2 2" xfId="12804" hidden="1"/>
    <cellStyle name="40% - Accent2 2" xfId="13712" hidden="1"/>
    <cellStyle name="40% - Accent2 2" xfId="13749" hidden="1"/>
    <cellStyle name="40% - Accent2 2" xfId="14308" hidden="1"/>
    <cellStyle name="40% - Accent2 2" xfId="15216" hidden="1"/>
    <cellStyle name="40% - Accent2 2" xfId="15253" hidden="1"/>
    <cellStyle name="40% - Accent2 2" xfId="16197" hidden="1"/>
    <cellStyle name="40% - Accent2 2" xfId="16234" hidden="1"/>
    <cellStyle name="40% - Accent2 2" xfId="17142" hidden="1"/>
    <cellStyle name="40% - Accent2 2" xfId="17179" hidden="1"/>
    <cellStyle name="40% - Accent2 2" xfId="17738" hidden="1"/>
    <cellStyle name="40% - Accent2 2" xfId="18646" hidden="1"/>
    <cellStyle name="40% - Accent2 2" xfId="18683" hidden="1"/>
    <cellStyle name="40% - Accent2 2" xfId="19627" hidden="1"/>
    <cellStyle name="40% - Accent2 2" xfId="19664" hidden="1"/>
    <cellStyle name="40% - Accent2 2" xfId="20572" hidden="1"/>
    <cellStyle name="40% - Accent2 2" xfId="20609" hidden="1"/>
    <cellStyle name="40% - Accent2 2" xfId="21168" hidden="1"/>
    <cellStyle name="40% - Accent2 2" xfId="22076" hidden="1"/>
    <cellStyle name="40% - Accent2 2" xfId="22113" hidden="1"/>
    <cellStyle name="40% - Accent2 2" xfId="23057" hidden="1"/>
    <cellStyle name="40% - Accent2 2" xfId="23094" hidden="1"/>
    <cellStyle name="40% - Accent2 2" xfId="24002" hidden="1"/>
    <cellStyle name="40% - Accent2 2" xfId="24039" hidden="1"/>
    <cellStyle name="40% - Accent2 2" xfId="24598" hidden="1"/>
    <cellStyle name="40% - Accent2 2" xfId="25506" hidden="1"/>
    <cellStyle name="40% - Accent2 2" xfId="25543" hidden="1"/>
    <cellStyle name="40% - Accent2 2" xfId="26487" hidden="1"/>
    <cellStyle name="40% - Accent2 2" xfId="26524" hidden="1"/>
    <cellStyle name="40% - Accent2 2" xfId="27432" hidden="1"/>
    <cellStyle name="40% - Accent2 2" xfId="27469"/>
    <cellStyle name="40% - Accent2 2 2" xfId="27710"/>
    <cellStyle name="40% - Accent2 20" xfId="27711"/>
    <cellStyle name="40% - Accent2 21" xfId="27712"/>
    <cellStyle name="40% - Accent2 22" xfId="27713"/>
    <cellStyle name="40% - Accent2 23" xfId="27714"/>
    <cellStyle name="40% - Accent2 24" xfId="27715"/>
    <cellStyle name="40% - Accent2 25" xfId="27716"/>
    <cellStyle name="40% - Accent2 26" xfId="27717"/>
    <cellStyle name="40% - Accent2 27" xfId="27718"/>
    <cellStyle name="40% - Accent2 3" xfId="27" hidden="1"/>
    <cellStyle name="40% - Accent2 3" xfId="8429" hidden="1"/>
    <cellStyle name="40% - Accent2 3" xfId="11859" hidden="1"/>
    <cellStyle name="40% - Accent2 3" xfId="15289" hidden="1"/>
    <cellStyle name="40% - Accent2 3" xfId="18719" hidden="1"/>
    <cellStyle name="40% - Accent2 3" xfId="22149" hidden="1"/>
    <cellStyle name="40% - Accent2 3" xfId="25579"/>
    <cellStyle name="40% - Accent2 4" xfId="586" hidden="1"/>
    <cellStyle name="40% - Accent2 4" xfId="27719"/>
    <cellStyle name="40% - Accent2 5" xfId="1604" hidden="1"/>
    <cellStyle name="40% - Accent2 5" xfId="27720"/>
    <cellStyle name="40% - Accent2 6" xfId="27721"/>
    <cellStyle name="40% - Accent2 7" xfId="27722"/>
    <cellStyle name="40% - Accent2 8" xfId="27723"/>
    <cellStyle name="40% - Accent2 9" xfId="27724"/>
    <cellStyle name="40% - Accent3 10" xfId="27725"/>
    <cellStyle name="40% - Accent3 11" xfId="27726"/>
    <cellStyle name="40% - Accent3 12" xfId="27727"/>
    <cellStyle name="40% - Accent3 13" xfId="27728"/>
    <cellStyle name="40% - Accent3 14" xfId="27729"/>
    <cellStyle name="40% - Accent3 15" xfId="27730"/>
    <cellStyle name="40% - Accent3 16" xfId="27731"/>
    <cellStyle name="40% - Accent3 17" xfId="27732"/>
    <cellStyle name="40% - Accent3 18" xfId="27733"/>
    <cellStyle name="40% - Accent3 19" xfId="27734"/>
    <cellStyle name="40% - Accent3 2" xfId="627" hidden="1"/>
    <cellStyle name="40% - Accent3 2" xfId="1527" hidden="1"/>
    <cellStyle name="40% - Accent3 2" xfId="1564" hidden="1"/>
    <cellStyle name="40% - Accent3 2" xfId="2508" hidden="1"/>
    <cellStyle name="40% - Accent3 2" xfId="2545" hidden="1"/>
    <cellStyle name="40% - Accent3 2" xfId="3453" hidden="1"/>
    <cellStyle name="40% - Accent3 2" xfId="3490" hidden="1"/>
    <cellStyle name="40% - Accent3 2" xfId="4071" hidden="1"/>
    <cellStyle name="40% - Accent3 2" xfId="4971" hidden="1"/>
    <cellStyle name="40% - Accent3 2" xfId="5008" hidden="1"/>
    <cellStyle name="40% - Accent3 2" xfId="5923" hidden="1"/>
    <cellStyle name="40% - Accent3 2" xfId="5960" hidden="1"/>
    <cellStyle name="40% - Accent3 2" xfId="6868" hidden="1"/>
    <cellStyle name="40% - Accent3 2" xfId="6905" hidden="1"/>
    <cellStyle name="40% - Accent3 2" xfId="7452" hidden="1"/>
    <cellStyle name="40% - Accent3 2" xfId="8352" hidden="1"/>
    <cellStyle name="40% - Accent3 2" xfId="8389" hidden="1"/>
    <cellStyle name="40% - Accent3 2" xfId="9333" hidden="1"/>
    <cellStyle name="40% - Accent3 2" xfId="9370" hidden="1"/>
    <cellStyle name="40% - Accent3 2" xfId="10278" hidden="1"/>
    <cellStyle name="40% - Accent3 2" xfId="10315" hidden="1"/>
    <cellStyle name="40% - Accent3 2" xfId="10882" hidden="1"/>
    <cellStyle name="40% - Accent3 2" xfId="11782" hidden="1"/>
    <cellStyle name="40% - Accent3 2" xfId="11819" hidden="1"/>
    <cellStyle name="40% - Accent3 2" xfId="12763" hidden="1"/>
    <cellStyle name="40% - Accent3 2" xfId="12800" hidden="1"/>
    <cellStyle name="40% - Accent3 2" xfId="13708" hidden="1"/>
    <cellStyle name="40% - Accent3 2" xfId="13745" hidden="1"/>
    <cellStyle name="40% - Accent3 2" xfId="14312" hidden="1"/>
    <cellStyle name="40% - Accent3 2" xfId="15212" hidden="1"/>
    <cellStyle name="40% - Accent3 2" xfId="15249" hidden="1"/>
    <cellStyle name="40% - Accent3 2" xfId="16193" hidden="1"/>
    <cellStyle name="40% - Accent3 2" xfId="16230" hidden="1"/>
    <cellStyle name="40% - Accent3 2" xfId="17138" hidden="1"/>
    <cellStyle name="40% - Accent3 2" xfId="17175" hidden="1"/>
    <cellStyle name="40% - Accent3 2" xfId="17742" hidden="1"/>
    <cellStyle name="40% - Accent3 2" xfId="18642" hidden="1"/>
    <cellStyle name="40% - Accent3 2" xfId="18679" hidden="1"/>
    <cellStyle name="40% - Accent3 2" xfId="19623" hidden="1"/>
    <cellStyle name="40% - Accent3 2" xfId="19660" hidden="1"/>
    <cellStyle name="40% - Accent3 2" xfId="20568" hidden="1"/>
    <cellStyle name="40% - Accent3 2" xfId="20605" hidden="1"/>
    <cellStyle name="40% - Accent3 2" xfId="21172" hidden="1"/>
    <cellStyle name="40% - Accent3 2" xfId="22072" hidden="1"/>
    <cellStyle name="40% - Accent3 2" xfId="22109" hidden="1"/>
    <cellStyle name="40% - Accent3 2" xfId="23053" hidden="1"/>
    <cellStyle name="40% - Accent3 2" xfId="23090" hidden="1"/>
    <cellStyle name="40% - Accent3 2" xfId="23998" hidden="1"/>
    <cellStyle name="40% - Accent3 2" xfId="24035" hidden="1"/>
    <cellStyle name="40% - Accent3 2" xfId="24602" hidden="1"/>
    <cellStyle name="40% - Accent3 2" xfId="25502" hidden="1"/>
    <cellStyle name="40% - Accent3 2" xfId="25539" hidden="1"/>
    <cellStyle name="40% - Accent3 2" xfId="26483" hidden="1"/>
    <cellStyle name="40% - Accent3 2" xfId="26520" hidden="1"/>
    <cellStyle name="40% - Accent3 2" xfId="27428" hidden="1"/>
    <cellStyle name="40% - Accent3 2" xfId="27465"/>
    <cellStyle name="40% - Accent3 2 2" xfId="27735"/>
    <cellStyle name="40% - Accent3 20" xfId="27736"/>
    <cellStyle name="40% - Accent3 21" xfId="27737"/>
    <cellStyle name="40% - Accent3 22" xfId="27738"/>
    <cellStyle name="40% - Accent3 23" xfId="27739"/>
    <cellStyle name="40% - Accent3 24" xfId="27740"/>
    <cellStyle name="40% - Accent3 25" xfId="27741"/>
    <cellStyle name="40% - Accent3 26" xfId="27742"/>
    <cellStyle name="40% - Accent3 27" xfId="27743"/>
    <cellStyle name="40% - Accent3 3" xfId="31" hidden="1"/>
    <cellStyle name="40% - Accent3 3" xfId="8425" hidden="1"/>
    <cellStyle name="40% - Accent3 3" xfId="11855" hidden="1"/>
    <cellStyle name="40% - Accent3 3" xfId="15285" hidden="1"/>
    <cellStyle name="40% - Accent3 3" xfId="18715" hidden="1"/>
    <cellStyle name="40% - Accent3 3" xfId="22145" hidden="1"/>
    <cellStyle name="40% - Accent3 3" xfId="25575"/>
    <cellStyle name="40% - Accent3 4" xfId="582" hidden="1"/>
    <cellStyle name="40% - Accent3 4" xfId="27744"/>
    <cellStyle name="40% - Accent3 5" xfId="1600" hidden="1"/>
    <cellStyle name="40% - Accent3 5" xfId="27745"/>
    <cellStyle name="40% - Accent3 6" xfId="27746"/>
    <cellStyle name="40% - Accent3 7" xfId="27747"/>
    <cellStyle name="40% - Accent3 8" xfId="27748"/>
    <cellStyle name="40% - Accent3 9" xfId="27749"/>
    <cellStyle name="40% - Accent4 10" xfId="27750"/>
    <cellStyle name="40% - Accent4 11" xfId="27751"/>
    <cellStyle name="40% - Accent4 12" xfId="27752"/>
    <cellStyle name="40% - Accent4 13" xfId="27753"/>
    <cellStyle name="40% - Accent4 14" xfId="27754"/>
    <cellStyle name="40% - Accent4 15" xfId="27755"/>
    <cellStyle name="40% - Accent4 16" xfId="27756"/>
    <cellStyle name="40% - Accent4 17" xfId="27757"/>
    <cellStyle name="40% - Accent4 18" xfId="27758"/>
    <cellStyle name="40% - Accent4 19" xfId="27759"/>
    <cellStyle name="40% - Accent4 2" xfId="631" hidden="1"/>
    <cellStyle name="40% - Accent4 2" xfId="1523" hidden="1"/>
    <cellStyle name="40% - Accent4 2" xfId="1560" hidden="1"/>
    <cellStyle name="40% - Accent4 2" xfId="2504" hidden="1"/>
    <cellStyle name="40% - Accent4 2" xfId="2541" hidden="1"/>
    <cellStyle name="40% - Accent4 2" xfId="3449" hidden="1"/>
    <cellStyle name="40% - Accent4 2" xfId="3486" hidden="1"/>
    <cellStyle name="40% - Accent4 2" xfId="4075" hidden="1"/>
    <cellStyle name="40% - Accent4 2" xfId="4967" hidden="1"/>
    <cellStyle name="40% - Accent4 2" xfId="5004" hidden="1"/>
    <cellStyle name="40% - Accent4 2" xfId="5919" hidden="1"/>
    <cellStyle name="40% - Accent4 2" xfId="5956" hidden="1"/>
    <cellStyle name="40% - Accent4 2" xfId="6864" hidden="1"/>
    <cellStyle name="40% - Accent4 2" xfId="6901" hidden="1"/>
    <cellStyle name="40% - Accent4 2" xfId="7456" hidden="1"/>
    <cellStyle name="40% - Accent4 2" xfId="8348" hidden="1"/>
    <cellStyle name="40% - Accent4 2" xfId="8385" hidden="1"/>
    <cellStyle name="40% - Accent4 2" xfId="9329" hidden="1"/>
    <cellStyle name="40% - Accent4 2" xfId="9366" hidden="1"/>
    <cellStyle name="40% - Accent4 2" xfId="10274" hidden="1"/>
    <cellStyle name="40% - Accent4 2" xfId="10311" hidden="1"/>
    <cellStyle name="40% - Accent4 2" xfId="10886" hidden="1"/>
    <cellStyle name="40% - Accent4 2" xfId="11778" hidden="1"/>
    <cellStyle name="40% - Accent4 2" xfId="11815" hidden="1"/>
    <cellStyle name="40% - Accent4 2" xfId="12759" hidden="1"/>
    <cellStyle name="40% - Accent4 2" xfId="12796" hidden="1"/>
    <cellStyle name="40% - Accent4 2" xfId="13704" hidden="1"/>
    <cellStyle name="40% - Accent4 2" xfId="13741" hidden="1"/>
    <cellStyle name="40% - Accent4 2" xfId="14316" hidden="1"/>
    <cellStyle name="40% - Accent4 2" xfId="15208" hidden="1"/>
    <cellStyle name="40% - Accent4 2" xfId="15245" hidden="1"/>
    <cellStyle name="40% - Accent4 2" xfId="16189" hidden="1"/>
    <cellStyle name="40% - Accent4 2" xfId="16226" hidden="1"/>
    <cellStyle name="40% - Accent4 2" xfId="17134" hidden="1"/>
    <cellStyle name="40% - Accent4 2" xfId="17171" hidden="1"/>
    <cellStyle name="40% - Accent4 2" xfId="17746" hidden="1"/>
    <cellStyle name="40% - Accent4 2" xfId="18638" hidden="1"/>
    <cellStyle name="40% - Accent4 2" xfId="18675" hidden="1"/>
    <cellStyle name="40% - Accent4 2" xfId="19619" hidden="1"/>
    <cellStyle name="40% - Accent4 2" xfId="19656" hidden="1"/>
    <cellStyle name="40% - Accent4 2" xfId="20564" hidden="1"/>
    <cellStyle name="40% - Accent4 2" xfId="20601" hidden="1"/>
    <cellStyle name="40% - Accent4 2" xfId="21176" hidden="1"/>
    <cellStyle name="40% - Accent4 2" xfId="22068" hidden="1"/>
    <cellStyle name="40% - Accent4 2" xfId="22105" hidden="1"/>
    <cellStyle name="40% - Accent4 2" xfId="23049" hidden="1"/>
    <cellStyle name="40% - Accent4 2" xfId="23086" hidden="1"/>
    <cellStyle name="40% - Accent4 2" xfId="23994" hidden="1"/>
    <cellStyle name="40% - Accent4 2" xfId="24031" hidden="1"/>
    <cellStyle name="40% - Accent4 2" xfId="24606" hidden="1"/>
    <cellStyle name="40% - Accent4 2" xfId="25498" hidden="1"/>
    <cellStyle name="40% - Accent4 2" xfId="25535" hidden="1"/>
    <cellStyle name="40% - Accent4 2" xfId="26479" hidden="1"/>
    <cellStyle name="40% - Accent4 2" xfId="26516" hidden="1"/>
    <cellStyle name="40% - Accent4 2" xfId="27424" hidden="1"/>
    <cellStyle name="40% - Accent4 2" xfId="27461"/>
    <cellStyle name="40% - Accent4 2 2" xfId="27760"/>
    <cellStyle name="40% - Accent4 20" xfId="27761"/>
    <cellStyle name="40% - Accent4 21" xfId="27762"/>
    <cellStyle name="40% - Accent4 22" xfId="27763"/>
    <cellStyle name="40% - Accent4 23" xfId="27764"/>
    <cellStyle name="40% - Accent4 24" xfId="27765"/>
    <cellStyle name="40% - Accent4 25" xfId="27766"/>
    <cellStyle name="40% - Accent4 26" xfId="27767"/>
    <cellStyle name="40% - Accent4 27" xfId="27768"/>
    <cellStyle name="40% - Accent4 3" xfId="35" hidden="1"/>
    <cellStyle name="40% - Accent4 3" xfId="8421" hidden="1"/>
    <cellStyle name="40% - Accent4 3" xfId="11851" hidden="1"/>
    <cellStyle name="40% - Accent4 3" xfId="15281" hidden="1"/>
    <cellStyle name="40% - Accent4 3" xfId="18711" hidden="1"/>
    <cellStyle name="40% - Accent4 3" xfId="22141" hidden="1"/>
    <cellStyle name="40% - Accent4 3" xfId="25571"/>
    <cellStyle name="40% - Accent4 4" xfId="578" hidden="1"/>
    <cellStyle name="40% - Accent4 4" xfId="27769"/>
    <cellStyle name="40% - Accent4 5" xfId="1596" hidden="1"/>
    <cellStyle name="40% - Accent4 5" xfId="27770"/>
    <cellStyle name="40% - Accent4 6" xfId="27771"/>
    <cellStyle name="40% - Accent4 7" xfId="27772"/>
    <cellStyle name="40% - Accent4 8" xfId="27773"/>
    <cellStyle name="40% - Accent4 9" xfId="27774"/>
    <cellStyle name="40% - Accent5 10" xfId="27775"/>
    <cellStyle name="40% - Accent5 11" xfId="27776"/>
    <cellStyle name="40% - Accent5 12" xfId="27777"/>
    <cellStyle name="40% - Accent5 13" xfId="27778"/>
    <cellStyle name="40% - Accent5 14" xfId="27779"/>
    <cellStyle name="40% - Accent5 15" xfId="27780"/>
    <cellStyle name="40% - Accent5 16" xfId="27781"/>
    <cellStyle name="40% - Accent5 17" xfId="27782"/>
    <cellStyle name="40% - Accent5 18" xfId="27783"/>
    <cellStyle name="40% - Accent5 19" xfId="27784"/>
    <cellStyle name="40% - Accent5 2" xfId="635" hidden="1"/>
    <cellStyle name="40% - Accent5 2" xfId="1519" hidden="1"/>
    <cellStyle name="40% - Accent5 2" xfId="1556" hidden="1"/>
    <cellStyle name="40% - Accent5 2" xfId="2500" hidden="1"/>
    <cellStyle name="40% - Accent5 2" xfId="2537" hidden="1"/>
    <cellStyle name="40% - Accent5 2" xfId="3445" hidden="1"/>
    <cellStyle name="40% - Accent5 2" xfId="3482" hidden="1"/>
    <cellStyle name="40% - Accent5 2" xfId="4079" hidden="1"/>
    <cellStyle name="40% - Accent5 2" xfId="4963" hidden="1"/>
    <cellStyle name="40% - Accent5 2" xfId="5000" hidden="1"/>
    <cellStyle name="40% - Accent5 2" xfId="5915" hidden="1"/>
    <cellStyle name="40% - Accent5 2" xfId="5952" hidden="1"/>
    <cellStyle name="40% - Accent5 2" xfId="6860" hidden="1"/>
    <cellStyle name="40% - Accent5 2" xfId="6897" hidden="1"/>
    <cellStyle name="40% - Accent5 2" xfId="7460" hidden="1"/>
    <cellStyle name="40% - Accent5 2" xfId="8344" hidden="1"/>
    <cellStyle name="40% - Accent5 2" xfId="8381" hidden="1"/>
    <cellStyle name="40% - Accent5 2" xfId="9325" hidden="1"/>
    <cellStyle name="40% - Accent5 2" xfId="9362" hidden="1"/>
    <cellStyle name="40% - Accent5 2" xfId="10270" hidden="1"/>
    <cellStyle name="40% - Accent5 2" xfId="10307" hidden="1"/>
    <cellStyle name="40% - Accent5 2" xfId="10890" hidden="1"/>
    <cellStyle name="40% - Accent5 2" xfId="11774" hidden="1"/>
    <cellStyle name="40% - Accent5 2" xfId="11811" hidden="1"/>
    <cellStyle name="40% - Accent5 2" xfId="12755" hidden="1"/>
    <cellStyle name="40% - Accent5 2" xfId="12792" hidden="1"/>
    <cellStyle name="40% - Accent5 2" xfId="13700" hidden="1"/>
    <cellStyle name="40% - Accent5 2" xfId="13737" hidden="1"/>
    <cellStyle name="40% - Accent5 2" xfId="14320" hidden="1"/>
    <cellStyle name="40% - Accent5 2" xfId="15204" hidden="1"/>
    <cellStyle name="40% - Accent5 2" xfId="15241" hidden="1"/>
    <cellStyle name="40% - Accent5 2" xfId="16185" hidden="1"/>
    <cellStyle name="40% - Accent5 2" xfId="16222" hidden="1"/>
    <cellStyle name="40% - Accent5 2" xfId="17130" hidden="1"/>
    <cellStyle name="40% - Accent5 2" xfId="17167" hidden="1"/>
    <cellStyle name="40% - Accent5 2" xfId="17750" hidden="1"/>
    <cellStyle name="40% - Accent5 2" xfId="18634" hidden="1"/>
    <cellStyle name="40% - Accent5 2" xfId="18671" hidden="1"/>
    <cellStyle name="40% - Accent5 2" xfId="19615" hidden="1"/>
    <cellStyle name="40% - Accent5 2" xfId="19652" hidden="1"/>
    <cellStyle name="40% - Accent5 2" xfId="20560" hidden="1"/>
    <cellStyle name="40% - Accent5 2" xfId="20597" hidden="1"/>
    <cellStyle name="40% - Accent5 2" xfId="21180" hidden="1"/>
    <cellStyle name="40% - Accent5 2" xfId="22064" hidden="1"/>
    <cellStyle name="40% - Accent5 2" xfId="22101" hidden="1"/>
    <cellStyle name="40% - Accent5 2" xfId="23045" hidden="1"/>
    <cellStyle name="40% - Accent5 2" xfId="23082" hidden="1"/>
    <cellStyle name="40% - Accent5 2" xfId="23990" hidden="1"/>
    <cellStyle name="40% - Accent5 2" xfId="24027" hidden="1"/>
    <cellStyle name="40% - Accent5 2" xfId="24610" hidden="1"/>
    <cellStyle name="40% - Accent5 2" xfId="25494" hidden="1"/>
    <cellStyle name="40% - Accent5 2" xfId="25531" hidden="1"/>
    <cellStyle name="40% - Accent5 2" xfId="26475" hidden="1"/>
    <cellStyle name="40% - Accent5 2" xfId="26512" hidden="1"/>
    <cellStyle name="40% - Accent5 2" xfId="27420" hidden="1"/>
    <cellStyle name="40% - Accent5 2" xfId="27457"/>
    <cellStyle name="40% - Accent5 2 2" xfId="27785"/>
    <cellStyle name="40% - Accent5 20" xfId="27786"/>
    <cellStyle name="40% - Accent5 21" xfId="27787"/>
    <cellStyle name="40% - Accent5 22" xfId="27788"/>
    <cellStyle name="40% - Accent5 23" xfId="27789"/>
    <cellStyle name="40% - Accent5 24" xfId="27790"/>
    <cellStyle name="40% - Accent5 25" xfId="27791"/>
    <cellStyle name="40% - Accent5 26" xfId="27792"/>
    <cellStyle name="40% - Accent5 27" xfId="27793"/>
    <cellStyle name="40% - Accent5 3" xfId="39" hidden="1"/>
    <cellStyle name="40% - Accent5 3" xfId="8417" hidden="1"/>
    <cellStyle name="40% - Accent5 3" xfId="11847" hidden="1"/>
    <cellStyle name="40% - Accent5 3" xfId="15277" hidden="1"/>
    <cellStyle name="40% - Accent5 3" xfId="18707" hidden="1"/>
    <cellStyle name="40% - Accent5 3" xfId="22137" hidden="1"/>
    <cellStyle name="40% - Accent5 3" xfId="25567"/>
    <cellStyle name="40% - Accent5 4" xfId="574" hidden="1"/>
    <cellStyle name="40% - Accent5 4" xfId="27794"/>
    <cellStyle name="40% - Accent5 5" xfId="1592" hidden="1"/>
    <cellStyle name="40% - Accent5 5" xfId="27795"/>
    <cellStyle name="40% - Accent5 6" xfId="27796"/>
    <cellStyle name="40% - Accent5 7" xfId="27797"/>
    <cellStyle name="40% - Accent5 8" xfId="27798"/>
    <cellStyle name="40% - Accent5 9" xfId="27799"/>
    <cellStyle name="40% - Accent6 10" xfId="27800"/>
    <cellStyle name="40% - Accent6 11" xfId="27801"/>
    <cellStyle name="40% - Accent6 12" xfId="27802"/>
    <cellStyle name="40% - Accent6 13" xfId="27803"/>
    <cellStyle name="40% - Accent6 14" xfId="27804"/>
    <cellStyle name="40% - Accent6 15" xfId="27805"/>
    <cellStyle name="40% - Accent6 16" xfId="27806"/>
    <cellStyle name="40% - Accent6 17" xfId="27807"/>
    <cellStyle name="40% - Accent6 18" xfId="27808"/>
    <cellStyle name="40% - Accent6 19" xfId="27809"/>
    <cellStyle name="40% - Accent6 2" xfId="639" hidden="1"/>
    <cellStyle name="40% - Accent6 2" xfId="1515" hidden="1"/>
    <cellStyle name="40% - Accent6 2" xfId="1552" hidden="1"/>
    <cellStyle name="40% - Accent6 2" xfId="2496" hidden="1"/>
    <cellStyle name="40% - Accent6 2" xfId="2533" hidden="1"/>
    <cellStyle name="40% - Accent6 2" xfId="3441" hidden="1"/>
    <cellStyle name="40% - Accent6 2" xfId="3478" hidden="1"/>
    <cellStyle name="40% - Accent6 2" xfId="4083" hidden="1"/>
    <cellStyle name="40% - Accent6 2" xfId="4959" hidden="1"/>
    <cellStyle name="40% - Accent6 2" xfId="4996" hidden="1"/>
    <cellStyle name="40% - Accent6 2" xfId="5911" hidden="1"/>
    <cellStyle name="40% - Accent6 2" xfId="5948" hidden="1"/>
    <cellStyle name="40% - Accent6 2" xfId="6856" hidden="1"/>
    <cellStyle name="40% - Accent6 2" xfId="6893" hidden="1"/>
    <cellStyle name="40% - Accent6 2" xfId="7464" hidden="1"/>
    <cellStyle name="40% - Accent6 2" xfId="8340" hidden="1"/>
    <cellStyle name="40% - Accent6 2" xfId="8377" hidden="1"/>
    <cellStyle name="40% - Accent6 2" xfId="9321" hidden="1"/>
    <cellStyle name="40% - Accent6 2" xfId="9358" hidden="1"/>
    <cellStyle name="40% - Accent6 2" xfId="10266" hidden="1"/>
    <cellStyle name="40% - Accent6 2" xfId="10303" hidden="1"/>
    <cellStyle name="40% - Accent6 2" xfId="10894" hidden="1"/>
    <cellStyle name="40% - Accent6 2" xfId="11770" hidden="1"/>
    <cellStyle name="40% - Accent6 2" xfId="11807" hidden="1"/>
    <cellStyle name="40% - Accent6 2" xfId="12751" hidden="1"/>
    <cellStyle name="40% - Accent6 2" xfId="12788" hidden="1"/>
    <cellStyle name="40% - Accent6 2" xfId="13696" hidden="1"/>
    <cellStyle name="40% - Accent6 2" xfId="13733" hidden="1"/>
    <cellStyle name="40% - Accent6 2" xfId="14324" hidden="1"/>
    <cellStyle name="40% - Accent6 2" xfId="15200" hidden="1"/>
    <cellStyle name="40% - Accent6 2" xfId="15237" hidden="1"/>
    <cellStyle name="40% - Accent6 2" xfId="16181" hidden="1"/>
    <cellStyle name="40% - Accent6 2" xfId="16218" hidden="1"/>
    <cellStyle name="40% - Accent6 2" xfId="17126" hidden="1"/>
    <cellStyle name="40% - Accent6 2" xfId="17163" hidden="1"/>
    <cellStyle name="40% - Accent6 2" xfId="17754" hidden="1"/>
    <cellStyle name="40% - Accent6 2" xfId="18630" hidden="1"/>
    <cellStyle name="40% - Accent6 2" xfId="18667" hidden="1"/>
    <cellStyle name="40% - Accent6 2" xfId="19611" hidden="1"/>
    <cellStyle name="40% - Accent6 2" xfId="19648" hidden="1"/>
    <cellStyle name="40% - Accent6 2" xfId="20556" hidden="1"/>
    <cellStyle name="40% - Accent6 2" xfId="20593" hidden="1"/>
    <cellStyle name="40% - Accent6 2" xfId="21184" hidden="1"/>
    <cellStyle name="40% - Accent6 2" xfId="22060" hidden="1"/>
    <cellStyle name="40% - Accent6 2" xfId="22097" hidden="1"/>
    <cellStyle name="40% - Accent6 2" xfId="23041" hidden="1"/>
    <cellStyle name="40% - Accent6 2" xfId="23078" hidden="1"/>
    <cellStyle name="40% - Accent6 2" xfId="23986" hidden="1"/>
    <cellStyle name="40% - Accent6 2" xfId="24023" hidden="1"/>
    <cellStyle name="40% - Accent6 2" xfId="24614" hidden="1"/>
    <cellStyle name="40% - Accent6 2" xfId="25490" hidden="1"/>
    <cellStyle name="40% - Accent6 2" xfId="25527" hidden="1"/>
    <cellStyle name="40% - Accent6 2" xfId="26471" hidden="1"/>
    <cellStyle name="40% - Accent6 2" xfId="26508" hidden="1"/>
    <cellStyle name="40% - Accent6 2" xfId="27416" hidden="1"/>
    <cellStyle name="40% - Accent6 2" xfId="27453"/>
    <cellStyle name="40% - Accent6 2 2" xfId="27810"/>
    <cellStyle name="40% - Accent6 20" xfId="27811"/>
    <cellStyle name="40% - Accent6 21" xfId="27812"/>
    <cellStyle name="40% - Accent6 22" xfId="27813"/>
    <cellStyle name="40% - Accent6 23" xfId="27814"/>
    <cellStyle name="40% - Accent6 24" xfId="27815"/>
    <cellStyle name="40% - Accent6 25" xfId="27816"/>
    <cellStyle name="40% - Accent6 26" xfId="27817"/>
    <cellStyle name="40% - Accent6 27" xfId="27818"/>
    <cellStyle name="40% - Accent6 3" xfId="43" hidden="1"/>
    <cellStyle name="40% - Accent6 3" xfId="8413" hidden="1"/>
    <cellStyle name="40% - Accent6 3" xfId="11843" hidden="1"/>
    <cellStyle name="40% - Accent6 3" xfId="15273" hidden="1"/>
    <cellStyle name="40% - Accent6 3" xfId="18703" hidden="1"/>
    <cellStyle name="40% - Accent6 3" xfId="22133" hidden="1"/>
    <cellStyle name="40% - Accent6 3" xfId="25563"/>
    <cellStyle name="40% - Accent6 4" xfId="570" hidden="1"/>
    <cellStyle name="40% - Accent6 4" xfId="27819"/>
    <cellStyle name="40% - Accent6 5" xfId="1588" hidden="1"/>
    <cellStyle name="40% - Accent6 5" xfId="27820"/>
    <cellStyle name="40% - Accent6 6" xfId="27821"/>
    <cellStyle name="40% - Accent6 7" xfId="27822"/>
    <cellStyle name="40% - Accent6 8" xfId="27823"/>
    <cellStyle name="40% - Accent6 9" xfId="27824"/>
    <cellStyle name="40% - Akzent1 2" xfId="27825"/>
    <cellStyle name="40% - Akzent2 2" xfId="27826"/>
    <cellStyle name="40% - Akzent3 2" xfId="27827"/>
    <cellStyle name="40% - Akzent4 2" xfId="27828"/>
    <cellStyle name="40% - Akzent5 2" xfId="27829"/>
    <cellStyle name="40% - Akzent6 2" xfId="27830"/>
    <cellStyle name="60 % - Accent1 3" xfId="29302"/>
    <cellStyle name="60% - Accent1 10" xfId="27831"/>
    <cellStyle name="60% - Accent1 11" xfId="27832"/>
    <cellStyle name="60% - Accent1 12" xfId="27833"/>
    <cellStyle name="60% - Accent1 13" xfId="27834"/>
    <cellStyle name="60% - Accent1 14" xfId="27835"/>
    <cellStyle name="60% - Accent1 15" xfId="27836"/>
    <cellStyle name="60% - Accent1 16" xfId="27837"/>
    <cellStyle name="60% - Accent1 17" xfId="27838"/>
    <cellStyle name="60% - Accent1 18" xfId="27839"/>
    <cellStyle name="60% - Accent1 19" xfId="27840"/>
    <cellStyle name="60% - Accent1 2" xfId="620" hidden="1"/>
    <cellStyle name="60% - Accent1 2" xfId="1534" hidden="1"/>
    <cellStyle name="60% - Accent1 2" xfId="1571" hidden="1"/>
    <cellStyle name="60% - Accent1 2" xfId="2515" hidden="1"/>
    <cellStyle name="60% - Accent1 2" xfId="2552" hidden="1"/>
    <cellStyle name="60% - Accent1 2" xfId="3460" hidden="1"/>
    <cellStyle name="60% - Accent1 2" xfId="3497" hidden="1"/>
    <cellStyle name="60% - Accent1 2" xfId="4064" hidden="1"/>
    <cellStyle name="60% - Accent1 2" xfId="4978" hidden="1"/>
    <cellStyle name="60% - Accent1 2" xfId="5015" hidden="1"/>
    <cellStyle name="60% - Accent1 2" xfId="5930" hidden="1"/>
    <cellStyle name="60% - Accent1 2" xfId="5967" hidden="1"/>
    <cellStyle name="60% - Accent1 2" xfId="6875" hidden="1"/>
    <cellStyle name="60% - Accent1 2" xfId="6912" hidden="1"/>
    <cellStyle name="60% - Accent1 2" xfId="7445" hidden="1"/>
    <cellStyle name="60% - Accent1 2" xfId="8359" hidden="1"/>
    <cellStyle name="60% - Accent1 2" xfId="8396" hidden="1"/>
    <cellStyle name="60% - Accent1 2" xfId="9340" hidden="1"/>
    <cellStyle name="60% - Accent1 2" xfId="9377" hidden="1"/>
    <cellStyle name="60% - Accent1 2" xfId="10285" hidden="1"/>
    <cellStyle name="60% - Accent1 2" xfId="10322" hidden="1"/>
    <cellStyle name="60% - Accent1 2" xfId="10875" hidden="1"/>
    <cellStyle name="60% - Accent1 2" xfId="11789" hidden="1"/>
    <cellStyle name="60% - Accent1 2" xfId="11826" hidden="1"/>
    <cellStyle name="60% - Accent1 2" xfId="12770" hidden="1"/>
    <cellStyle name="60% - Accent1 2" xfId="12807" hidden="1"/>
    <cellStyle name="60% - Accent1 2" xfId="13715" hidden="1"/>
    <cellStyle name="60% - Accent1 2" xfId="13752" hidden="1"/>
    <cellStyle name="60% - Accent1 2" xfId="14305" hidden="1"/>
    <cellStyle name="60% - Accent1 2" xfId="15219" hidden="1"/>
    <cellStyle name="60% - Accent1 2" xfId="15256" hidden="1"/>
    <cellStyle name="60% - Accent1 2" xfId="16200" hidden="1"/>
    <cellStyle name="60% - Accent1 2" xfId="16237" hidden="1"/>
    <cellStyle name="60% - Accent1 2" xfId="17145" hidden="1"/>
    <cellStyle name="60% - Accent1 2" xfId="17182" hidden="1"/>
    <cellStyle name="60% - Accent1 2" xfId="17735" hidden="1"/>
    <cellStyle name="60% - Accent1 2" xfId="18649" hidden="1"/>
    <cellStyle name="60% - Accent1 2" xfId="18686" hidden="1"/>
    <cellStyle name="60% - Accent1 2" xfId="19630" hidden="1"/>
    <cellStyle name="60% - Accent1 2" xfId="19667" hidden="1"/>
    <cellStyle name="60% - Accent1 2" xfId="20575" hidden="1"/>
    <cellStyle name="60% - Accent1 2" xfId="20612" hidden="1"/>
    <cellStyle name="60% - Accent1 2" xfId="21165" hidden="1"/>
    <cellStyle name="60% - Accent1 2" xfId="22079" hidden="1"/>
    <cellStyle name="60% - Accent1 2" xfId="22116" hidden="1"/>
    <cellStyle name="60% - Accent1 2" xfId="23060" hidden="1"/>
    <cellStyle name="60% - Accent1 2" xfId="23097" hidden="1"/>
    <cellStyle name="60% - Accent1 2" xfId="24005" hidden="1"/>
    <cellStyle name="60% - Accent1 2" xfId="24042" hidden="1"/>
    <cellStyle name="60% - Accent1 2" xfId="24595" hidden="1"/>
    <cellStyle name="60% - Accent1 2" xfId="25509" hidden="1"/>
    <cellStyle name="60% - Accent1 2" xfId="25546" hidden="1"/>
    <cellStyle name="60% - Accent1 2" xfId="26490" hidden="1"/>
    <cellStyle name="60% - Accent1 2" xfId="26527" hidden="1"/>
    <cellStyle name="60% - Accent1 2" xfId="27435" hidden="1"/>
    <cellStyle name="60% - Accent1 2" xfId="27472"/>
    <cellStyle name="60% - Accent1 2 2" xfId="27841"/>
    <cellStyle name="60% - Accent1 20" xfId="27842"/>
    <cellStyle name="60% - Accent1 21" xfId="27843"/>
    <cellStyle name="60% - Accent1 22" xfId="27844"/>
    <cellStyle name="60% - Accent1 23" xfId="27845"/>
    <cellStyle name="60% - Accent1 24" xfId="27846"/>
    <cellStyle name="60% - Accent1 25" xfId="27847"/>
    <cellStyle name="60% - Accent1 26" xfId="27848"/>
    <cellStyle name="60% - Accent1 27" xfId="27849"/>
    <cellStyle name="60% - Accent1 3" xfId="24" hidden="1"/>
    <cellStyle name="60% - Accent1 3" xfId="8432" hidden="1"/>
    <cellStyle name="60% - Accent1 3" xfId="11862" hidden="1"/>
    <cellStyle name="60% - Accent1 3" xfId="15292" hidden="1"/>
    <cellStyle name="60% - Accent1 3" xfId="18722" hidden="1"/>
    <cellStyle name="60% - Accent1 3" xfId="22152" hidden="1"/>
    <cellStyle name="60% - Accent1 3" xfId="25582"/>
    <cellStyle name="60% - Accent1 4" xfId="589" hidden="1"/>
    <cellStyle name="60% - Accent1 4" xfId="27850"/>
    <cellStyle name="60% - Accent1 5" xfId="1607" hidden="1"/>
    <cellStyle name="60% - Accent1 5" xfId="27851"/>
    <cellStyle name="60% - Accent1 6" xfId="27852"/>
    <cellStyle name="60% - Accent1 7" xfId="27853"/>
    <cellStyle name="60% - Accent1 8" xfId="27854"/>
    <cellStyle name="60% - Accent1 9" xfId="27855"/>
    <cellStyle name="60% - Accent2 10" xfId="27856"/>
    <cellStyle name="60% - Accent2 11" xfId="27857"/>
    <cellStyle name="60% - Accent2 12" xfId="27858"/>
    <cellStyle name="60% - Accent2 13" xfId="27859"/>
    <cellStyle name="60% - Accent2 14" xfId="27860"/>
    <cellStyle name="60% - Accent2 15" xfId="27861"/>
    <cellStyle name="60% - Accent2 16" xfId="27862"/>
    <cellStyle name="60% - Accent2 17" xfId="27863"/>
    <cellStyle name="60% - Accent2 18" xfId="27864"/>
    <cellStyle name="60% - Accent2 19" xfId="27865"/>
    <cellStyle name="60% - Accent2 2" xfId="624" hidden="1"/>
    <cellStyle name="60% - Accent2 2" xfId="1530" hidden="1"/>
    <cellStyle name="60% - Accent2 2" xfId="1567" hidden="1"/>
    <cellStyle name="60% - Accent2 2" xfId="2511" hidden="1"/>
    <cellStyle name="60% - Accent2 2" xfId="2548" hidden="1"/>
    <cellStyle name="60% - Accent2 2" xfId="3456" hidden="1"/>
    <cellStyle name="60% - Accent2 2" xfId="3493" hidden="1"/>
    <cellStyle name="60% - Accent2 2" xfId="4068" hidden="1"/>
    <cellStyle name="60% - Accent2 2" xfId="4974" hidden="1"/>
    <cellStyle name="60% - Accent2 2" xfId="5011" hidden="1"/>
    <cellStyle name="60% - Accent2 2" xfId="5926" hidden="1"/>
    <cellStyle name="60% - Accent2 2" xfId="5963" hidden="1"/>
    <cellStyle name="60% - Accent2 2" xfId="6871" hidden="1"/>
    <cellStyle name="60% - Accent2 2" xfId="6908" hidden="1"/>
    <cellStyle name="60% - Accent2 2" xfId="7449" hidden="1"/>
    <cellStyle name="60% - Accent2 2" xfId="8355" hidden="1"/>
    <cellStyle name="60% - Accent2 2" xfId="8392" hidden="1"/>
    <cellStyle name="60% - Accent2 2" xfId="9336" hidden="1"/>
    <cellStyle name="60% - Accent2 2" xfId="9373" hidden="1"/>
    <cellStyle name="60% - Accent2 2" xfId="10281" hidden="1"/>
    <cellStyle name="60% - Accent2 2" xfId="10318" hidden="1"/>
    <cellStyle name="60% - Accent2 2" xfId="10879" hidden="1"/>
    <cellStyle name="60% - Accent2 2" xfId="11785" hidden="1"/>
    <cellStyle name="60% - Accent2 2" xfId="11822" hidden="1"/>
    <cellStyle name="60% - Accent2 2" xfId="12766" hidden="1"/>
    <cellStyle name="60% - Accent2 2" xfId="12803" hidden="1"/>
    <cellStyle name="60% - Accent2 2" xfId="13711" hidden="1"/>
    <cellStyle name="60% - Accent2 2" xfId="13748" hidden="1"/>
    <cellStyle name="60% - Accent2 2" xfId="14309" hidden="1"/>
    <cellStyle name="60% - Accent2 2" xfId="15215" hidden="1"/>
    <cellStyle name="60% - Accent2 2" xfId="15252" hidden="1"/>
    <cellStyle name="60% - Accent2 2" xfId="16196" hidden="1"/>
    <cellStyle name="60% - Accent2 2" xfId="16233" hidden="1"/>
    <cellStyle name="60% - Accent2 2" xfId="17141" hidden="1"/>
    <cellStyle name="60% - Accent2 2" xfId="17178" hidden="1"/>
    <cellStyle name="60% - Accent2 2" xfId="17739" hidden="1"/>
    <cellStyle name="60% - Accent2 2" xfId="18645" hidden="1"/>
    <cellStyle name="60% - Accent2 2" xfId="18682" hidden="1"/>
    <cellStyle name="60% - Accent2 2" xfId="19626" hidden="1"/>
    <cellStyle name="60% - Accent2 2" xfId="19663" hidden="1"/>
    <cellStyle name="60% - Accent2 2" xfId="20571" hidden="1"/>
    <cellStyle name="60% - Accent2 2" xfId="20608" hidden="1"/>
    <cellStyle name="60% - Accent2 2" xfId="21169" hidden="1"/>
    <cellStyle name="60% - Accent2 2" xfId="22075" hidden="1"/>
    <cellStyle name="60% - Accent2 2" xfId="22112" hidden="1"/>
    <cellStyle name="60% - Accent2 2" xfId="23056" hidden="1"/>
    <cellStyle name="60% - Accent2 2" xfId="23093" hidden="1"/>
    <cellStyle name="60% - Accent2 2" xfId="24001" hidden="1"/>
    <cellStyle name="60% - Accent2 2" xfId="24038" hidden="1"/>
    <cellStyle name="60% - Accent2 2" xfId="24599" hidden="1"/>
    <cellStyle name="60% - Accent2 2" xfId="25505" hidden="1"/>
    <cellStyle name="60% - Accent2 2" xfId="25542" hidden="1"/>
    <cellStyle name="60% - Accent2 2" xfId="26486" hidden="1"/>
    <cellStyle name="60% - Accent2 2" xfId="26523" hidden="1"/>
    <cellStyle name="60% - Accent2 2" xfId="27431" hidden="1"/>
    <cellStyle name="60% - Accent2 2" xfId="27468"/>
    <cellStyle name="60% - Accent2 2 2" xfId="27866"/>
    <cellStyle name="60% - Accent2 20" xfId="27867"/>
    <cellStyle name="60% - Accent2 21" xfId="27868"/>
    <cellStyle name="60% - Accent2 22" xfId="27869"/>
    <cellStyle name="60% - Accent2 23" xfId="27870"/>
    <cellStyle name="60% - Accent2 24" xfId="27871"/>
    <cellStyle name="60% - Accent2 25" xfId="27872"/>
    <cellStyle name="60% - Accent2 26" xfId="27873"/>
    <cellStyle name="60% - Accent2 27" xfId="27874"/>
    <cellStyle name="60% - Accent2 3" xfId="28" hidden="1"/>
    <cellStyle name="60% - Accent2 3" xfId="8428" hidden="1"/>
    <cellStyle name="60% - Accent2 3" xfId="11858" hidden="1"/>
    <cellStyle name="60% - Accent2 3" xfId="15288" hidden="1"/>
    <cellStyle name="60% - Accent2 3" xfId="18718" hidden="1"/>
    <cellStyle name="60% - Accent2 3" xfId="22148" hidden="1"/>
    <cellStyle name="60% - Accent2 3" xfId="25578"/>
    <cellStyle name="60% - Accent2 4" xfId="585" hidden="1"/>
    <cellStyle name="60% - Accent2 4" xfId="27875"/>
    <cellStyle name="60% - Accent2 5" xfId="1603" hidden="1"/>
    <cellStyle name="60% - Accent2 5" xfId="27876"/>
    <cellStyle name="60% - Accent2 6" xfId="27877"/>
    <cellStyle name="60% - Accent2 7" xfId="27878"/>
    <cellStyle name="60% - Accent2 8" xfId="27879"/>
    <cellStyle name="60% - Accent2 9" xfId="27880"/>
    <cellStyle name="60% - Accent3 10" xfId="27881"/>
    <cellStyle name="60% - Accent3 11" xfId="27882"/>
    <cellStyle name="60% - Accent3 12" xfId="27883"/>
    <cellStyle name="60% - Accent3 13" xfId="27884"/>
    <cellStyle name="60% - Accent3 14" xfId="27885"/>
    <cellStyle name="60% - Accent3 15" xfId="27886"/>
    <cellStyle name="60% - Accent3 16" xfId="27887"/>
    <cellStyle name="60% - Accent3 17" xfId="27888"/>
    <cellStyle name="60% - Accent3 18" xfId="27889"/>
    <cellStyle name="60% - Accent3 19" xfId="27890"/>
    <cellStyle name="60% - Accent3 2" xfId="628" hidden="1"/>
    <cellStyle name="60% - Accent3 2" xfId="1526" hidden="1"/>
    <cellStyle name="60% - Accent3 2" xfId="1563" hidden="1"/>
    <cellStyle name="60% - Accent3 2" xfId="2507" hidden="1"/>
    <cellStyle name="60% - Accent3 2" xfId="2544" hidden="1"/>
    <cellStyle name="60% - Accent3 2" xfId="3452" hidden="1"/>
    <cellStyle name="60% - Accent3 2" xfId="3489" hidden="1"/>
    <cellStyle name="60% - Accent3 2" xfId="4072" hidden="1"/>
    <cellStyle name="60% - Accent3 2" xfId="4970" hidden="1"/>
    <cellStyle name="60% - Accent3 2" xfId="5007" hidden="1"/>
    <cellStyle name="60% - Accent3 2" xfId="5922" hidden="1"/>
    <cellStyle name="60% - Accent3 2" xfId="5959" hidden="1"/>
    <cellStyle name="60% - Accent3 2" xfId="6867" hidden="1"/>
    <cellStyle name="60% - Accent3 2" xfId="6904" hidden="1"/>
    <cellStyle name="60% - Accent3 2" xfId="7453" hidden="1"/>
    <cellStyle name="60% - Accent3 2" xfId="8351" hidden="1"/>
    <cellStyle name="60% - Accent3 2" xfId="8388" hidden="1"/>
    <cellStyle name="60% - Accent3 2" xfId="9332" hidden="1"/>
    <cellStyle name="60% - Accent3 2" xfId="9369" hidden="1"/>
    <cellStyle name="60% - Accent3 2" xfId="10277" hidden="1"/>
    <cellStyle name="60% - Accent3 2" xfId="10314" hidden="1"/>
    <cellStyle name="60% - Accent3 2" xfId="10883" hidden="1"/>
    <cellStyle name="60% - Accent3 2" xfId="11781" hidden="1"/>
    <cellStyle name="60% - Accent3 2" xfId="11818" hidden="1"/>
    <cellStyle name="60% - Accent3 2" xfId="12762" hidden="1"/>
    <cellStyle name="60% - Accent3 2" xfId="12799" hidden="1"/>
    <cellStyle name="60% - Accent3 2" xfId="13707" hidden="1"/>
    <cellStyle name="60% - Accent3 2" xfId="13744" hidden="1"/>
    <cellStyle name="60% - Accent3 2" xfId="14313" hidden="1"/>
    <cellStyle name="60% - Accent3 2" xfId="15211" hidden="1"/>
    <cellStyle name="60% - Accent3 2" xfId="15248" hidden="1"/>
    <cellStyle name="60% - Accent3 2" xfId="16192" hidden="1"/>
    <cellStyle name="60% - Accent3 2" xfId="16229" hidden="1"/>
    <cellStyle name="60% - Accent3 2" xfId="17137" hidden="1"/>
    <cellStyle name="60% - Accent3 2" xfId="17174" hidden="1"/>
    <cellStyle name="60% - Accent3 2" xfId="17743" hidden="1"/>
    <cellStyle name="60% - Accent3 2" xfId="18641" hidden="1"/>
    <cellStyle name="60% - Accent3 2" xfId="18678" hidden="1"/>
    <cellStyle name="60% - Accent3 2" xfId="19622" hidden="1"/>
    <cellStyle name="60% - Accent3 2" xfId="19659" hidden="1"/>
    <cellStyle name="60% - Accent3 2" xfId="20567" hidden="1"/>
    <cellStyle name="60% - Accent3 2" xfId="20604" hidden="1"/>
    <cellStyle name="60% - Accent3 2" xfId="21173" hidden="1"/>
    <cellStyle name="60% - Accent3 2" xfId="22071" hidden="1"/>
    <cellStyle name="60% - Accent3 2" xfId="22108" hidden="1"/>
    <cellStyle name="60% - Accent3 2" xfId="23052" hidden="1"/>
    <cellStyle name="60% - Accent3 2" xfId="23089" hidden="1"/>
    <cellStyle name="60% - Accent3 2" xfId="23997" hidden="1"/>
    <cellStyle name="60% - Accent3 2" xfId="24034" hidden="1"/>
    <cellStyle name="60% - Accent3 2" xfId="24603" hidden="1"/>
    <cellStyle name="60% - Accent3 2" xfId="25501" hidden="1"/>
    <cellStyle name="60% - Accent3 2" xfId="25538" hidden="1"/>
    <cellStyle name="60% - Accent3 2" xfId="26482" hidden="1"/>
    <cellStyle name="60% - Accent3 2" xfId="26519" hidden="1"/>
    <cellStyle name="60% - Accent3 2" xfId="27427" hidden="1"/>
    <cellStyle name="60% - Accent3 2" xfId="27464"/>
    <cellStyle name="60% - Accent3 2 2" xfId="27891"/>
    <cellStyle name="60% - Accent3 20" xfId="27892"/>
    <cellStyle name="60% - Accent3 21" xfId="27893"/>
    <cellStyle name="60% - Accent3 22" xfId="27894"/>
    <cellStyle name="60% - Accent3 23" xfId="27895"/>
    <cellStyle name="60% - Accent3 24" xfId="27896"/>
    <cellStyle name="60% - Accent3 25" xfId="27897"/>
    <cellStyle name="60% - Accent3 26" xfId="27898"/>
    <cellStyle name="60% - Accent3 27" xfId="27899"/>
    <cellStyle name="60% - Accent3 3" xfId="32" hidden="1"/>
    <cellStyle name="60% - Accent3 3" xfId="8424" hidden="1"/>
    <cellStyle name="60% - Accent3 3" xfId="11854" hidden="1"/>
    <cellStyle name="60% - Accent3 3" xfId="15284" hidden="1"/>
    <cellStyle name="60% - Accent3 3" xfId="18714" hidden="1"/>
    <cellStyle name="60% - Accent3 3" xfId="22144" hidden="1"/>
    <cellStyle name="60% - Accent3 3" xfId="25574"/>
    <cellStyle name="60% - Accent3 4" xfId="581" hidden="1"/>
    <cellStyle name="60% - Accent3 4" xfId="27900"/>
    <cellStyle name="60% - Accent3 5" xfId="1599" hidden="1"/>
    <cellStyle name="60% - Accent3 5" xfId="27901"/>
    <cellStyle name="60% - Accent3 6" xfId="27902"/>
    <cellStyle name="60% - Accent3 7" xfId="27903"/>
    <cellStyle name="60% - Accent3 8" xfId="27904"/>
    <cellStyle name="60% - Accent3 9" xfId="27905"/>
    <cellStyle name="60% - Accent4 10" xfId="27906"/>
    <cellStyle name="60% - Accent4 11" xfId="27907"/>
    <cellStyle name="60% - Accent4 12" xfId="27908"/>
    <cellStyle name="60% - Accent4 13" xfId="27909"/>
    <cellStyle name="60% - Accent4 14" xfId="27910"/>
    <cellStyle name="60% - Accent4 15" xfId="27911"/>
    <cellStyle name="60% - Accent4 16" xfId="27912"/>
    <cellStyle name="60% - Accent4 17" xfId="27913"/>
    <cellStyle name="60% - Accent4 18" xfId="27914"/>
    <cellStyle name="60% - Accent4 19" xfId="27915"/>
    <cellStyle name="60% - Accent4 2" xfId="632" hidden="1"/>
    <cellStyle name="60% - Accent4 2" xfId="1522" hidden="1"/>
    <cellStyle name="60% - Accent4 2" xfId="1559" hidden="1"/>
    <cellStyle name="60% - Accent4 2" xfId="2503" hidden="1"/>
    <cellStyle name="60% - Accent4 2" xfId="2540" hidden="1"/>
    <cellStyle name="60% - Accent4 2" xfId="3448" hidden="1"/>
    <cellStyle name="60% - Accent4 2" xfId="3485" hidden="1"/>
    <cellStyle name="60% - Accent4 2" xfId="4076" hidden="1"/>
    <cellStyle name="60% - Accent4 2" xfId="4966" hidden="1"/>
    <cellStyle name="60% - Accent4 2" xfId="5003" hidden="1"/>
    <cellStyle name="60% - Accent4 2" xfId="5918" hidden="1"/>
    <cellStyle name="60% - Accent4 2" xfId="5955" hidden="1"/>
    <cellStyle name="60% - Accent4 2" xfId="6863" hidden="1"/>
    <cellStyle name="60% - Accent4 2" xfId="6900" hidden="1"/>
    <cellStyle name="60% - Accent4 2" xfId="7457" hidden="1"/>
    <cellStyle name="60% - Accent4 2" xfId="8347" hidden="1"/>
    <cellStyle name="60% - Accent4 2" xfId="8384" hidden="1"/>
    <cellStyle name="60% - Accent4 2" xfId="9328" hidden="1"/>
    <cellStyle name="60% - Accent4 2" xfId="9365" hidden="1"/>
    <cellStyle name="60% - Accent4 2" xfId="10273" hidden="1"/>
    <cellStyle name="60% - Accent4 2" xfId="10310" hidden="1"/>
    <cellStyle name="60% - Accent4 2" xfId="10887" hidden="1"/>
    <cellStyle name="60% - Accent4 2" xfId="11777" hidden="1"/>
    <cellStyle name="60% - Accent4 2" xfId="11814" hidden="1"/>
    <cellStyle name="60% - Accent4 2" xfId="12758" hidden="1"/>
    <cellStyle name="60% - Accent4 2" xfId="12795" hidden="1"/>
    <cellStyle name="60% - Accent4 2" xfId="13703" hidden="1"/>
    <cellStyle name="60% - Accent4 2" xfId="13740" hidden="1"/>
    <cellStyle name="60% - Accent4 2" xfId="14317" hidden="1"/>
    <cellStyle name="60% - Accent4 2" xfId="15207" hidden="1"/>
    <cellStyle name="60% - Accent4 2" xfId="15244" hidden="1"/>
    <cellStyle name="60% - Accent4 2" xfId="16188" hidden="1"/>
    <cellStyle name="60% - Accent4 2" xfId="16225" hidden="1"/>
    <cellStyle name="60% - Accent4 2" xfId="17133" hidden="1"/>
    <cellStyle name="60% - Accent4 2" xfId="17170" hidden="1"/>
    <cellStyle name="60% - Accent4 2" xfId="17747" hidden="1"/>
    <cellStyle name="60% - Accent4 2" xfId="18637" hidden="1"/>
    <cellStyle name="60% - Accent4 2" xfId="18674" hidden="1"/>
    <cellStyle name="60% - Accent4 2" xfId="19618" hidden="1"/>
    <cellStyle name="60% - Accent4 2" xfId="19655" hidden="1"/>
    <cellStyle name="60% - Accent4 2" xfId="20563" hidden="1"/>
    <cellStyle name="60% - Accent4 2" xfId="20600" hidden="1"/>
    <cellStyle name="60% - Accent4 2" xfId="21177" hidden="1"/>
    <cellStyle name="60% - Accent4 2" xfId="22067" hidden="1"/>
    <cellStyle name="60% - Accent4 2" xfId="22104" hidden="1"/>
    <cellStyle name="60% - Accent4 2" xfId="23048" hidden="1"/>
    <cellStyle name="60% - Accent4 2" xfId="23085" hidden="1"/>
    <cellStyle name="60% - Accent4 2" xfId="23993" hidden="1"/>
    <cellStyle name="60% - Accent4 2" xfId="24030" hidden="1"/>
    <cellStyle name="60% - Accent4 2" xfId="24607" hidden="1"/>
    <cellStyle name="60% - Accent4 2" xfId="25497" hidden="1"/>
    <cellStyle name="60% - Accent4 2" xfId="25534" hidden="1"/>
    <cellStyle name="60% - Accent4 2" xfId="26478" hidden="1"/>
    <cellStyle name="60% - Accent4 2" xfId="26515" hidden="1"/>
    <cellStyle name="60% - Accent4 2" xfId="27423" hidden="1"/>
    <cellStyle name="60% - Accent4 2" xfId="27460"/>
    <cellStyle name="60% - Accent4 2 2" xfId="27916"/>
    <cellStyle name="60% - Accent4 20" xfId="27917"/>
    <cellStyle name="60% - Accent4 21" xfId="27918"/>
    <cellStyle name="60% - Accent4 22" xfId="27919"/>
    <cellStyle name="60% - Accent4 23" xfId="27920"/>
    <cellStyle name="60% - Accent4 24" xfId="27921"/>
    <cellStyle name="60% - Accent4 25" xfId="27922"/>
    <cellStyle name="60% - Accent4 26" xfId="27923"/>
    <cellStyle name="60% - Accent4 27" xfId="27924"/>
    <cellStyle name="60% - Accent4 3" xfId="36" hidden="1"/>
    <cellStyle name="60% - Accent4 3" xfId="8420" hidden="1"/>
    <cellStyle name="60% - Accent4 3" xfId="11850" hidden="1"/>
    <cellStyle name="60% - Accent4 3" xfId="15280" hidden="1"/>
    <cellStyle name="60% - Accent4 3" xfId="18710" hidden="1"/>
    <cellStyle name="60% - Accent4 3" xfId="22140" hidden="1"/>
    <cellStyle name="60% - Accent4 3" xfId="25570"/>
    <cellStyle name="60% - Accent4 4" xfId="577" hidden="1"/>
    <cellStyle name="60% - Accent4 4" xfId="27925"/>
    <cellStyle name="60% - Accent4 5" xfId="1595" hidden="1"/>
    <cellStyle name="60% - Accent4 5" xfId="27926"/>
    <cellStyle name="60% - Accent4 6" xfId="27927"/>
    <cellStyle name="60% - Accent4 7" xfId="27928"/>
    <cellStyle name="60% - Accent4 8" xfId="27929"/>
    <cellStyle name="60% - Accent4 9" xfId="27930"/>
    <cellStyle name="60% - Accent5 10" xfId="27931"/>
    <cellStyle name="60% - Accent5 11" xfId="27932"/>
    <cellStyle name="60% - Accent5 12" xfId="27933"/>
    <cellStyle name="60% - Accent5 13" xfId="27934"/>
    <cellStyle name="60% - Accent5 14" xfId="27935"/>
    <cellStyle name="60% - Accent5 15" xfId="27936"/>
    <cellStyle name="60% - Accent5 16" xfId="27937"/>
    <cellStyle name="60% - Accent5 17" xfId="27938"/>
    <cellStyle name="60% - Accent5 18" xfId="27939"/>
    <cellStyle name="60% - Accent5 19" xfId="27940"/>
    <cellStyle name="60% - Accent5 2" xfId="636" hidden="1"/>
    <cellStyle name="60% - Accent5 2" xfId="1518" hidden="1"/>
    <cellStyle name="60% - Accent5 2" xfId="1555" hidden="1"/>
    <cellStyle name="60% - Accent5 2" xfId="2499" hidden="1"/>
    <cellStyle name="60% - Accent5 2" xfId="2536" hidden="1"/>
    <cellStyle name="60% - Accent5 2" xfId="3444" hidden="1"/>
    <cellStyle name="60% - Accent5 2" xfId="3481" hidden="1"/>
    <cellStyle name="60% - Accent5 2" xfId="4080" hidden="1"/>
    <cellStyle name="60% - Accent5 2" xfId="4962" hidden="1"/>
    <cellStyle name="60% - Accent5 2" xfId="4999" hidden="1"/>
    <cellStyle name="60% - Accent5 2" xfId="5914" hidden="1"/>
    <cellStyle name="60% - Accent5 2" xfId="5951" hidden="1"/>
    <cellStyle name="60% - Accent5 2" xfId="6859" hidden="1"/>
    <cellStyle name="60% - Accent5 2" xfId="6896" hidden="1"/>
    <cellStyle name="60% - Accent5 2" xfId="7461" hidden="1"/>
    <cellStyle name="60% - Accent5 2" xfId="8343" hidden="1"/>
    <cellStyle name="60% - Accent5 2" xfId="8380" hidden="1"/>
    <cellStyle name="60% - Accent5 2" xfId="9324" hidden="1"/>
    <cellStyle name="60% - Accent5 2" xfId="9361" hidden="1"/>
    <cellStyle name="60% - Accent5 2" xfId="10269" hidden="1"/>
    <cellStyle name="60% - Accent5 2" xfId="10306" hidden="1"/>
    <cellStyle name="60% - Accent5 2" xfId="10891" hidden="1"/>
    <cellStyle name="60% - Accent5 2" xfId="11773" hidden="1"/>
    <cellStyle name="60% - Accent5 2" xfId="11810" hidden="1"/>
    <cellStyle name="60% - Accent5 2" xfId="12754" hidden="1"/>
    <cellStyle name="60% - Accent5 2" xfId="12791" hidden="1"/>
    <cellStyle name="60% - Accent5 2" xfId="13699" hidden="1"/>
    <cellStyle name="60% - Accent5 2" xfId="13736" hidden="1"/>
    <cellStyle name="60% - Accent5 2" xfId="14321" hidden="1"/>
    <cellStyle name="60% - Accent5 2" xfId="15203" hidden="1"/>
    <cellStyle name="60% - Accent5 2" xfId="15240" hidden="1"/>
    <cellStyle name="60% - Accent5 2" xfId="16184" hidden="1"/>
    <cellStyle name="60% - Accent5 2" xfId="16221" hidden="1"/>
    <cellStyle name="60% - Accent5 2" xfId="17129" hidden="1"/>
    <cellStyle name="60% - Accent5 2" xfId="17166" hidden="1"/>
    <cellStyle name="60% - Accent5 2" xfId="17751" hidden="1"/>
    <cellStyle name="60% - Accent5 2" xfId="18633" hidden="1"/>
    <cellStyle name="60% - Accent5 2" xfId="18670" hidden="1"/>
    <cellStyle name="60% - Accent5 2" xfId="19614" hidden="1"/>
    <cellStyle name="60% - Accent5 2" xfId="19651" hidden="1"/>
    <cellStyle name="60% - Accent5 2" xfId="20559" hidden="1"/>
    <cellStyle name="60% - Accent5 2" xfId="20596" hidden="1"/>
    <cellStyle name="60% - Accent5 2" xfId="21181" hidden="1"/>
    <cellStyle name="60% - Accent5 2" xfId="22063" hidden="1"/>
    <cellStyle name="60% - Accent5 2" xfId="22100" hidden="1"/>
    <cellStyle name="60% - Accent5 2" xfId="23044" hidden="1"/>
    <cellStyle name="60% - Accent5 2" xfId="23081" hidden="1"/>
    <cellStyle name="60% - Accent5 2" xfId="23989" hidden="1"/>
    <cellStyle name="60% - Accent5 2" xfId="24026" hidden="1"/>
    <cellStyle name="60% - Accent5 2" xfId="24611" hidden="1"/>
    <cellStyle name="60% - Accent5 2" xfId="25493" hidden="1"/>
    <cellStyle name="60% - Accent5 2" xfId="25530" hidden="1"/>
    <cellStyle name="60% - Accent5 2" xfId="26474" hidden="1"/>
    <cellStyle name="60% - Accent5 2" xfId="26511" hidden="1"/>
    <cellStyle name="60% - Accent5 2" xfId="27419" hidden="1"/>
    <cellStyle name="60% - Accent5 2" xfId="27456"/>
    <cellStyle name="60% - Accent5 2 2" xfId="27941"/>
    <cellStyle name="60% - Accent5 20" xfId="27942"/>
    <cellStyle name="60% - Accent5 21" xfId="27943"/>
    <cellStyle name="60% - Accent5 22" xfId="27944"/>
    <cellStyle name="60% - Accent5 23" xfId="27945"/>
    <cellStyle name="60% - Accent5 24" xfId="27946"/>
    <cellStyle name="60% - Accent5 25" xfId="27947"/>
    <cellStyle name="60% - Accent5 26" xfId="27948"/>
    <cellStyle name="60% - Accent5 27" xfId="27949"/>
    <cellStyle name="60% - Accent5 3" xfId="40" hidden="1"/>
    <cellStyle name="60% - Accent5 3" xfId="8416" hidden="1"/>
    <cellStyle name="60% - Accent5 3" xfId="11846" hidden="1"/>
    <cellStyle name="60% - Accent5 3" xfId="15276" hidden="1"/>
    <cellStyle name="60% - Accent5 3" xfId="18706" hidden="1"/>
    <cellStyle name="60% - Accent5 3" xfId="22136" hidden="1"/>
    <cellStyle name="60% - Accent5 3" xfId="25566"/>
    <cellStyle name="60% - Accent5 4" xfId="573" hidden="1"/>
    <cellStyle name="60% - Accent5 4" xfId="27950"/>
    <cellStyle name="60% - Accent5 5" xfId="1591" hidden="1"/>
    <cellStyle name="60% - Accent5 5" xfId="27951"/>
    <cellStyle name="60% - Accent5 6" xfId="27952"/>
    <cellStyle name="60% - Accent5 7" xfId="27953"/>
    <cellStyle name="60% - Accent5 8" xfId="27954"/>
    <cellStyle name="60% - Accent5 9" xfId="27955"/>
    <cellStyle name="60% - Accent6 10" xfId="27956"/>
    <cellStyle name="60% - Accent6 11" xfId="27957"/>
    <cellStyle name="60% - Accent6 12" xfId="27958"/>
    <cellStyle name="60% - Accent6 13" xfId="27959"/>
    <cellStyle name="60% - Accent6 14" xfId="27960"/>
    <cellStyle name="60% - Accent6 15" xfId="27961"/>
    <cellStyle name="60% - Accent6 16" xfId="27962"/>
    <cellStyle name="60% - Accent6 17" xfId="27963"/>
    <cellStyle name="60% - Accent6 18" xfId="27964"/>
    <cellStyle name="60% - Accent6 19" xfId="27965"/>
    <cellStyle name="60% - Accent6 2" xfId="640" hidden="1"/>
    <cellStyle name="60% - Accent6 2" xfId="1514" hidden="1"/>
    <cellStyle name="60% - Accent6 2" xfId="1551" hidden="1"/>
    <cellStyle name="60% - Accent6 2" xfId="2495" hidden="1"/>
    <cellStyle name="60% - Accent6 2" xfId="2532" hidden="1"/>
    <cellStyle name="60% - Accent6 2" xfId="3440" hidden="1"/>
    <cellStyle name="60% - Accent6 2" xfId="3477" hidden="1"/>
    <cellStyle name="60% - Accent6 2" xfId="4084" hidden="1"/>
    <cellStyle name="60% - Accent6 2" xfId="4958" hidden="1"/>
    <cellStyle name="60% - Accent6 2" xfId="4995" hidden="1"/>
    <cellStyle name="60% - Accent6 2" xfId="5910" hidden="1"/>
    <cellStyle name="60% - Accent6 2" xfId="5947" hidden="1"/>
    <cellStyle name="60% - Accent6 2" xfId="6855" hidden="1"/>
    <cellStyle name="60% - Accent6 2" xfId="6892" hidden="1"/>
    <cellStyle name="60% - Accent6 2" xfId="7465" hidden="1"/>
    <cellStyle name="60% - Accent6 2" xfId="8339" hidden="1"/>
    <cellStyle name="60% - Accent6 2" xfId="8376" hidden="1"/>
    <cellStyle name="60% - Accent6 2" xfId="9320" hidden="1"/>
    <cellStyle name="60% - Accent6 2" xfId="9357" hidden="1"/>
    <cellStyle name="60% - Accent6 2" xfId="10265" hidden="1"/>
    <cellStyle name="60% - Accent6 2" xfId="10302" hidden="1"/>
    <cellStyle name="60% - Accent6 2" xfId="10895" hidden="1"/>
    <cellStyle name="60% - Accent6 2" xfId="11769" hidden="1"/>
    <cellStyle name="60% - Accent6 2" xfId="11806" hidden="1"/>
    <cellStyle name="60% - Accent6 2" xfId="12750" hidden="1"/>
    <cellStyle name="60% - Accent6 2" xfId="12787" hidden="1"/>
    <cellStyle name="60% - Accent6 2" xfId="13695" hidden="1"/>
    <cellStyle name="60% - Accent6 2" xfId="13732" hidden="1"/>
    <cellStyle name="60% - Accent6 2" xfId="14325" hidden="1"/>
    <cellStyle name="60% - Accent6 2" xfId="15199" hidden="1"/>
    <cellStyle name="60% - Accent6 2" xfId="15236" hidden="1"/>
    <cellStyle name="60% - Accent6 2" xfId="16180" hidden="1"/>
    <cellStyle name="60% - Accent6 2" xfId="16217" hidden="1"/>
    <cellStyle name="60% - Accent6 2" xfId="17125" hidden="1"/>
    <cellStyle name="60% - Accent6 2" xfId="17162" hidden="1"/>
    <cellStyle name="60% - Accent6 2" xfId="17755" hidden="1"/>
    <cellStyle name="60% - Accent6 2" xfId="18629" hidden="1"/>
    <cellStyle name="60% - Accent6 2" xfId="18666" hidden="1"/>
    <cellStyle name="60% - Accent6 2" xfId="19610" hidden="1"/>
    <cellStyle name="60% - Accent6 2" xfId="19647" hidden="1"/>
    <cellStyle name="60% - Accent6 2" xfId="20555" hidden="1"/>
    <cellStyle name="60% - Accent6 2" xfId="20592" hidden="1"/>
    <cellStyle name="60% - Accent6 2" xfId="21185" hidden="1"/>
    <cellStyle name="60% - Accent6 2" xfId="22059" hidden="1"/>
    <cellStyle name="60% - Accent6 2" xfId="22096" hidden="1"/>
    <cellStyle name="60% - Accent6 2" xfId="23040" hidden="1"/>
    <cellStyle name="60% - Accent6 2" xfId="23077" hidden="1"/>
    <cellStyle name="60% - Accent6 2" xfId="23985" hidden="1"/>
    <cellStyle name="60% - Accent6 2" xfId="24022" hidden="1"/>
    <cellStyle name="60% - Accent6 2" xfId="24615" hidden="1"/>
    <cellStyle name="60% - Accent6 2" xfId="25489" hidden="1"/>
    <cellStyle name="60% - Accent6 2" xfId="25526" hidden="1"/>
    <cellStyle name="60% - Accent6 2" xfId="26470" hidden="1"/>
    <cellStyle name="60% - Accent6 2" xfId="26507" hidden="1"/>
    <cellStyle name="60% - Accent6 2" xfId="27415" hidden="1"/>
    <cellStyle name="60% - Accent6 2" xfId="27452"/>
    <cellStyle name="60% - Accent6 2 2" xfId="27966"/>
    <cellStyle name="60% - Accent6 20" xfId="27967"/>
    <cellStyle name="60% - Accent6 21" xfId="27968"/>
    <cellStyle name="60% - Accent6 22" xfId="27969"/>
    <cellStyle name="60% - Accent6 23" xfId="27970"/>
    <cellStyle name="60% - Accent6 24" xfId="27971"/>
    <cellStyle name="60% - Accent6 25" xfId="27972"/>
    <cellStyle name="60% - Accent6 26" xfId="27973"/>
    <cellStyle name="60% - Accent6 27" xfId="27974"/>
    <cellStyle name="60% - Accent6 3" xfId="44" hidden="1"/>
    <cellStyle name="60% - Accent6 3" xfId="8412" hidden="1"/>
    <cellStyle name="60% - Accent6 3" xfId="11842" hidden="1"/>
    <cellStyle name="60% - Accent6 3" xfId="15272" hidden="1"/>
    <cellStyle name="60% - Accent6 3" xfId="18702" hidden="1"/>
    <cellStyle name="60% - Accent6 3" xfId="22132" hidden="1"/>
    <cellStyle name="60% - Accent6 3" xfId="25562"/>
    <cellStyle name="60% - Accent6 4" xfId="569" hidden="1"/>
    <cellStyle name="60% - Accent6 4" xfId="27975"/>
    <cellStyle name="60% - Accent6 5" xfId="1587" hidden="1"/>
    <cellStyle name="60% - Accent6 5" xfId="27976"/>
    <cellStyle name="60% - Accent6 6" xfId="27977"/>
    <cellStyle name="60% - Accent6 7" xfId="27978"/>
    <cellStyle name="60% - Accent6 8" xfId="27979"/>
    <cellStyle name="60% - Accent6 9" xfId="27980"/>
    <cellStyle name="60% - Akzent1 2" xfId="27981"/>
    <cellStyle name="60% - Akzent2 2" xfId="27982"/>
    <cellStyle name="60% - Akzent3 2" xfId="27983"/>
    <cellStyle name="60% - Akzent4 2" xfId="27984"/>
    <cellStyle name="60% - Akzent5 2" xfId="27985"/>
    <cellStyle name="60% - Akzent6 2" xfId="27986"/>
    <cellStyle name="Accent1 10" xfId="27987"/>
    <cellStyle name="Accent1 11" xfId="27988"/>
    <cellStyle name="Accent1 12" xfId="27989"/>
    <cellStyle name="Accent1 13" xfId="27990"/>
    <cellStyle name="Accent1 14" xfId="27991"/>
    <cellStyle name="Accent1 15" xfId="27992"/>
    <cellStyle name="Accent1 16" xfId="27993"/>
    <cellStyle name="Accent1 17" xfId="27994"/>
    <cellStyle name="Accent1 18" xfId="27995"/>
    <cellStyle name="Accent1 19" xfId="27996"/>
    <cellStyle name="Accent1 2" xfId="617" hidden="1"/>
    <cellStyle name="Accent1 2" xfId="1537" hidden="1"/>
    <cellStyle name="Accent1 2" xfId="1574" hidden="1"/>
    <cellStyle name="Accent1 2" xfId="2518" hidden="1"/>
    <cellStyle name="Accent1 2" xfId="2555" hidden="1"/>
    <cellStyle name="Accent1 2" xfId="3463" hidden="1"/>
    <cellStyle name="Accent1 2" xfId="3500" hidden="1"/>
    <cellStyle name="Accent1 2" xfId="4061" hidden="1"/>
    <cellStyle name="Accent1 2" xfId="4981" hidden="1"/>
    <cellStyle name="Accent1 2" xfId="5018" hidden="1"/>
    <cellStyle name="Accent1 2" xfId="5933" hidden="1"/>
    <cellStyle name="Accent1 2" xfId="5970" hidden="1"/>
    <cellStyle name="Accent1 2" xfId="6878" hidden="1"/>
    <cellStyle name="Accent1 2" xfId="6915" hidden="1"/>
    <cellStyle name="Accent1 2" xfId="7442" hidden="1"/>
    <cellStyle name="Accent1 2" xfId="8362" hidden="1"/>
    <cellStyle name="Accent1 2" xfId="8399" hidden="1"/>
    <cellStyle name="Accent1 2" xfId="9343" hidden="1"/>
    <cellStyle name="Accent1 2" xfId="9380" hidden="1"/>
    <cellStyle name="Accent1 2" xfId="10288" hidden="1"/>
    <cellStyle name="Accent1 2" xfId="10325" hidden="1"/>
    <cellStyle name="Accent1 2" xfId="10872" hidden="1"/>
    <cellStyle name="Accent1 2" xfId="11792" hidden="1"/>
    <cellStyle name="Accent1 2" xfId="11829" hidden="1"/>
    <cellStyle name="Accent1 2" xfId="12773" hidden="1"/>
    <cellStyle name="Accent1 2" xfId="12810" hidden="1"/>
    <cellStyle name="Accent1 2" xfId="13718" hidden="1"/>
    <cellStyle name="Accent1 2" xfId="13755" hidden="1"/>
    <cellStyle name="Accent1 2" xfId="14302" hidden="1"/>
    <cellStyle name="Accent1 2" xfId="15222" hidden="1"/>
    <cellStyle name="Accent1 2" xfId="15259" hidden="1"/>
    <cellStyle name="Accent1 2" xfId="16203" hidden="1"/>
    <cellStyle name="Accent1 2" xfId="16240" hidden="1"/>
    <cellStyle name="Accent1 2" xfId="17148" hidden="1"/>
    <cellStyle name="Accent1 2" xfId="17185" hidden="1"/>
    <cellStyle name="Accent1 2" xfId="17732" hidden="1"/>
    <cellStyle name="Accent1 2" xfId="18652" hidden="1"/>
    <cellStyle name="Accent1 2" xfId="18689" hidden="1"/>
    <cellStyle name="Accent1 2" xfId="19633" hidden="1"/>
    <cellStyle name="Accent1 2" xfId="19670" hidden="1"/>
    <cellStyle name="Accent1 2" xfId="20578" hidden="1"/>
    <cellStyle name="Accent1 2" xfId="20615" hidden="1"/>
    <cellStyle name="Accent1 2" xfId="21162" hidden="1"/>
    <cellStyle name="Accent1 2" xfId="22082" hidden="1"/>
    <cellStyle name="Accent1 2" xfId="22119" hidden="1"/>
    <cellStyle name="Accent1 2" xfId="23063" hidden="1"/>
    <cellStyle name="Accent1 2" xfId="23100" hidden="1"/>
    <cellStyle name="Accent1 2" xfId="24008" hidden="1"/>
    <cellStyle name="Accent1 2" xfId="24045" hidden="1"/>
    <cellStyle name="Accent1 2" xfId="24592" hidden="1"/>
    <cellStyle name="Accent1 2" xfId="25512" hidden="1"/>
    <cellStyle name="Accent1 2" xfId="25549" hidden="1"/>
    <cellStyle name="Accent1 2" xfId="26493" hidden="1"/>
    <cellStyle name="Accent1 2" xfId="26530" hidden="1"/>
    <cellStyle name="Accent1 2" xfId="27438" hidden="1"/>
    <cellStyle name="Accent1 2" xfId="27475"/>
    <cellStyle name="Accent1 2 2" xfId="27997"/>
    <cellStyle name="Accent1 20" xfId="27998"/>
    <cellStyle name="Accent1 21" xfId="27999"/>
    <cellStyle name="Accent1 22" xfId="28000"/>
    <cellStyle name="Accent1 23" xfId="28001"/>
    <cellStyle name="Accent1 24" xfId="28002"/>
    <cellStyle name="Accent1 25" xfId="28003"/>
    <cellStyle name="Accent1 26" xfId="28004"/>
    <cellStyle name="Accent1 27" xfId="28005"/>
    <cellStyle name="Accent1 3" xfId="21" hidden="1"/>
    <cellStyle name="Accent1 3" xfId="8435" hidden="1"/>
    <cellStyle name="Accent1 3" xfId="11865" hidden="1"/>
    <cellStyle name="Accent1 3" xfId="15295" hidden="1"/>
    <cellStyle name="Accent1 3" xfId="18725" hidden="1"/>
    <cellStyle name="Accent1 3" xfId="22155" hidden="1"/>
    <cellStyle name="Accent1 3" xfId="25585"/>
    <cellStyle name="Accent1 4" xfId="592" hidden="1"/>
    <cellStyle name="Accent1 4" xfId="28006"/>
    <cellStyle name="Accent1 5" xfId="1610" hidden="1"/>
    <cellStyle name="Accent1 5" xfId="28007"/>
    <cellStyle name="Accent1 6" xfId="28008"/>
    <cellStyle name="Accent1 7" xfId="28009"/>
    <cellStyle name="Accent1 8" xfId="28010"/>
    <cellStyle name="Accent1 9" xfId="28011"/>
    <cellStyle name="Accent2 10" xfId="28012"/>
    <cellStyle name="Accent2 11" xfId="28013"/>
    <cellStyle name="Accent2 12" xfId="28014"/>
    <cellStyle name="Accent2 13" xfId="28015"/>
    <cellStyle name="Accent2 14" xfId="28016"/>
    <cellStyle name="Accent2 15" xfId="28017"/>
    <cellStyle name="Accent2 16" xfId="28018"/>
    <cellStyle name="Accent2 17" xfId="28019"/>
    <cellStyle name="Accent2 18" xfId="28020"/>
    <cellStyle name="Accent2 19" xfId="28021"/>
    <cellStyle name="Accent2 2" xfId="621" hidden="1"/>
    <cellStyle name="Accent2 2" xfId="1533" hidden="1"/>
    <cellStyle name="Accent2 2" xfId="1570" hidden="1"/>
    <cellStyle name="Accent2 2" xfId="2514" hidden="1"/>
    <cellStyle name="Accent2 2" xfId="2551" hidden="1"/>
    <cellStyle name="Accent2 2" xfId="3459" hidden="1"/>
    <cellStyle name="Accent2 2" xfId="3496" hidden="1"/>
    <cellStyle name="Accent2 2" xfId="4065" hidden="1"/>
    <cellStyle name="Accent2 2" xfId="4977" hidden="1"/>
    <cellStyle name="Accent2 2" xfId="5014" hidden="1"/>
    <cellStyle name="Accent2 2" xfId="5929" hidden="1"/>
    <cellStyle name="Accent2 2" xfId="5966" hidden="1"/>
    <cellStyle name="Accent2 2" xfId="6874" hidden="1"/>
    <cellStyle name="Accent2 2" xfId="6911" hidden="1"/>
    <cellStyle name="Accent2 2" xfId="7446" hidden="1"/>
    <cellStyle name="Accent2 2" xfId="8358" hidden="1"/>
    <cellStyle name="Accent2 2" xfId="8395" hidden="1"/>
    <cellStyle name="Accent2 2" xfId="9339" hidden="1"/>
    <cellStyle name="Accent2 2" xfId="9376" hidden="1"/>
    <cellStyle name="Accent2 2" xfId="10284" hidden="1"/>
    <cellStyle name="Accent2 2" xfId="10321" hidden="1"/>
    <cellStyle name="Accent2 2" xfId="10876" hidden="1"/>
    <cellStyle name="Accent2 2" xfId="11788" hidden="1"/>
    <cellStyle name="Accent2 2" xfId="11825" hidden="1"/>
    <cellStyle name="Accent2 2" xfId="12769" hidden="1"/>
    <cellStyle name="Accent2 2" xfId="12806" hidden="1"/>
    <cellStyle name="Accent2 2" xfId="13714" hidden="1"/>
    <cellStyle name="Accent2 2" xfId="13751" hidden="1"/>
    <cellStyle name="Accent2 2" xfId="14306" hidden="1"/>
    <cellStyle name="Accent2 2" xfId="15218" hidden="1"/>
    <cellStyle name="Accent2 2" xfId="15255" hidden="1"/>
    <cellStyle name="Accent2 2" xfId="16199" hidden="1"/>
    <cellStyle name="Accent2 2" xfId="16236" hidden="1"/>
    <cellStyle name="Accent2 2" xfId="17144" hidden="1"/>
    <cellStyle name="Accent2 2" xfId="17181" hidden="1"/>
    <cellStyle name="Accent2 2" xfId="17736" hidden="1"/>
    <cellStyle name="Accent2 2" xfId="18648" hidden="1"/>
    <cellStyle name="Accent2 2" xfId="18685" hidden="1"/>
    <cellStyle name="Accent2 2" xfId="19629" hidden="1"/>
    <cellStyle name="Accent2 2" xfId="19666" hidden="1"/>
    <cellStyle name="Accent2 2" xfId="20574" hidden="1"/>
    <cellStyle name="Accent2 2" xfId="20611" hidden="1"/>
    <cellStyle name="Accent2 2" xfId="21166" hidden="1"/>
    <cellStyle name="Accent2 2" xfId="22078" hidden="1"/>
    <cellStyle name="Accent2 2" xfId="22115" hidden="1"/>
    <cellStyle name="Accent2 2" xfId="23059" hidden="1"/>
    <cellStyle name="Accent2 2" xfId="23096" hidden="1"/>
    <cellStyle name="Accent2 2" xfId="24004" hidden="1"/>
    <cellStyle name="Accent2 2" xfId="24041" hidden="1"/>
    <cellStyle name="Accent2 2" xfId="24596" hidden="1"/>
    <cellStyle name="Accent2 2" xfId="25508" hidden="1"/>
    <cellStyle name="Accent2 2" xfId="25545" hidden="1"/>
    <cellStyle name="Accent2 2" xfId="26489" hidden="1"/>
    <cellStyle name="Accent2 2" xfId="26526" hidden="1"/>
    <cellStyle name="Accent2 2" xfId="27434" hidden="1"/>
    <cellStyle name="Accent2 2" xfId="27471"/>
    <cellStyle name="Accent2 2 2" xfId="28022"/>
    <cellStyle name="Accent2 20" xfId="28023"/>
    <cellStyle name="Accent2 21" xfId="28024"/>
    <cellStyle name="Accent2 22" xfId="28025"/>
    <cellStyle name="Accent2 23" xfId="28026"/>
    <cellStyle name="Accent2 24" xfId="28027"/>
    <cellStyle name="Accent2 25" xfId="28028"/>
    <cellStyle name="Accent2 26" xfId="28029"/>
    <cellStyle name="Accent2 27" xfId="28030"/>
    <cellStyle name="Accent2 3" xfId="25" hidden="1"/>
    <cellStyle name="Accent2 3" xfId="8431" hidden="1"/>
    <cellStyle name="Accent2 3" xfId="11861" hidden="1"/>
    <cellStyle name="Accent2 3" xfId="15291" hidden="1"/>
    <cellStyle name="Accent2 3" xfId="18721" hidden="1"/>
    <cellStyle name="Accent2 3" xfId="22151" hidden="1"/>
    <cellStyle name="Accent2 3" xfId="25581"/>
    <cellStyle name="Accent2 4" xfId="588" hidden="1"/>
    <cellStyle name="Accent2 4" xfId="28031"/>
    <cellStyle name="Accent2 5" xfId="1606" hidden="1"/>
    <cellStyle name="Accent2 5" xfId="28032"/>
    <cellStyle name="Accent2 6" xfId="28033"/>
    <cellStyle name="Accent2 7" xfId="28034"/>
    <cellStyle name="Accent2 8" xfId="28035"/>
    <cellStyle name="Accent2 9" xfId="28036"/>
    <cellStyle name="Accent3 10" xfId="28037"/>
    <cellStyle name="Accent3 11" xfId="28038"/>
    <cellStyle name="Accent3 12" xfId="28039"/>
    <cellStyle name="Accent3 13" xfId="28040"/>
    <cellStyle name="Accent3 14" xfId="28041"/>
    <cellStyle name="Accent3 15" xfId="28042"/>
    <cellStyle name="Accent3 16" xfId="28043"/>
    <cellStyle name="Accent3 17" xfId="28044"/>
    <cellStyle name="Accent3 18" xfId="28045"/>
    <cellStyle name="Accent3 19" xfId="28046"/>
    <cellStyle name="Accent3 2" xfId="625" hidden="1"/>
    <cellStyle name="Accent3 2" xfId="1529" hidden="1"/>
    <cellStyle name="Accent3 2" xfId="1566" hidden="1"/>
    <cellStyle name="Accent3 2" xfId="2510" hidden="1"/>
    <cellStyle name="Accent3 2" xfId="2547" hidden="1"/>
    <cellStyle name="Accent3 2" xfId="3455" hidden="1"/>
    <cellStyle name="Accent3 2" xfId="3492" hidden="1"/>
    <cellStyle name="Accent3 2" xfId="4069" hidden="1"/>
    <cellStyle name="Accent3 2" xfId="4973" hidden="1"/>
    <cellStyle name="Accent3 2" xfId="5010" hidden="1"/>
    <cellStyle name="Accent3 2" xfId="5925" hidden="1"/>
    <cellStyle name="Accent3 2" xfId="5962" hidden="1"/>
    <cellStyle name="Accent3 2" xfId="6870" hidden="1"/>
    <cellStyle name="Accent3 2" xfId="6907" hidden="1"/>
    <cellStyle name="Accent3 2" xfId="7450" hidden="1"/>
    <cellStyle name="Accent3 2" xfId="8354" hidden="1"/>
    <cellStyle name="Accent3 2" xfId="8391" hidden="1"/>
    <cellStyle name="Accent3 2" xfId="9335" hidden="1"/>
    <cellStyle name="Accent3 2" xfId="9372" hidden="1"/>
    <cellStyle name="Accent3 2" xfId="10280" hidden="1"/>
    <cellStyle name="Accent3 2" xfId="10317" hidden="1"/>
    <cellStyle name="Accent3 2" xfId="10880" hidden="1"/>
    <cellStyle name="Accent3 2" xfId="11784" hidden="1"/>
    <cellStyle name="Accent3 2" xfId="11821" hidden="1"/>
    <cellStyle name="Accent3 2" xfId="12765" hidden="1"/>
    <cellStyle name="Accent3 2" xfId="12802" hidden="1"/>
    <cellStyle name="Accent3 2" xfId="13710" hidden="1"/>
    <cellStyle name="Accent3 2" xfId="13747" hidden="1"/>
    <cellStyle name="Accent3 2" xfId="14310" hidden="1"/>
    <cellStyle name="Accent3 2" xfId="15214" hidden="1"/>
    <cellStyle name="Accent3 2" xfId="15251" hidden="1"/>
    <cellStyle name="Accent3 2" xfId="16195" hidden="1"/>
    <cellStyle name="Accent3 2" xfId="16232" hidden="1"/>
    <cellStyle name="Accent3 2" xfId="17140" hidden="1"/>
    <cellStyle name="Accent3 2" xfId="17177" hidden="1"/>
    <cellStyle name="Accent3 2" xfId="17740" hidden="1"/>
    <cellStyle name="Accent3 2" xfId="18644" hidden="1"/>
    <cellStyle name="Accent3 2" xfId="18681" hidden="1"/>
    <cellStyle name="Accent3 2" xfId="19625" hidden="1"/>
    <cellStyle name="Accent3 2" xfId="19662" hidden="1"/>
    <cellStyle name="Accent3 2" xfId="20570" hidden="1"/>
    <cellStyle name="Accent3 2" xfId="20607" hidden="1"/>
    <cellStyle name="Accent3 2" xfId="21170" hidden="1"/>
    <cellStyle name="Accent3 2" xfId="22074" hidden="1"/>
    <cellStyle name="Accent3 2" xfId="22111" hidden="1"/>
    <cellStyle name="Accent3 2" xfId="23055" hidden="1"/>
    <cellStyle name="Accent3 2" xfId="23092" hidden="1"/>
    <cellStyle name="Accent3 2" xfId="24000" hidden="1"/>
    <cellStyle name="Accent3 2" xfId="24037" hidden="1"/>
    <cellStyle name="Accent3 2" xfId="24600" hidden="1"/>
    <cellStyle name="Accent3 2" xfId="25504" hidden="1"/>
    <cellStyle name="Accent3 2" xfId="25541" hidden="1"/>
    <cellStyle name="Accent3 2" xfId="26485" hidden="1"/>
    <cellStyle name="Accent3 2" xfId="26522" hidden="1"/>
    <cellStyle name="Accent3 2" xfId="27430" hidden="1"/>
    <cellStyle name="Accent3 2" xfId="27467"/>
    <cellStyle name="Accent3 2 2" xfId="28047"/>
    <cellStyle name="Accent3 20" xfId="28048"/>
    <cellStyle name="Accent3 21" xfId="28049"/>
    <cellStyle name="Accent3 22" xfId="28050"/>
    <cellStyle name="Accent3 23" xfId="28051"/>
    <cellStyle name="Accent3 24" xfId="28052"/>
    <cellStyle name="Accent3 25" xfId="28053"/>
    <cellStyle name="Accent3 26" xfId="28054"/>
    <cellStyle name="Accent3 27" xfId="28055"/>
    <cellStyle name="Accent3 3" xfId="29" hidden="1"/>
    <cellStyle name="Accent3 3" xfId="8427" hidden="1"/>
    <cellStyle name="Accent3 3" xfId="11857" hidden="1"/>
    <cellStyle name="Accent3 3" xfId="15287" hidden="1"/>
    <cellStyle name="Accent3 3" xfId="18717" hidden="1"/>
    <cellStyle name="Accent3 3" xfId="22147" hidden="1"/>
    <cellStyle name="Accent3 3" xfId="25577"/>
    <cellStyle name="Accent3 4" xfId="584" hidden="1"/>
    <cellStyle name="Accent3 4" xfId="28056"/>
    <cellStyle name="Accent3 5" xfId="1602" hidden="1"/>
    <cellStyle name="Accent3 5" xfId="28057"/>
    <cellStyle name="Accent3 6" xfId="28058"/>
    <cellStyle name="Accent3 7" xfId="28059"/>
    <cellStyle name="Accent3 8" xfId="28060"/>
    <cellStyle name="Accent3 9" xfId="28061"/>
    <cellStyle name="Accent4 10" xfId="28062"/>
    <cellStyle name="Accent4 11" xfId="28063"/>
    <cellStyle name="Accent4 12" xfId="28064"/>
    <cellStyle name="Accent4 13" xfId="28065"/>
    <cellStyle name="Accent4 14" xfId="28066"/>
    <cellStyle name="Accent4 15" xfId="28067"/>
    <cellStyle name="Accent4 16" xfId="28068"/>
    <cellStyle name="Accent4 17" xfId="28069"/>
    <cellStyle name="Accent4 18" xfId="28070"/>
    <cellStyle name="Accent4 19" xfId="28071"/>
    <cellStyle name="Accent4 2" xfId="629" hidden="1"/>
    <cellStyle name="Accent4 2" xfId="1525" hidden="1"/>
    <cellStyle name="Accent4 2" xfId="1562" hidden="1"/>
    <cellStyle name="Accent4 2" xfId="2506" hidden="1"/>
    <cellStyle name="Accent4 2" xfId="2543" hidden="1"/>
    <cellStyle name="Accent4 2" xfId="3451" hidden="1"/>
    <cellStyle name="Accent4 2" xfId="3488" hidden="1"/>
    <cellStyle name="Accent4 2" xfId="4073" hidden="1"/>
    <cellStyle name="Accent4 2" xfId="4969" hidden="1"/>
    <cellStyle name="Accent4 2" xfId="5006" hidden="1"/>
    <cellStyle name="Accent4 2" xfId="5921" hidden="1"/>
    <cellStyle name="Accent4 2" xfId="5958" hidden="1"/>
    <cellStyle name="Accent4 2" xfId="6866" hidden="1"/>
    <cellStyle name="Accent4 2" xfId="6903" hidden="1"/>
    <cellStyle name="Accent4 2" xfId="7454" hidden="1"/>
    <cellStyle name="Accent4 2" xfId="8350" hidden="1"/>
    <cellStyle name="Accent4 2" xfId="8387" hidden="1"/>
    <cellStyle name="Accent4 2" xfId="9331" hidden="1"/>
    <cellStyle name="Accent4 2" xfId="9368" hidden="1"/>
    <cellStyle name="Accent4 2" xfId="10276" hidden="1"/>
    <cellStyle name="Accent4 2" xfId="10313" hidden="1"/>
    <cellStyle name="Accent4 2" xfId="10884" hidden="1"/>
    <cellStyle name="Accent4 2" xfId="11780" hidden="1"/>
    <cellStyle name="Accent4 2" xfId="11817" hidden="1"/>
    <cellStyle name="Accent4 2" xfId="12761" hidden="1"/>
    <cellStyle name="Accent4 2" xfId="12798" hidden="1"/>
    <cellStyle name="Accent4 2" xfId="13706" hidden="1"/>
    <cellStyle name="Accent4 2" xfId="13743" hidden="1"/>
    <cellStyle name="Accent4 2" xfId="14314" hidden="1"/>
    <cellStyle name="Accent4 2" xfId="15210" hidden="1"/>
    <cellStyle name="Accent4 2" xfId="15247" hidden="1"/>
    <cellStyle name="Accent4 2" xfId="16191" hidden="1"/>
    <cellStyle name="Accent4 2" xfId="16228" hidden="1"/>
    <cellStyle name="Accent4 2" xfId="17136" hidden="1"/>
    <cellStyle name="Accent4 2" xfId="17173" hidden="1"/>
    <cellStyle name="Accent4 2" xfId="17744" hidden="1"/>
    <cellStyle name="Accent4 2" xfId="18640" hidden="1"/>
    <cellStyle name="Accent4 2" xfId="18677" hidden="1"/>
    <cellStyle name="Accent4 2" xfId="19621" hidden="1"/>
    <cellStyle name="Accent4 2" xfId="19658" hidden="1"/>
    <cellStyle name="Accent4 2" xfId="20566" hidden="1"/>
    <cellStyle name="Accent4 2" xfId="20603" hidden="1"/>
    <cellStyle name="Accent4 2" xfId="21174" hidden="1"/>
    <cellStyle name="Accent4 2" xfId="22070" hidden="1"/>
    <cellStyle name="Accent4 2" xfId="22107" hidden="1"/>
    <cellStyle name="Accent4 2" xfId="23051" hidden="1"/>
    <cellStyle name="Accent4 2" xfId="23088" hidden="1"/>
    <cellStyle name="Accent4 2" xfId="23996" hidden="1"/>
    <cellStyle name="Accent4 2" xfId="24033" hidden="1"/>
    <cellStyle name="Accent4 2" xfId="24604" hidden="1"/>
    <cellStyle name="Accent4 2" xfId="25500" hidden="1"/>
    <cellStyle name="Accent4 2" xfId="25537" hidden="1"/>
    <cellStyle name="Accent4 2" xfId="26481" hidden="1"/>
    <cellStyle name="Accent4 2" xfId="26518" hidden="1"/>
    <cellStyle name="Accent4 2" xfId="27426" hidden="1"/>
    <cellStyle name="Accent4 2" xfId="27463"/>
    <cellStyle name="Accent4 2 2" xfId="28072"/>
    <cellStyle name="Accent4 20" xfId="28073"/>
    <cellStyle name="Accent4 21" xfId="28074"/>
    <cellStyle name="Accent4 22" xfId="28075"/>
    <cellStyle name="Accent4 23" xfId="28076"/>
    <cellStyle name="Accent4 24" xfId="28077"/>
    <cellStyle name="Accent4 25" xfId="28078"/>
    <cellStyle name="Accent4 26" xfId="28079"/>
    <cellStyle name="Accent4 27" xfId="28080"/>
    <cellStyle name="Accent4 3" xfId="33" hidden="1"/>
    <cellStyle name="Accent4 3" xfId="8423" hidden="1"/>
    <cellStyle name="Accent4 3" xfId="11853" hidden="1"/>
    <cellStyle name="Accent4 3" xfId="15283" hidden="1"/>
    <cellStyle name="Accent4 3" xfId="18713" hidden="1"/>
    <cellStyle name="Accent4 3" xfId="22143" hidden="1"/>
    <cellStyle name="Accent4 3" xfId="25573"/>
    <cellStyle name="Accent4 4" xfId="580" hidden="1"/>
    <cellStyle name="Accent4 4" xfId="28081"/>
    <cellStyle name="Accent4 5" xfId="1598" hidden="1"/>
    <cellStyle name="Accent4 5" xfId="28082"/>
    <cellStyle name="Accent4 6" xfId="28083"/>
    <cellStyle name="Accent4 7" xfId="28084"/>
    <cellStyle name="Accent4 8" xfId="28085"/>
    <cellStyle name="Accent4 9" xfId="28086"/>
    <cellStyle name="Accent5 10" xfId="28087"/>
    <cellStyle name="Accent5 11" xfId="28088"/>
    <cellStyle name="Accent5 12" xfId="28089"/>
    <cellStyle name="Accent5 13" xfId="28090"/>
    <cellStyle name="Accent5 14" xfId="28091"/>
    <cellStyle name="Accent5 15" xfId="28092"/>
    <cellStyle name="Accent5 16" xfId="28093"/>
    <cellStyle name="Accent5 17" xfId="28094"/>
    <cellStyle name="Accent5 18" xfId="28095"/>
    <cellStyle name="Accent5 19" xfId="28096"/>
    <cellStyle name="Accent5 2" xfId="633" hidden="1"/>
    <cellStyle name="Accent5 2" xfId="1521" hidden="1"/>
    <cellStyle name="Accent5 2" xfId="1558" hidden="1"/>
    <cellStyle name="Accent5 2" xfId="2502" hidden="1"/>
    <cellStyle name="Accent5 2" xfId="2539" hidden="1"/>
    <cellStyle name="Accent5 2" xfId="3447" hidden="1"/>
    <cellStyle name="Accent5 2" xfId="3484" hidden="1"/>
    <cellStyle name="Accent5 2" xfId="4077" hidden="1"/>
    <cellStyle name="Accent5 2" xfId="4965" hidden="1"/>
    <cellStyle name="Accent5 2" xfId="5002" hidden="1"/>
    <cellStyle name="Accent5 2" xfId="5917" hidden="1"/>
    <cellStyle name="Accent5 2" xfId="5954" hidden="1"/>
    <cellStyle name="Accent5 2" xfId="6862" hidden="1"/>
    <cellStyle name="Accent5 2" xfId="6899" hidden="1"/>
    <cellStyle name="Accent5 2" xfId="7458" hidden="1"/>
    <cellStyle name="Accent5 2" xfId="8346" hidden="1"/>
    <cellStyle name="Accent5 2" xfId="8383" hidden="1"/>
    <cellStyle name="Accent5 2" xfId="9327" hidden="1"/>
    <cellStyle name="Accent5 2" xfId="9364" hidden="1"/>
    <cellStyle name="Accent5 2" xfId="10272" hidden="1"/>
    <cellStyle name="Accent5 2" xfId="10309" hidden="1"/>
    <cellStyle name="Accent5 2" xfId="10888" hidden="1"/>
    <cellStyle name="Accent5 2" xfId="11776" hidden="1"/>
    <cellStyle name="Accent5 2" xfId="11813" hidden="1"/>
    <cellStyle name="Accent5 2" xfId="12757" hidden="1"/>
    <cellStyle name="Accent5 2" xfId="12794" hidden="1"/>
    <cellStyle name="Accent5 2" xfId="13702" hidden="1"/>
    <cellStyle name="Accent5 2" xfId="13739" hidden="1"/>
    <cellStyle name="Accent5 2" xfId="14318" hidden="1"/>
    <cellStyle name="Accent5 2" xfId="15206" hidden="1"/>
    <cellStyle name="Accent5 2" xfId="15243" hidden="1"/>
    <cellStyle name="Accent5 2" xfId="16187" hidden="1"/>
    <cellStyle name="Accent5 2" xfId="16224" hidden="1"/>
    <cellStyle name="Accent5 2" xfId="17132" hidden="1"/>
    <cellStyle name="Accent5 2" xfId="17169" hidden="1"/>
    <cellStyle name="Accent5 2" xfId="17748" hidden="1"/>
    <cellStyle name="Accent5 2" xfId="18636" hidden="1"/>
    <cellStyle name="Accent5 2" xfId="18673" hidden="1"/>
    <cellStyle name="Accent5 2" xfId="19617" hidden="1"/>
    <cellStyle name="Accent5 2" xfId="19654" hidden="1"/>
    <cellStyle name="Accent5 2" xfId="20562" hidden="1"/>
    <cellStyle name="Accent5 2" xfId="20599" hidden="1"/>
    <cellStyle name="Accent5 2" xfId="21178" hidden="1"/>
    <cellStyle name="Accent5 2" xfId="22066" hidden="1"/>
    <cellStyle name="Accent5 2" xfId="22103" hidden="1"/>
    <cellStyle name="Accent5 2" xfId="23047" hidden="1"/>
    <cellStyle name="Accent5 2" xfId="23084" hidden="1"/>
    <cellStyle name="Accent5 2" xfId="23992" hidden="1"/>
    <cellStyle name="Accent5 2" xfId="24029" hidden="1"/>
    <cellStyle name="Accent5 2" xfId="24608" hidden="1"/>
    <cellStyle name="Accent5 2" xfId="25496" hidden="1"/>
    <cellStyle name="Accent5 2" xfId="25533" hidden="1"/>
    <cellStyle name="Accent5 2" xfId="26477" hidden="1"/>
    <cellStyle name="Accent5 2" xfId="26514" hidden="1"/>
    <cellStyle name="Accent5 2" xfId="27422" hidden="1"/>
    <cellStyle name="Accent5 2" xfId="27459"/>
    <cellStyle name="Accent5 2 2" xfId="28097"/>
    <cellStyle name="Accent5 20" xfId="28098"/>
    <cellStyle name="Accent5 21" xfId="28099"/>
    <cellStyle name="Accent5 22" xfId="28100"/>
    <cellStyle name="Accent5 23" xfId="28101"/>
    <cellStyle name="Accent5 24" xfId="28102"/>
    <cellStyle name="Accent5 25" xfId="28103"/>
    <cellStyle name="Accent5 26" xfId="28104"/>
    <cellStyle name="Accent5 27" xfId="28105"/>
    <cellStyle name="Accent5 3" xfId="37" hidden="1"/>
    <cellStyle name="Accent5 3" xfId="8419" hidden="1"/>
    <cellStyle name="Accent5 3" xfId="11849" hidden="1"/>
    <cellStyle name="Accent5 3" xfId="15279" hidden="1"/>
    <cellStyle name="Accent5 3" xfId="18709" hidden="1"/>
    <cellStyle name="Accent5 3" xfId="22139" hidden="1"/>
    <cellStyle name="Accent5 3" xfId="25569"/>
    <cellStyle name="Accent5 4" xfId="576" hidden="1"/>
    <cellStyle name="Accent5 4" xfId="28106"/>
    <cellStyle name="Accent5 5" xfId="1594" hidden="1"/>
    <cellStyle name="Accent5 5" xfId="28107"/>
    <cellStyle name="Accent5 6" xfId="28108"/>
    <cellStyle name="Accent5 7" xfId="28109"/>
    <cellStyle name="Accent5 8" xfId="28110"/>
    <cellStyle name="Accent5 9" xfId="28111"/>
    <cellStyle name="Accent6 10" xfId="28112"/>
    <cellStyle name="Accent6 11" xfId="28113"/>
    <cellStyle name="Accent6 12" xfId="28114"/>
    <cellStyle name="Accent6 13" xfId="28115"/>
    <cellStyle name="Accent6 14" xfId="28116"/>
    <cellStyle name="Accent6 15" xfId="28117"/>
    <cellStyle name="Accent6 16" xfId="28118"/>
    <cellStyle name="Accent6 17" xfId="28119"/>
    <cellStyle name="Accent6 18" xfId="28120"/>
    <cellStyle name="Accent6 19" xfId="28121"/>
    <cellStyle name="Accent6 2" xfId="637" hidden="1"/>
    <cellStyle name="Accent6 2" xfId="1517" hidden="1"/>
    <cellStyle name="Accent6 2" xfId="1554" hidden="1"/>
    <cellStyle name="Accent6 2" xfId="2498" hidden="1"/>
    <cellStyle name="Accent6 2" xfId="2535" hidden="1"/>
    <cellStyle name="Accent6 2" xfId="3443" hidden="1"/>
    <cellStyle name="Accent6 2" xfId="3480" hidden="1"/>
    <cellStyle name="Accent6 2" xfId="4081" hidden="1"/>
    <cellStyle name="Accent6 2" xfId="4961" hidden="1"/>
    <cellStyle name="Accent6 2" xfId="4998" hidden="1"/>
    <cellStyle name="Accent6 2" xfId="5913" hidden="1"/>
    <cellStyle name="Accent6 2" xfId="5950" hidden="1"/>
    <cellStyle name="Accent6 2" xfId="6858" hidden="1"/>
    <cellStyle name="Accent6 2" xfId="6895" hidden="1"/>
    <cellStyle name="Accent6 2" xfId="7462" hidden="1"/>
    <cellStyle name="Accent6 2" xfId="8342" hidden="1"/>
    <cellStyle name="Accent6 2" xfId="8379" hidden="1"/>
    <cellStyle name="Accent6 2" xfId="9323" hidden="1"/>
    <cellStyle name="Accent6 2" xfId="9360" hidden="1"/>
    <cellStyle name="Accent6 2" xfId="10268" hidden="1"/>
    <cellStyle name="Accent6 2" xfId="10305" hidden="1"/>
    <cellStyle name="Accent6 2" xfId="10892" hidden="1"/>
    <cellStyle name="Accent6 2" xfId="11772" hidden="1"/>
    <cellStyle name="Accent6 2" xfId="11809" hidden="1"/>
    <cellStyle name="Accent6 2" xfId="12753" hidden="1"/>
    <cellStyle name="Accent6 2" xfId="12790" hidden="1"/>
    <cellStyle name="Accent6 2" xfId="13698" hidden="1"/>
    <cellStyle name="Accent6 2" xfId="13735" hidden="1"/>
    <cellStyle name="Accent6 2" xfId="14322" hidden="1"/>
    <cellStyle name="Accent6 2" xfId="15202" hidden="1"/>
    <cellStyle name="Accent6 2" xfId="15239" hidden="1"/>
    <cellStyle name="Accent6 2" xfId="16183" hidden="1"/>
    <cellStyle name="Accent6 2" xfId="16220" hidden="1"/>
    <cellStyle name="Accent6 2" xfId="17128" hidden="1"/>
    <cellStyle name="Accent6 2" xfId="17165" hidden="1"/>
    <cellStyle name="Accent6 2" xfId="17752" hidden="1"/>
    <cellStyle name="Accent6 2" xfId="18632" hidden="1"/>
    <cellStyle name="Accent6 2" xfId="18669" hidden="1"/>
    <cellStyle name="Accent6 2" xfId="19613" hidden="1"/>
    <cellStyle name="Accent6 2" xfId="19650" hidden="1"/>
    <cellStyle name="Accent6 2" xfId="20558" hidden="1"/>
    <cellStyle name="Accent6 2" xfId="20595" hidden="1"/>
    <cellStyle name="Accent6 2" xfId="21182" hidden="1"/>
    <cellStyle name="Accent6 2" xfId="22062" hidden="1"/>
    <cellStyle name="Accent6 2" xfId="22099" hidden="1"/>
    <cellStyle name="Accent6 2" xfId="23043" hidden="1"/>
    <cellStyle name="Accent6 2" xfId="23080" hidden="1"/>
    <cellStyle name="Accent6 2" xfId="23988" hidden="1"/>
    <cellStyle name="Accent6 2" xfId="24025" hidden="1"/>
    <cellStyle name="Accent6 2" xfId="24612" hidden="1"/>
    <cellStyle name="Accent6 2" xfId="25492" hidden="1"/>
    <cellStyle name="Accent6 2" xfId="25529" hidden="1"/>
    <cellStyle name="Accent6 2" xfId="26473" hidden="1"/>
    <cellStyle name="Accent6 2" xfId="26510" hidden="1"/>
    <cellStyle name="Accent6 2" xfId="27418" hidden="1"/>
    <cellStyle name="Accent6 2" xfId="27455"/>
    <cellStyle name="Accent6 2 2" xfId="28122"/>
    <cellStyle name="Accent6 20" xfId="28123"/>
    <cellStyle name="Accent6 21" xfId="28124"/>
    <cellStyle name="Accent6 22" xfId="28125"/>
    <cellStyle name="Accent6 23" xfId="28126"/>
    <cellStyle name="Accent6 24" xfId="28127"/>
    <cellStyle name="Accent6 25" xfId="28128"/>
    <cellStyle name="Accent6 26" xfId="28129"/>
    <cellStyle name="Accent6 27" xfId="28130"/>
    <cellStyle name="Accent6 3" xfId="41" hidden="1"/>
    <cellStyle name="Accent6 3" xfId="8415" hidden="1"/>
    <cellStyle name="Accent6 3" xfId="11845" hidden="1"/>
    <cellStyle name="Accent6 3" xfId="15275" hidden="1"/>
    <cellStyle name="Accent6 3" xfId="18705" hidden="1"/>
    <cellStyle name="Accent6 3" xfId="22135" hidden="1"/>
    <cellStyle name="Accent6 3" xfId="25565"/>
    <cellStyle name="Accent6 4" xfId="572" hidden="1"/>
    <cellStyle name="Accent6 4" xfId="28131"/>
    <cellStyle name="Accent6 5" xfId="1590" hidden="1"/>
    <cellStyle name="Accent6 5" xfId="28132"/>
    <cellStyle name="Accent6 6" xfId="28133"/>
    <cellStyle name="Accent6 7" xfId="28134"/>
    <cellStyle name="Accent6 8" xfId="28135"/>
    <cellStyle name="Accent6 9" xfId="28136"/>
    <cellStyle name="AGGvalue" xfId="29300"/>
    <cellStyle name="Akzent1 2" xfId="28137"/>
    <cellStyle name="Akzent2 2" xfId="28138"/>
    <cellStyle name="Akzent3 2" xfId="28139"/>
    <cellStyle name="Akzent4 2" xfId="28140"/>
    <cellStyle name="Akzent5 2" xfId="28141"/>
    <cellStyle name="Akzent6 2" xfId="28142"/>
    <cellStyle name="Ausgabe 2" xfId="28143"/>
    <cellStyle name="Bad 10" xfId="28144"/>
    <cellStyle name="Bad 11" xfId="28145"/>
    <cellStyle name="Bad 12" xfId="28146"/>
    <cellStyle name="Bad 13" xfId="28147"/>
    <cellStyle name="Bad 14" xfId="28148"/>
    <cellStyle name="Bad 15" xfId="28149"/>
    <cellStyle name="Bad 16" xfId="28150"/>
    <cellStyle name="Bad 17" xfId="28151"/>
    <cellStyle name="Bad 18" xfId="28152"/>
    <cellStyle name="Bad 19" xfId="28153"/>
    <cellStyle name="Bad 2" xfId="611" hidden="1"/>
    <cellStyle name="Bad 2" xfId="1543" hidden="1"/>
    <cellStyle name="Bad 2" xfId="1580" hidden="1"/>
    <cellStyle name="Bad 2" xfId="2524" hidden="1"/>
    <cellStyle name="Bad 2" xfId="2561" hidden="1"/>
    <cellStyle name="Bad 2" xfId="3469" hidden="1"/>
    <cellStyle name="Bad 2" xfId="3506" hidden="1"/>
    <cellStyle name="Bad 2" xfId="4055" hidden="1"/>
    <cellStyle name="Bad 2" xfId="4987" hidden="1"/>
    <cellStyle name="Bad 2" xfId="5024" hidden="1"/>
    <cellStyle name="Bad 2" xfId="5939" hidden="1"/>
    <cellStyle name="Bad 2" xfId="5976" hidden="1"/>
    <cellStyle name="Bad 2" xfId="6884" hidden="1"/>
    <cellStyle name="Bad 2" xfId="6921" hidden="1"/>
    <cellStyle name="Bad 2" xfId="7436" hidden="1"/>
    <cellStyle name="Bad 2" xfId="8368" hidden="1"/>
    <cellStyle name="Bad 2" xfId="8405" hidden="1"/>
    <cellStyle name="Bad 2" xfId="9349" hidden="1"/>
    <cellStyle name="Bad 2" xfId="9386" hidden="1"/>
    <cellStyle name="Bad 2" xfId="10294" hidden="1"/>
    <cellStyle name="Bad 2" xfId="10331" hidden="1"/>
    <cellStyle name="Bad 2" xfId="10866" hidden="1"/>
    <cellStyle name="Bad 2" xfId="11798" hidden="1"/>
    <cellStyle name="Bad 2" xfId="11835" hidden="1"/>
    <cellStyle name="Bad 2" xfId="12779" hidden="1"/>
    <cellStyle name="Bad 2" xfId="12816" hidden="1"/>
    <cellStyle name="Bad 2" xfId="13724" hidden="1"/>
    <cellStyle name="Bad 2" xfId="13761" hidden="1"/>
    <cellStyle name="Bad 2" xfId="14296" hidden="1"/>
    <cellStyle name="Bad 2" xfId="15228" hidden="1"/>
    <cellStyle name="Bad 2" xfId="15265" hidden="1"/>
    <cellStyle name="Bad 2" xfId="16209" hidden="1"/>
    <cellStyle name="Bad 2" xfId="16246" hidden="1"/>
    <cellStyle name="Bad 2" xfId="17154" hidden="1"/>
    <cellStyle name="Bad 2" xfId="17191" hidden="1"/>
    <cellStyle name="Bad 2" xfId="17726" hidden="1"/>
    <cellStyle name="Bad 2" xfId="18658" hidden="1"/>
    <cellStyle name="Bad 2" xfId="18695" hidden="1"/>
    <cellStyle name="Bad 2" xfId="19639" hidden="1"/>
    <cellStyle name="Bad 2" xfId="19676" hidden="1"/>
    <cellStyle name="Bad 2" xfId="20584" hidden="1"/>
    <cellStyle name="Bad 2" xfId="20621" hidden="1"/>
    <cellStyle name="Bad 2" xfId="21156" hidden="1"/>
    <cellStyle name="Bad 2" xfId="22088" hidden="1"/>
    <cellStyle name="Bad 2" xfId="22125" hidden="1"/>
    <cellStyle name="Bad 2" xfId="23069" hidden="1"/>
    <cellStyle name="Bad 2" xfId="23106" hidden="1"/>
    <cellStyle name="Bad 2" xfId="24014" hidden="1"/>
    <cellStyle name="Bad 2" xfId="24051" hidden="1"/>
    <cellStyle name="Bad 2" xfId="24586" hidden="1"/>
    <cellStyle name="Bad 2" xfId="25518" hidden="1"/>
    <cellStyle name="Bad 2" xfId="25555" hidden="1"/>
    <cellStyle name="Bad 2" xfId="26499" hidden="1"/>
    <cellStyle name="Bad 2" xfId="26536" hidden="1"/>
    <cellStyle name="Bad 2" xfId="27444" hidden="1"/>
    <cellStyle name="Bad 2" xfId="27481"/>
    <cellStyle name="Bad 2 2" xfId="28154"/>
    <cellStyle name="Bad 20" xfId="28155"/>
    <cellStyle name="Bad 21" xfId="28156"/>
    <cellStyle name="Bad 22" xfId="28157"/>
    <cellStyle name="Bad 23" xfId="28158"/>
    <cellStyle name="Bad 24" xfId="28159"/>
    <cellStyle name="Bad 25" xfId="28160"/>
    <cellStyle name="Bad 26" xfId="28161"/>
    <cellStyle name="Bad 27" xfId="28162"/>
    <cellStyle name="Bad 3" xfId="15" hidden="1"/>
    <cellStyle name="Bad 3" xfId="8441" hidden="1"/>
    <cellStyle name="Bad 3" xfId="11871" hidden="1"/>
    <cellStyle name="Bad 3" xfId="15301" hidden="1"/>
    <cellStyle name="Bad 3" xfId="18731" hidden="1"/>
    <cellStyle name="Bad 3" xfId="22161" hidden="1"/>
    <cellStyle name="Bad 3" xfId="25591"/>
    <cellStyle name="Bad 4" xfId="598" hidden="1"/>
    <cellStyle name="Bad 4" xfId="28163"/>
    <cellStyle name="Bad 5" xfId="1616" hidden="1"/>
    <cellStyle name="Bad 5" xfId="28164"/>
    <cellStyle name="Bad 6" xfId="28165"/>
    <cellStyle name="Bad 7" xfId="28166"/>
    <cellStyle name="Bad 8" xfId="28167"/>
    <cellStyle name="Bad 9" xfId="28168"/>
    <cellStyle name="Berechnung 2" xfId="28169"/>
    <cellStyle name="Calculation 10" xfId="28170"/>
    <cellStyle name="Calculation 11" xfId="28171"/>
    <cellStyle name="Calculation 12" xfId="28172"/>
    <cellStyle name="Calculation 13" xfId="28173"/>
    <cellStyle name="Calculation 14" xfId="28174"/>
    <cellStyle name="Calculation 15" xfId="28175"/>
    <cellStyle name="Calculation 16" xfId="28176"/>
    <cellStyle name="Calculation 17" xfId="28177"/>
    <cellStyle name="Calculation 18" xfId="28178"/>
    <cellStyle name="Calculation 19" xfId="28179"/>
    <cellStyle name="Calculation 2" xfId="613" hidden="1"/>
    <cellStyle name="Calculation 2" xfId="1541" hidden="1"/>
    <cellStyle name="Calculation 2" xfId="1578" hidden="1"/>
    <cellStyle name="Calculation 2" xfId="2522" hidden="1"/>
    <cellStyle name="Calculation 2" xfId="2559" hidden="1"/>
    <cellStyle name="Calculation 2" xfId="3467" hidden="1"/>
    <cellStyle name="Calculation 2" xfId="3504" hidden="1"/>
    <cellStyle name="Calculation 2" xfId="4057" hidden="1"/>
    <cellStyle name="Calculation 2" xfId="4985" hidden="1"/>
    <cellStyle name="Calculation 2" xfId="5022" hidden="1"/>
    <cellStyle name="Calculation 2" xfId="5937" hidden="1"/>
    <cellStyle name="Calculation 2" xfId="5974" hidden="1"/>
    <cellStyle name="Calculation 2" xfId="6882" hidden="1"/>
    <cellStyle name="Calculation 2" xfId="6919" hidden="1"/>
    <cellStyle name="Calculation 2" xfId="7438" hidden="1"/>
    <cellStyle name="Calculation 2" xfId="8366" hidden="1"/>
    <cellStyle name="Calculation 2" xfId="8403" hidden="1"/>
    <cellStyle name="Calculation 2" xfId="9347" hidden="1"/>
    <cellStyle name="Calculation 2" xfId="9384" hidden="1"/>
    <cellStyle name="Calculation 2" xfId="10292" hidden="1"/>
    <cellStyle name="Calculation 2" xfId="10329" hidden="1"/>
    <cellStyle name="Calculation 2" xfId="10868" hidden="1"/>
    <cellStyle name="Calculation 2" xfId="11796" hidden="1"/>
    <cellStyle name="Calculation 2" xfId="11833" hidden="1"/>
    <cellStyle name="Calculation 2" xfId="12777" hidden="1"/>
    <cellStyle name="Calculation 2" xfId="12814" hidden="1"/>
    <cellStyle name="Calculation 2" xfId="13722" hidden="1"/>
    <cellStyle name="Calculation 2" xfId="13759" hidden="1"/>
    <cellStyle name="Calculation 2" xfId="14298" hidden="1"/>
    <cellStyle name="Calculation 2" xfId="15226" hidden="1"/>
    <cellStyle name="Calculation 2" xfId="15263" hidden="1"/>
    <cellStyle name="Calculation 2" xfId="16207" hidden="1"/>
    <cellStyle name="Calculation 2" xfId="16244" hidden="1"/>
    <cellStyle name="Calculation 2" xfId="17152" hidden="1"/>
    <cellStyle name="Calculation 2" xfId="17189" hidden="1"/>
    <cellStyle name="Calculation 2" xfId="17728" hidden="1"/>
    <cellStyle name="Calculation 2" xfId="18656" hidden="1"/>
    <cellStyle name="Calculation 2" xfId="18693" hidden="1"/>
    <cellStyle name="Calculation 2" xfId="19637" hidden="1"/>
    <cellStyle name="Calculation 2" xfId="19674" hidden="1"/>
    <cellStyle name="Calculation 2" xfId="20582" hidden="1"/>
    <cellStyle name="Calculation 2" xfId="20619" hidden="1"/>
    <cellStyle name="Calculation 2" xfId="21158" hidden="1"/>
    <cellStyle name="Calculation 2" xfId="22086" hidden="1"/>
    <cellStyle name="Calculation 2" xfId="22123" hidden="1"/>
    <cellStyle name="Calculation 2" xfId="23067" hidden="1"/>
    <cellStyle name="Calculation 2" xfId="23104" hidden="1"/>
    <cellStyle name="Calculation 2" xfId="24012" hidden="1"/>
    <cellStyle name="Calculation 2" xfId="24049" hidden="1"/>
    <cellStyle name="Calculation 2" xfId="24588" hidden="1"/>
    <cellStyle name="Calculation 2" xfId="25516" hidden="1"/>
    <cellStyle name="Calculation 2" xfId="25553" hidden="1"/>
    <cellStyle name="Calculation 2" xfId="26497" hidden="1"/>
    <cellStyle name="Calculation 2" xfId="26534" hidden="1"/>
    <cellStyle name="Calculation 2" xfId="27442" hidden="1"/>
    <cellStyle name="Calculation 2" xfId="27479"/>
    <cellStyle name="Calculation 2 2" xfId="28180"/>
    <cellStyle name="Calculation 20" xfId="28181"/>
    <cellStyle name="Calculation 21" xfId="28182"/>
    <cellStyle name="Calculation 22" xfId="28183"/>
    <cellStyle name="Calculation 23" xfId="28184"/>
    <cellStyle name="Calculation 24" xfId="28185"/>
    <cellStyle name="Calculation 25" xfId="28186"/>
    <cellStyle name="Calculation 26" xfId="28187"/>
    <cellStyle name="Calculation 27" xfId="28188"/>
    <cellStyle name="Calculation 3" xfId="17" hidden="1"/>
    <cellStyle name="Calculation 3" xfId="8439" hidden="1"/>
    <cellStyle name="Calculation 3" xfId="11869" hidden="1"/>
    <cellStyle name="Calculation 3" xfId="15299" hidden="1"/>
    <cellStyle name="Calculation 3" xfId="18729" hidden="1"/>
    <cellStyle name="Calculation 3" xfId="22159" hidden="1"/>
    <cellStyle name="Calculation 3" xfId="25589"/>
    <cellStyle name="Calculation 4" xfId="596" hidden="1"/>
    <cellStyle name="Calculation 4" xfId="28189"/>
    <cellStyle name="Calculation 5" xfId="1614" hidden="1"/>
    <cellStyle name="Calculation 5" xfId="28190"/>
    <cellStyle name="Calculation 6" xfId="28191"/>
    <cellStyle name="Calculation 7" xfId="28192"/>
    <cellStyle name="Calculation 8" xfId="28193"/>
    <cellStyle name="Calculation 9" xfId="28194"/>
    <cellStyle name="Check Cell 10" xfId="28195"/>
    <cellStyle name="Check Cell 11" xfId="28196"/>
    <cellStyle name="Check Cell 12" xfId="28197"/>
    <cellStyle name="Check Cell 13" xfId="28198"/>
    <cellStyle name="Check Cell 14" xfId="28199"/>
    <cellStyle name="Check Cell 15" xfId="28200"/>
    <cellStyle name="Check Cell 16" xfId="28201"/>
    <cellStyle name="Check Cell 17" xfId="28202"/>
    <cellStyle name="Check Cell 18" xfId="28203"/>
    <cellStyle name="Check Cell 19" xfId="28204"/>
    <cellStyle name="Check Cell 2" xfId="614" hidden="1"/>
    <cellStyle name="Check Cell 2" xfId="1540" hidden="1"/>
    <cellStyle name="Check Cell 2" xfId="1577" hidden="1"/>
    <cellStyle name="Check Cell 2" xfId="2521" hidden="1"/>
    <cellStyle name="Check Cell 2" xfId="2558" hidden="1"/>
    <cellStyle name="Check Cell 2" xfId="3466" hidden="1"/>
    <cellStyle name="Check Cell 2" xfId="3503" hidden="1"/>
    <cellStyle name="Check Cell 2" xfId="4058" hidden="1"/>
    <cellStyle name="Check Cell 2" xfId="4984" hidden="1"/>
    <cellStyle name="Check Cell 2" xfId="5021" hidden="1"/>
    <cellStyle name="Check Cell 2" xfId="5936" hidden="1"/>
    <cellStyle name="Check Cell 2" xfId="5973" hidden="1"/>
    <cellStyle name="Check Cell 2" xfId="6881" hidden="1"/>
    <cellStyle name="Check Cell 2" xfId="6918" hidden="1"/>
    <cellStyle name="Check Cell 2" xfId="7439" hidden="1"/>
    <cellStyle name="Check Cell 2" xfId="8365" hidden="1"/>
    <cellStyle name="Check Cell 2" xfId="8402" hidden="1"/>
    <cellStyle name="Check Cell 2" xfId="9346" hidden="1"/>
    <cellStyle name="Check Cell 2" xfId="9383" hidden="1"/>
    <cellStyle name="Check Cell 2" xfId="10291" hidden="1"/>
    <cellStyle name="Check Cell 2" xfId="10328" hidden="1"/>
    <cellStyle name="Check Cell 2" xfId="10869" hidden="1"/>
    <cellStyle name="Check Cell 2" xfId="11795" hidden="1"/>
    <cellStyle name="Check Cell 2" xfId="11832" hidden="1"/>
    <cellStyle name="Check Cell 2" xfId="12776" hidden="1"/>
    <cellStyle name="Check Cell 2" xfId="12813" hidden="1"/>
    <cellStyle name="Check Cell 2" xfId="13721" hidden="1"/>
    <cellStyle name="Check Cell 2" xfId="13758" hidden="1"/>
    <cellStyle name="Check Cell 2" xfId="14299" hidden="1"/>
    <cellStyle name="Check Cell 2" xfId="15225" hidden="1"/>
    <cellStyle name="Check Cell 2" xfId="15262" hidden="1"/>
    <cellStyle name="Check Cell 2" xfId="16206" hidden="1"/>
    <cellStyle name="Check Cell 2" xfId="16243" hidden="1"/>
    <cellStyle name="Check Cell 2" xfId="17151" hidden="1"/>
    <cellStyle name="Check Cell 2" xfId="17188" hidden="1"/>
    <cellStyle name="Check Cell 2" xfId="17729" hidden="1"/>
    <cellStyle name="Check Cell 2" xfId="18655" hidden="1"/>
    <cellStyle name="Check Cell 2" xfId="18692" hidden="1"/>
    <cellStyle name="Check Cell 2" xfId="19636" hidden="1"/>
    <cellStyle name="Check Cell 2" xfId="19673" hidden="1"/>
    <cellStyle name="Check Cell 2" xfId="20581" hidden="1"/>
    <cellStyle name="Check Cell 2" xfId="20618" hidden="1"/>
    <cellStyle name="Check Cell 2" xfId="21159" hidden="1"/>
    <cellStyle name="Check Cell 2" xfId="22085" hidden="1"/>
    <cellStyle name="Check Cell 2" xfId="22122" hidden="1"/>
    <cellStyle name="Check Cell 2" xfId="23066" hidden="1"/>
    <cellStyle name="Check Cell 2" xfId="23103" hidden="1"/>
    <cellStyle name="Check Cell 2" xfId="24011" hidden="1"/>
    <cellStyle name="Check Cell 2" xfId="24048" hidden="1"/>
    <cellStyle name="Check Cell 2" xfId="24589" hidden="1"/>
    <cellStyle name="Check Cell 2" xfId="25515" hidden="1"/>
    <cellStyle name="Check Cell 2" xfId="25552" hidden="1"/>
    <cellStyle name="Check Cell 2" xfId="26496" hidden="1"/>
    <cellStyle name="Check Cell 2" xfId="26533" hidden="1"/>
    <cellStyle name="Check Cell 2" xfId="27441" hidden="1"/>
    <cellStyle name="Check Cell 2" xfId="27478"/>
    <cellStyle name="Check Cell 2 2" xfId="28205"/>
    <cellStyle name="Check Cell 20" xfId="28206"/>
    <cellStyle name="Check Cell 21" xfId="28207"/>
    <cellStyle name="Check Cell 22" xfId="28208"/>
    <cellStyle name="Check Cell 23" xfId="28209"/>
    <cellStyle name="Check Cell 24" xfId="28210"/>
    <cellStyle name="Check Cell 25" xfId="28211"/>
    <cellStyle name="Check Cell 26" xfId="28212"/>
    <cellStyle name="Check Cell 27" xfId="28213"/>
    <cellStyle name="Check Cell 3" xfId="18" hidden="1"/>
    <cellStyle name="Check Cell 3" xfId="8438" hidden="1"/>
    <cellStyle name="Check Cell 3" xfId="11868" hidden="1"/>
    <cellStyle name="Check Cell 3" xfId="15298" hidden="1"/>
    <cellStyle name="Check Cell 3" xfId="18728" hidden="1"/>
    <cellStyle name="Check Cell 3" xfId="22158" hidden="1"/>
    <cellStyle name="Check Cell 3" xfId="25588"/>
    <cellStyle name="Check Cell 4" xfId="595" hidden="1"/>
    <cellStyle name="Check Cell 4" xfId="28214"/>
    <cellStyle name="Check Cell 5" xfId="1613" hidden="1"/>
    <cellStyle name="Check Cell 5" xfId="28215"/>
    <cellStyle name="Check Cell 6" xfId="28216"/>
    <cellStyle name="Check Cell 7" xfId="28217"/>
    <cellStyle name="Check Cell 8" xfId="28218"/>
    <cellStyle name="Check Cell 9" xfId="28219"/>
    <cellStyle name="ChtAliases" xfId="28220"/>
    <cellStyle name="ChtFootnote" xfId="28221"/>
    <cellStyle name="ChtFootnotInd" xfId="28222"/>
    <cellStyle name="ChtLegendtxt" xfId="28223"/>
    <cellStyle name="ChtSource" xfId="28224"/>
    <cellStyle name="Comma 2" xfId="28225"/>
    <cellStyle name="Comma 2 10" xfId="28226"/>
    <cellStyle name="Comma 2 10 2" xfId="28227"/>
    <cellStyle name="Comma 2 11" xfId="28228"/>
    <cellStyle name="Comma 2 11 2" xfId="28229"/>
    <cellStyle name="Comma 2 12" xfId="28230"/>
    <cellStyle name="Comma 2 12 2" xfId="28231"/>
    <cellStyle name="Comma 2 13" xfId="28232"/>
    <cellStyle name="Comma 2 13 2" xfId="28233"/>
    <cellStyle name="Comma 2 14" xfId="28234"/>
    <cellStyle name="Comma 2 14 2" xfId="28235"/>
    <cellStyle name="Comma 2 15" xfId="28236"/>
    <cellStyle name="Comma 2 15 2" xfId="28237"/>
    <cellStyle name="Comma 2 16" xfId="28238"/>
    <cellStyle name="Comma 2 16 2" xfId="28239"/>
    <cellStyle name="Comma 2 17" xfId="28240"/>
    <cellStyle name="Comma 2 17 2" xfId="28241"/>
    <cellStyle name="Comma 2 18" xfId="28242"/>
    <cellStyle name="Comma 2 18 2" xfId="28243"/>
    <cellStyle name="Comma 2 19" xfId="28244"/>
    <cellStyle name="Comma 2 19 2" xfId="28245"/>
    <cellStyle name="Comma 2 2" xfId="28246"/>
    <cellStyle name="Comma 2 2 2" xfId="28247"/>
    <cellStyle name="Comma 2 20" xfId="28248"/>
    <cellStyle name="Comma 2 20 2" xfId="28249"/>
    <cellStyle name="Comma 2 21" xfId="28250"/>
    <cellStyle name="Comma 2 21 2" xfId="28251"/>
    <cellStyle name="Comma 2 22" xfId="28252"/>
    <cellStyle name="Comma 2 22 2" xfId="28253"/>
    <cellStyle name="Comma 2 23" xfId="28254"/>
    <cellStyle name="Comma 2 23 2" xfId="28255"/>
    <cellStyle name="Comma 2 24" xfId="28256"/>
    <cellStyle name="Comma 2 24 2" xfId="28257"/>
    <cellStyle name="Comma 2 25" xfId="28258"/>
    <cellStyle name="Comma 2 25 2" xfId="28259"/>
    <cellStyle name="Comma 2 26" xfId="28260"/>
    <cellStyle name="Comma 2 26 2" xfId="28261"/>
    <cellStyle name="Comma 2 27" xfId="28262"/>
    <cellStyle name="Comma 2 27 2" xfId="28263"/>
    <cellStyle name="Comma 2 28" xfId="28264"/>
    <cellStyle name="Comma 2 29" xfId="28265"/>
    <cellStyle name="Comma 2 3" xfId="28266"/>
    <cellStyle name="Comma 2 3 2" xfId="28267"/>
    <cellStyle name="Comma 2 3 3" xfId="28268"/>
    <cellStyle name="Comma 2 30" xfId="28269"/>
    <cellStyle name="Comma 2 31" xfId="28270"/>
    <cellStyle name="Comma 2 32" xfId="28271"/>
    <cellStyle name="Comma 2 33" xfId="28272"/>
    <cellStyle name="Comma 2 34" xfId="28273"/>
    <cellStyle name="Comma 2 35" xfId="28274"/>
    <cellStyle name="Comma 2 36" xfId="28275"/>
    <cellStyle name="Comma 2 37" xfId="28276"/>
    <cellStyle name="Comma 2 4" xfId="28277"/>
    <cellStyle name="Comma 2 4 2" xfId="28278"/>
    <cellStyle name="Comma 2 5" xfId="28279"/>
    <cellStyle name="Comma 2 5 2" xfId="28280"/>
    <cellStyle name="Comma 2 6" xfId="28281"/>
    <cellStyle name="Comma 2 6 2" xfId="28282"/>
    <cellStyle name="Comma 2 7" xfId="28283"/>
    <cellStyle name="Comma 2 7 2" xfId="28284"/>
    <cellStyle name="Comma 2 8" xfId="28285"/>
    <cellStyle name="Comma 2 8 2" xfId="28286"/>
    <cellStyle name="Comma 2 9" xfId="28287"/>
    <cellStyle name="Comma 2 9 2" xfId="28288"/>
    <cellStyle name="Comma 3" xfId="28289"/>
    <cellStyle name="Comma 3 2" xfId="28290"/>
    <cellStyle name="Comma 3 3" xfId="28291"/>
    <cellStyle name="Comma 3 4" xfId="28292"/>
    <cellStyle name="Comma 4" xfId="28293"/>
    <cellStyle name="Comma 4 2" xfId="28294"/>
    <cellStyle name="Comma 4 3" xfId="28295"/>
    <cellStyle name="Comma 5" xfId="28296"/>
    <cellStyle name="Comma 5 2" xfId="28297"/>
    <cellStyle name="Comma 5 2 2" xfId="28298"/>
    <cellStyle name="Comma 5 3" xfId="28299"/>
    <cellStyle name="Comma 5 3 2" xfId="28300"/>
    <cellStyle name="Comma 5 4" xfId="28301"/>
    <cellStyle name="Comma 5 5" xfId="28302"/>
    <cellStyle name="Comma 6" xfId="28303"/>
    <cellStyle name="Comma0" xfId="28304"/>
    <cellStyle name="Comma0 10" xfId="28305"/>
    <cellStyle name="Comma0 11" xfId="28306"/>
    <cellStyle name="Comma0 12" xfId="28307"/>
    <cellStyle name="Comma0 13" xfId="28308"/>
    <cellStyle name="Comma0 2" xfId="28309"/>
    <cellStyle name="Comma0 2 2" xfId="28310"/>
    <cellStyle name="Comma0 3" xfId="28311"/>
    <cellStyle name="Comma0 3 2" xfId="28312"/>
    <cellStyle name="Comma0 4" xfId="28313"/>
    <cellStyle name="Comma0 4 2" xfId="28314"/>
    <cellStyle name="Comma0 5" xfId="28315"/>
    <cellStyle name="Comma0 5 2" xfId="28316"/>
    <cellStyle name="Comma0 6" xfId="28317"/>
    <cellStyle name="Comma0 6 2" xfId="28318"/>
    <cellStyle name="Comma0 7" xfId="28319"/>
    <cellStyle name="Comma0 8" xfId="28320"/>
    <cellStyle name="Comma0 9" xfId="28321"/>
    <cellStyle name="Currency 2" xfId="28322"/>
    <cellStyle name="Currency0" xfId="28323"/>
    <cellStyle name="Currency0 10" xfId="28324"/>
    <cellStyle name="Currency0 11" xfId="28325"/>
    <cellStyle name="Currency0 12" xfId="28326"/>
    <cellStyle name="Currency0 13" xfId="28327"/>
    <cellStyle name="Currency0 14" xfId="28328"/>
    <cellStyle name="Currency0 2" xfId="28329"/>
    <cellStyle name="Currency0 2 2" xfId="28330"/>
    <cellStyle name="Currency0 3" xfId="28331"/>
    <cellStyle name="Currency0 3 2" xfId="28332"/>
    <cellStyle name="Currency0 4" xfId="28333"/>
    <cellStyle name="Currency0 4 2" xfId="28334"/>
    <cellStyle name="Currency0 5" xfId="28335"/>
    <cellStyle name="Currency0 5 2" xfId="28336"/>
    <cellStyle name="Currency0 6" xfId="28337"/>
    <cellStyle name="Currency0 6 2" xfId="28338"/>
    <cellStyle name="Currency0 7" xfId="28339"/>
    <cellStyle name="Currency0 8" xfId="28340"/>
    <cellStyle name="Currency0 9" xfId="28341"/>
    <cellStyle name="data labels" xfId="29301"/>
    <cellStyle name="Date" xfId="28342"/>
    <cellStyle name="Date 10" xfId="28343"/>
    <cellStyle name="Date 11" xfId="28344"/>
    <cellStyle name="Date 12" xfId="28345"/>
    <cellStyle name="Date 13" xfId="28346"/>
    <cellStyle name="Date 14" xfId="28347"/>
    <cellStyle name="Date 2" xfId="28348"/>
    <cellStyle name="Date 2 2" xfId="28349"/>
    <cellStyle name="Date 3" xfId="28350"/>
    <cellStyle name="Date 3 2" xfId="28351"/>
    <cellStyle name="Date 4" xfId="28352"/>
    <cellStyle name="Date 4 2" xfId="28353"/>
    <cellStyle name="Date 5" xfId="28354"/>
    <cellStyle name="Date 5 2" xfId="28355"/>
    <cellStyle name="Date 6" xfId="28356"/>
    <cellStyle name="Date 6 2" xfId="28357"/>
    <cellStyle name="Date 7" xfId="28358"/>
    <cellStyle name="Date 8" xfId="28359"/>
    <cellStyle name="Date 9" xfId="28360"/>
    <cellStyle name="DC_Empty" xfId="27487"/>
    <cellStyle name="DC_GreyMainHeading" xfId="27498"/>
    <cellStyle name="DC_Input_General" xfId="27500"/>
    <cellStyle name="DC_Label" xfId="27488"/>
    <cellStyle name="DC_Note" xfId="27492"/>
    <cellStyle name="DC_NotRelevant" xfId="27493"/>
    <cellStyle name="DC_Output_General" xfId="27497"/>
    <cellStyle name="DC_Output_Number" xfId="27495"/>
    <cellStyle name="DC_Output_Percent" xfId="27496"/>
    <cellStyle name="DC_Prefilled_Date" xfId="27501"/>
    <cellStyle name="DC_Prefilled_General" xfId="27494"/>
    <cellStyle name="Dezimal 2" xfId="28361"/>
    <cellStyle name="Dezimal 3" xfId="28362"/>
    <cellStyle name="Digest heading 1" xfId="28363"/>
    <cellStyle name="Digest heading 2" xfId="28364"/>
    <cellStyle name="Digest heading 3" xfId="28365"/>
    <cellStyle name="diskette" xfId="28366"/>
    <cellStyle name="DPM_CellCode" xfId="2"/>
    <cellStyle name="Eingabe 2" xfId="28367"/>
    <cellStyle name="Ergebnis 2" xfId="28368"/>
    <cellStyle name="Erklärender Text 2" xfId="28369"/>
    <cellStyle name="Euro" xfId="28370"/>
    <cellStyle name="Euro 10" xfId="28371"/>
    <cellStyle name="Euro 11" xfId="28372"/>
    <cellStyle name="Euro 12" xfId="28373"/>
    <cellStyle name="Euro 13" xfId="28374"/>
    <cellStyle name="Euro 2" xfId="28375"/>
    <cellStyle name="Euro 2 2" xfId="28376"/>
    <cellStyle name="Euro 3" xfId="28377"/>
    <cellStyle name="Euro 3 2" xfId="28378"/>
    <cellStyle name="Euro 4" xfId="28379"/>
    <cellStyle name="Euro 4 2" xfId="28380"/>
    <cellStyle name="Euro 5" xfId="28381"/>
    <cellStyle name="Euro 5 2" xfId="28382"/>
    <cellStyle name="Euro 6" xfId="28383"/>
    <cellStyle name="Euro 6 2" xfId="28384"/>
    <cellStyle name="Euro 7" xfId="28385"/>
    <cellStyle name="Euro 8" xfId="28386"/>
    <cellStyle name="Euro 9" xfId="28387"/>
    <cellStyle name="Explanatory Text 10" xfId="28388"/>
    <cellStyle name="Explanatory Text 11" xfId="28389"/>
    <cellStyle name="Explanatory Text 12" xfId="28390"/>
    <cellStyle name="Explanatory Text 13" xfId="28391"/>
    <cellStyle name="Explanatory Text 14" xfId="28392"/>
    <cellStyle name="Explanatory Text 15" xfId="28393"/>
    <cellStyle name="Explanatory Text 16" xfId="28394"/>
    <cellStyle name="Explanatory Text 17" xfId="28395"/>
    <cellStyle name="Explanatory Text 18" xfId="28396"/>
    <cellStyle name="Explanatory Text 19" xfId="28397"/>
    <cellStyle name="Explanatory Text 2" xfId="616" hidden="1"/>
    <cellStyle name="Explanatory Text 2" xfId="1538" hidden="1"/>
    <cellStyle name="Explanatory Text 2" xfId="1575" hidden="1"/>
    <cellStyle name="Explanatory Text 2" xfId="2519" hidden="1"/>
    <cellStyle name="Explanatory Text 2" xfId="2556" hidden="1"/>
    <cellStyle name="Explanatory Text 2" xfId="3464" hidden="1"/>
    <cellStyle name="Explanatory Text 2" xfId="3501" hidden="1"/>
    <cellStyle name="Explanatory Text 2" xfId="4060" hidden="1"/>
    <cellStyle name="Explanatory Text 2" xfId="4982" hidden="1"/>
    <cellStyle name="Explanatory Text 2" xfId="5019" hidden="1"/>
    <cellStyle name="Explanatory Text 2" xfId="5934" hidden="1"/>
    <cellStyle name="Explanatory Text 2" xfId="5971" hidden="1"/>
    <cellStyle name="Explanatory Text 2" xfId="6879" hidden="1"/>
    <cellStyle name="Explanatory Text 2" xfId="6916" hidden="1"/>
    <cellStyle name="Explanatory Text 2" xfId="7441" hidden="1"/>
    <cellStyle name="Explanatory Text 2" xfId="8363" hidden="1"/>
    <cellStyle name="Explanatory Text 2" xfId="8400" hidden="1"/>
    <cellStyle name="Explanatory Text 2" xfId="9344" hidden="1"/>
    <cellStyle name="Explanatory Text 2" xfId="9381" hidden="1"/>
    <cellStyle name="Explanatory Text 2" xfId="10289" hidden="1"/>
    <cellStyle name="Explanatory Text 2" xfId="10326" hidden="1"/>
    <cellStyle name="Explanatory Text 2" xfId="10871" hidden="1"/>
    <cellStyle name="Explanatory Text 2" xfId="11793" hidden="1"/>
    <cellStyle name="Explanatory Text 2" xfId="11830" hidden="1"/>
    <cellStyle name="Explanatory Text 2" xfId="12774" hidden="1"/>
    <cellStyle name="Explanatory Text 2" xfId="12811" hidden="1"/>
    <cellStyle name="Explanatory Text 2" xfId="13719" hidden="1"/>
    <cellStyle name="Explanatory Text 2" xfId="13756" hidden="1"/>
    <cellStyle name="Explanatory Text 2" xfId="14301" hidden="1"/>
    <cellStyle name="Explanatory Text 2" xfId="15223" hidden="1"/>
    <cellStyle name="Explanatory Text 2" xfId="15260" hidden="1"/>
    <cellStyle name="Explanatory Text 2" xfId="16204" hidden="1"/>
    <cellStyle name="Explanatory Text 2" xfId="16241" hidden="1"/>
    <cellStyle name="Explanatory Text 2" xfId="17149" hidden="1"/>
    <cellStyle name="Explanatory Text 2" xfId="17186" hidden="1"/>
    <cellStyle name="Explanatory Text 2" xfId="17731" hidden="1"/>
    <cellStyle name="Explanatory Text 2" xfId="18653" hidden="1"/>
    <cellStyle name="Explanatory Text 2" xfId="18690" hidden="1"/>
    <cellStyle name="Explanatory Text 2" xfId="19634" hidden="1"/>
    <cellStyle name="Explanatory Text 2" xfId="19671" hidden="1"/>
    <cellStyle name="Explanatory Text 2" xfId="20579" hidden="1"/>
    <cellStyle name="Explanatory Text 2" xfId="20616" hidden="1"/>
    <cellStyle name="Explanatory Text 2" xfId="21161" hidden="1"/>
    <cellStyle name="Explanatory Text 2" xfId="22083" hidden="1"/>
    <cellStyle name="Explanatory Text 2" xfId="22120" hidden="1"/>
    <cellStyle name="Explanatory Text 2" xfId="23064" hidden="1"/>
    <cellStyle name="Explanatory Text 2" xfId="23101" hidden="1"/>
    <cellStyle name="Explanatory Text 2" xfId="24009" hidden="1"/>
    <cellStyle name="Explanatory Text 2" xfId="24046" hidden="1"/>
    <cellStyle name="Explanatory Text 2" xfId="24591" hidden="1"/>
    <cellStyle name="Explanatory Text 2" xfId="25513" hidden="1"/>
    <cellStyle name="Explanatory Text 2" xfId="25550" hidden="1"/>
    <cellStyle name="Explanatory Text 2" xfId="26494" hidden="1"/>
    <cellStyle name="Explanatory Text 2" xfId="26531" hidden="1"/>
    <cellStyle name="Explanatory Text 2" xfId="27439" hidden="1"/>
    <cellStyle name="Explanatory Text 2" xfId="27476"/>
    <cellStyle name="Explanatory Text 2 2" xfId="28398"/>
    <cellStyle name="Explanatory Text 20" xfId="28399"/>
    <cellStyle name="Explanatory Text 21" xfId="28400"/>
    <cellStyle name="Explanatory Text 22" xfId="28401"/>
    <cellStyle name="Explanatory Text 23" xfId="28402"/>
    <cellStyle name="Explanatory Text 24" xfId="28403"/>
    <cellStyle name="Explanatory Text 25" xfId="28404"/>
    <cellStyle name="Explanatory Text 26" xfId="28405"/>
    <cellStyle name="Explanatory Text 27" xfId="28406"/>
    <cellStyle name="Explanatory Text 3" xfId="20" hidden="1"/>
    <cellStyle name="Explanatory Text 3" xfId="8436" hidden="1"/>
    <cellStyle name="Explanatory Text 3" xfId="11866" hidden="1"/>
    <cellStyle name="Explanatory Text 3" xfId="15296" hidden="1"/>
    <cellStyle name="Explanatory Text 3" xfId="18726" hidden="1"/>
    <cellStyle name="Explanatory Text 3" xfId="22156" hidden="1"/>
    <cellStyle name="Explanatory Text 3" xfId="25586"/>
    <cellStyle name="Explanatory Text 4" xfId="593" hidden="1"/>
    <cellStyle name="Explanatory Text 4" xfId="28407"/>
    <cellStyle name="Explanatory Text 5" xfId="1611" hidden="1"/>
    <cellStyle name="Explanatory Text 5" xfId="28408"/>
    <cellStyle name="Explanatory Text 6" xfId="28409"/>
    <cellStyle name="Explanatory Text 7" xfId="28410"/>
    <cellStyle name="Explanatory Text 8" xfId="28411"/>
    <cellStyle name="Explanatory Text 9" xfId="28412"/>
    <cellStyle name="F0 - Style2" xfId="28413"/>
    <cellStyle name="Fixed" xfId="28414"/>
    <cellStyle name="Fixed 10" xfId="28415"/>
    <cellStyle name="Fixed 11" xfId="28416"/>
    <cellStyle name="Fixed 12" xfId="28417"/>
    <cellStyle name="Fixed 13" xfId="28418"/>
    <cellStyle name="Fixed 2" xfId="28419"/>
    <cellStyle name="Fixed 2 2" xfId="28420"/>
    <cellStyle name="Fixed 3" xfId="28421"/>
    <cellStyle name="Fixed 3 2" xfId="28422"/>
    <cellStyle name="Fixed 4" xfId="28423"/>
    <cellStyle name="Fixed 4 2" xfId="28424"/>
    <cellStyle name="Fixed 5" xfId="28425"/>
    <cellStyle name="Fixed 5 2" xfId="28426"/>
    <cellStyle name="Fixed 6" xfId="28427"/>
    <cellStyle name="Fixed 6 2" xfId="28428"/>
    <cellStyle name="Fixed 7" xfId="28429"/>
    <cellStyle name="Fixed 8" xfId="28430"/>
    <cellStyle name="Fixed 9" xfId="28431"/>
    <cellStyle name="Fixed1 - Style1" xfId="28432"/>
    <cellStyle name="Good 10" xfId="28433"/>
    <cellStyle name="Good 11" xfId="28434"/>
    <cellStyle name="Good 12" xfId="28435"/>
    <cellStyle name="Good 13" xfId="28436"/>
    <cellStyle name="Good 14" xfId="28437"/>
    <cellStyle name="Good 15" xfId="28438"/>
    <cellStyle name="Good 16" xfId="28439"/>
    <cellStyle name="Good 17" xfId="28440"/>
    <cellStyle name="Good 18" xfId="28441"/>
    <cellStyle name="Good 19" xfId="28442"/>
    <cellStyle name="Good 2" xfId="28443"/>
    <cellStyle name="Good 2 2" xfId="28444"/>
    <cellStyle name="Good 20" xfId="28445"/>
    <cellStyle name="Good 21" xfId="28446"/>
    <cellStyle name="Good 22" xfId="28447"/>
    <cellStyle name="Good 23" xfId="28448"/>
    <cellStyle name="Good 24" xfId="28449"/>
    <cellStyle name="Good 25" xfId="28450"/>
    <cellStyle name="Good 26" xfId="28451"/>
    <cellStyle name="Good 27" xfId="28452"/>
    <cellStyle name="Good 3" xfId="28453"/>
    <cellStyle name="Good 4" xfId="28454"/>
    <cellStyle name="Good 5" xfId="28455"/>
    <cellStyle name="Good 6" xfId="28456"/>
    <cellStyle name="Good 7" xfId="28457"/>
    <cellStyle name="Good 8" xfId="28458"/>
    <cellStyle name="Good 9" xfId="28459"/>
    <cellStyle name="Gut 2" xfId="28460"/>
    <cellStyle name="Header" xfId="28461"/>
    <cellStyle name="Header2" xfId="28462"/>
    <cellStyle name="Heading 1 10" xfId="28463"/>
    <cellStyle name="Heading 1 11" xfId="28464"/>
    <cellStyle name="Heading 1 12" xfId="28465"/>
    <cellStyle name="Heading 1 13" xfId="28466"/>
    <cellStyle name="Heading 1 14" xfId="28467"/>
    <cellStyle name="Heading 1 15" xfId="28468"/>
    <cellStyle name="Heading 1 16" xfId="28469"/>
    <cellStyle name="Heading 1 17" xfId="28470"/>
    <cellStyle name="Heading 1 18" xfId="28471"/>
    <cellStyle name="Heading 1 19" xfId="28472"/>
    <cellStyle name="Heading 1 2" xfId="607" hidden="1"/>
    <cellStyle name="Heading 1 2" xfId="1547" hidden="1"/>
    <cellStyle name="Heading 1 2" xfId="1584" hidden="1"/>
    <cellStyle name="Heading 1 2" xfId="2528" hidden="1"/>
    <cellStyle name="Heading 1 2" xfId="2565" hidden="1"/>
    <cellStyle name="Heading 1 2" xfId="3473" hidden="1"/>
    <cellStyle name="Heading 1 2" xfId="3510" hidden="1"/>
    <cellStyle name="Heading 1 2" xfId="4051" hidden="1"/>
    <cellStyle name="Heading 1 2" xfId="4991" hidden="1"/>
    <cellStyle name="Heading 1 2" xfId="5028" hidden="1"/>
    <cellStyle name="Heading 1 2" xfId="5943" hidden="1"/>
    <cellStyle name="Heading 1 2" xfId="5980" hidden="1"/>
    <cellStyle name="Heading 1 2" xfId="6888" hidden="1"/>
    <cellStyle name="Heading 1 2" xfId="6925" hidden="1"/>
    <cellStyle name="Heading 1 2" xfId="7432" hidden="1"/>
    <cellStyle name="Heading 1 2" xfId="8372" hidden="1"/>
    <cellStyle name="Heading 1 2" xfId="8409" hidden="1"/>
    <cellStyle name="Heading 1 2" xfId="9353" hidden="1"/>
    <cellStyle name="Heading 1 2" xfId="9390" hidden="1"/>
    <cellStyle name="Heading 1 2" xfId="10298" hidden="1"/>
    <cellStyle name="Heading 1 2" xfId="10335" hidden="1"/>
    <cellStyle name="Heading 1 2" xfId="10862" hidden="1"/>
    <cellStyle name="Heading 1 2" xfId="11802" hidden="1"/>
    <cellStyle name="Heading 1 2" xfId="11839" hidden="1"/>
    <cellStyle name="Heading 1 2" xfId="12783" hidden="1"/>
    <cellStyle name="Heading 1 2" xfId="12820" hidden="1"/>
    <cellStyle name="Heading 1 2" xfId="13728" hidden="1"/>
    <cellStyle name="Heading 1 2" xfId="13765" hidden="1"/>
    <cellStyle name="Heading 1 2" xfId="14292" hidden="1"/>
    <cellStyle name="Heading 1 2" xfId="15232" hidden="1"/>
    <cellStyle name="Heading 1 2" xfId="15269" hidden="1"/>
    <cellStyle name="Heading 1 2" xfId="16213" hidden="1"/>
    <cellStyle name="Heading 1 2" xfId="16250" hidden="1"/>
    <cellStyle name="Heading 1 2" xfId="17158" hidden="1"/>
    <cellStyle name="Heading 1 2" xfId="17195" hidden="1"/>
    <cellStyle name="Heading 1 2" xfId="17722" hidden="1"/>
    <cellStyle name="Heading 1 2" xfId="18662" hidden="1"/>
    <cellStyle name="Heading 1 2" xfId="18699" hidden="1"/>
    <cellStyle name="Heading 1 2" xfId="19643" hidden="1"/>
    <cellStyle name="Heading 1 2" xfId="19680" hidden="1"/>
    <cellStyle name="Heading 1 2" xfId="20588" hidden="1"/>
    <cellStyle name="Heading 1 2" xfId="20625" hidden="1"/>
    <cellStyle name="Heading 1 2" xfId="21152" hidden="1"/>
    <cellStyle name="Heading 1 2" xfId="22092" hidden="1"/>
    <cellStyle name="Heading 1 2" xfId="22129" hidden="1"/>
    <cellStyle name="Heading 1 2" xfId="23073" hidden="1"/>
    <cellStyle name="Heading 1 2" xfId="23110" hidden="1"/>
    <cellStyle name="Heading 1 2" xfId="24018" hidden="1"/>
    <cellStyle name="Heading 1 2" xfId="24055" hidden="1"/>
    <cellStyle name="Heading 1 2" xfId="24582" hidden="1"/>
    <cellStyle name="Heading 1 2" xfId="25522" hidden="1"/>
    <cellStyle name="Heading 1 2" xfId="25559" hidden="1"/>
    <cellStyle name="Heading 1 2" xfId="26503" hidden="1"/>
    <cellStyle name="Heading 1 2" xfId="26540" hidden="1"/>
    <cellStyle name="Heading 1 2" xfId="27448" hidden="1"/>
    <cellStyle name="Heading 1 2" xfId="27485"/>
    <cellStyle name="Heading 1 2 2" xfId="28473"/>
    <cellStyle name="Heading 1 20" xfId="28474"/>
    <cellStyle name="Heading 1 21" xfId="28475"/>
    <cellStyle name="Heading 1 22" xfId="28476"/>
    <cellStyle name="Heading 1 23" xfId="28477"/>
    <cellStyle name="Heading 1 24" xfId="28478"/>
    <cellStyle name="Heading 1 25" xfId="28479"/>
    <cellStyle name="Heading 1 26" xfId="28480"/>
    <cellStyle name="Heading 1 27" xfId="28481"/>
    <cellStyle name="Heading 1 3" xfId="11" hidden="1"/>
    <cellStyle name="Heading 1 3" xfId="8445" hidden="1"/>
    <cellStyle name="Heading 1 3" xfId="11875" hidden="1"/>
    <cellStyle name="Heading 1 3" xfId="15305" hidden="1"/>
    <cellStyle name="Heading 1 3" xfId="18735" hidden="1"/>
    <cellStyle name="Heading 1 3" xfId="22165" hidden="1"/>
    <cellStyle name="Heading 1 3" xfId="25595"/>
    <cellStyle name="Heading 1 4" xfId="602" hidden="1"/>
    <cellStyle name="Heading 1 4" xfId="28482"/>
    <cellStyle name="Heading 1 5" xfId="1620" hidden="1"/>
    <cellStyle name="Heading 1 5" xfId="28483"/>
    <cellStyle name="Heading 1 6" xfId="28484"/>
    <cellStyle name="Heading 1 7" xfId="28485"/>
    <cellStyle name="Heading 1 8" xfId="28486"/>
    <cellStyle name="Heading 1 9" xfId="28487"/>
    <cellStyle name="Heading 2 10" xfId="28488"/>
    <cellStyle name="Heading 2 11" xfId="28489"/>
    <cellStyle name="Heading 2 12" xfId="28490"/>
    <cellStyle name="Heading 2 13" xfId="28491"/>
    <cellStyle name="Heading 2 14" xfId="28492"/>
    <cellStyle name="Heading 2 15" xfId="28493"/>
    <cellStyle name="Heading 2 16" xfId="28494"/>
    <cellStyle name="Heading 2 17" xfId="28495"/>
    <cellStyle name="Heading 2 18" xfId="28496"/>
    <cellStyle name="Heading 2 19" xfId="28497"/>
    <cellStyle name="Heading 2 2" xfId="608" hidden="1"/>
    <cellStyle name="Heading 2 2" xfId="1546" hidden="1"/>
    <cellStyle name="Heading 2 2" xfId="1583" hidden="1"/>
    <cellStyle name="Heading 2 2" xfId="2527" hidden="1"/>
    <cellStyle name="Heading 2 2" xfId="2564" hidden="1"/>
    <cellStyle name="Heading 2 2" xfId="3472" hidden="1"/>
    <cellStyle name="Heading 2 2" xfId="3509" hidden="1"/>
    <cellStyle name="Heading 2 2" xfId="4052" hidden="1"/>
    <cellStyle name="Heading 2 2" xfId="4990" hidden="1"/>
    <cellStyle name="Heading 2 2" xfId="5027" hidden="1"/>
    <cellStyle name="Heading 2 2" xfId="5942" hidden="1"/>
    <cellStyle name="Heading 2 2" xfId="5979" hidden="1"/>
    <cellStyle name="Heading 2 2" xfId="6887" hidden="1"/>
    <cellStyle name="Heading 2 2" xfId="6924" hidden="1"/>
    <cellStyle name="Heading 2 2" xfId="7433" hidden="1"/>
    <cellStyle name="Heading 2 2" xfId="8371" hidden="1"/>
    <cellStyle name="Heading 2 2" xfId="8408" hidden="1"/>
    <cellStyle name="Heading 2 2" xfId="9352" hidden="1"/>
    <cellStyle name="Heading 2 2" xfId="9389" hidden="1"/>
    <cellStyle name="Heading 2 2" xfId="10297" hidden="1"/>
    <cellStyle name="Heading 2 2" xfId="10334" hidden="1"/>
    <cellStyle name="Heading 2 2" xfId="10863" hidden="1"/>
    <cellStyle name="Heading 2 2" xfId="11801" hidden="1"/>
    <cellStyle name="Heading 2 2" xfId="11838" hidden="1"/>
    <cellStyle name="Heading 2 2" xfId="12782" hidden="1"/>
    <cellStyle name="Heading 2 2" xfId="12819" hidden="1"/>
    <cellStyle name="Heading 2 2" xfId="13727" hidden="1"/>
    <cellStyle name="Heading 2 2" xfId="13764" hidden="1"/>
    <cellStyle name="Heading 2 2" xfId="14293" hidden="1"/>
    <cellStyle name="Heading 2 2" xfId="15231" hidden="1"/>
    <cellStyle name="Heading 2 2" xfId="15268" hidden="1"/>
    <cellStyle name="Heading 2 2" xfId="16212" hidden="1"/>
    <cellStyle name="Heading 2 2" xfId="16249" hidden="1"/>
    <cellStyle name="Heading 2 2" xfId="17157" hidden="1"/>
    <cellStyle name="Heading 2 2" xfId="17194" hidden="1"/>
    <cellStyle name="Heading 2 2" xfId="17723" hidden="1"/>
    <cellStyle name="Heading 2 2" xfId="18661" hidden="1"/>
    <cellStyle name="Heading 2 2" xfId="18698" hidden="1"/>
    <cellStyle name="Heading 2 2" xfId="19642" hidden="1"/>
    <cellStyle name="Heading 2 2" xfId="19679" hidden="1"/>
    <cellStyle name="Heading 2 2" xfId="20587" hidden="1"/>
    <cellStyle name="Heading 2 2" xfId="20624" hidden="1"/>
    <cellStyle name="Heading 2 2" xfId="21153" hidden="1"/>
    <cellStyle name="Heading 2 2" xfId="22091" hidden="1"/>
    <cellStyle name="Heading 2 2" xfId="22128" hidden="1"/>
    <cellStyle name="Heading 2 2" xfId="23072" hidden="1"/>
    <cellStyle name="Heading 2 2" xfId="23109" hidden="1"/>
    <cellStyle name="Heading 2 2" xfId="24017" hidden="1"/>
    <cellStyle name="Heading 2 2" xfId="24054" hidden="1"/>
    <cellStyle name="Heading 2 2" xfId="24583" hidden="1"/>
    <cellStyle name="Heading 2 2" xfId="25521" hidden="1"/>
    <cellStyle name="Heading 2 2" xfId="25558" hidden="1"/>
    <cellStyle name="Heading 2 2" xfId="26502" hidden="1"/>
    <cellStyle name="Heading 2 2" xfId="26539" hidden="1"/>
    <cellStyle name="Heading 2 2" xfId="27447" hidden="1"/>
    <cellStyle name="Heading 2 2" xfId="27484"/>
    <cellStyle name="Heading 2 2 2" xfId="28498"/>
    <cellStyle name="Heading 2 20" xfId="28499"/>
    <cellStyle name="Heading 2 21" xfId="28500"/>
    <cellStyle name="Heading 2 22" xfId="28501"/>
    <cellStyle name="Heading 2 23" xfId="28502"/>
    <cellStyle name="Heading 2 24" xfId="28503"/>
    <cellStyle name="Heading 2 25" xfId="28504"/>
    <cellStyle name="Heading 2 26" xfId="28505"/>
    <cellStyle name="Heading 2 27" xfId="28506"/>
    <cellStyle name="Heading 2 3" xfId="12" hidden="1"/>
    <cellStyle name="Heading 2 3" xfId="8444" hidden="1"/>
    <cellStyle name="Heading 2 3" xfId="11874" hidden="1"/>
    <cellStyle name="Heading 2 3" xfId="15304" hidden="1"/>
    <cellStyle name="Heading 2 3" xfId="18734" hidden="1"/>
    <cellStyle name="Heading 2 3" xfId="22164" hidden="1"/>
    <cellStyle name="Heading 2 3" xfId="25594"/>
    <cellStyle name="Heading 2 4" xfId="601" hidden="1"/>
    <cellStyle name="Heading 2 4" xfId="28507"/>
    <cellStyle name="Heading 2 5" xfId="1619" hidden="1"/>
    <cellStyle name="Heading 2 5" xfId="28508"/>
    <cellStyle name="Heading 2 6" xfId="28509"/>
    <cellStyle name="Heading 2 7" xfId="28510"/>
    <cellStyle name="Heading 2 8" xfId="28511"/>
    <cellStyle name="Heading 2 9" xfId="28512"/>
    <cellStyle name="Heading 3 10" xfId="28513"/>
    <cellStyle name="Heading 3 11" xfId="28514"/>
    <cellStyle name="Heading 3 12" xfId="28515"/>
    <cellStyle name="Heading 3 13" xfId="28516"/>
    <cellStyle name="Heading 3 14" xfId="28517"/>
    <cellStyle name="Heading 3 15" xfId="28518"/>
    <cellStyle name="Heading 3 16" xfId="28519"/>
    <cellStyle name="Heading 3 17" xfId="28520"/>
    <cellStyle name="Heading 3 18" xfId="28521"/>
    <cellStyle name="Heading 3 19" xfId="28522"/>
    <cellStyle name="Heading 3 2" xfId="609" hidden="1"/>
    <cellStyle name="Heading 3 2" xfId="1545" hidden="1"/>
    <cellStyle name="Heading 3 2" xfId="1582" hidden="1"/>
    <cellStyle name="Heading 3 2" xfId="2526" hidden="1"/>
    <cellStyle name="Heading 3 2" xfId="2563" hidden="1"/>
    <cellStyle name="Heading 3 2" xfId="3471" hidden="1"/>
    <cellStyle name="Heading 3 2" xfId="3508" hidden="1"/>
    <cellStyle name="Heading 3 2" xfId="4053" hidden="1"/>
    <cellStyle name="Heading 3 2" xfId="4989" hidden="1"/>
    <cellStyle name="Heading 3 2" xfId="5026" hidden="1"/>
    <cellStyle name="Heading 3 2" xfId="5941" hidden="1"/>
    <cellStyle name="Heading 3 2" xfId="5978" hidden="1"/>
    <cellStyle name="Heading 3 2" xfId="6886" hidden="1"/>
    <cellStyle name="Heading 3 2" xfId="6923" hidden="1"/>
    <cellStyle name="Heading 3 2" xfId="7434" hidden="1"/>
    <cellStyle name="Heading 3 2" xfId="8370" hidden="1"/>
    <cellStyle name="Heading 3 2" xfId="8407" hidden="1"/>
    <cellStyle name="Heading 3 2" xfId="9351" hidden="1"/>
    <cellStyle name="Heading 3 2" xfId="9388" hidden="1"/>
    <cellStyle name="Heading 3 2" xfId="10296" hidden="1"/>
    <cellStyle name="Heading 3 2" xfId="10333" hidden="1"/>
    <cellStyle name="Heading 3 2" xfId="10864" hidden="1"/>
    <cellStyle name="Heading 3 2" xfId="11800" hidden="1"/>
    <cellStyle name="Heading 3 2" xfId="11837" hidden="1"/>
    <cellStyle name="Heading 3 2" xfId="12781" hidden="1"/>
    <cellStyle name="Heading 3 2" xfId="12818" hidden="1"/>
    <cellStyle name="Heading 3 2" xfId="13726" hidden="1"/>
    <cellStyle name="Heading 3 2" xfId="13763" hidden="1"/>
    <cellStyle name="Heading 3 2" xfId="14294" hidden="1"/>
    <cellStyle name="Heading 3 2" xfId="15230" hidden="1"/>
    <cellStyle name="Heading 3 2" xfId="15267" hidden="1"/>
    <cellStyle name="Heading 3 2" xfId="16211" hidden="1"/>
    <cellStyle name="Heading 3 2" xfId="16248" hidden="1"/>
    <cellStyle name="Heading 3 2" xfId="17156" hidden="1"/>
    <cellStyle name="Heading 3 2" xfId="17193" hidden="1"/>
    <cellStyle name="Heading 3 2" xfId="17724" hidden="1"/>
    <cellStyle name="Heading 3 2" xfId="18660" hidden="1"/>
    <cellStyle name="Heading 3 2" xfId="18697" hidden="1"/>
    <cellStyle name="Heading 3 2" xfId="19641" hidden="1"/>
    <cellStyle name="Heading 3 2" xfId="19678" hidden="1"/>
    <cellStyle name="Heading 3 2" xfId="20586" hidden="1"/>
    <cellStyle name="Heading 3 2" xfId="20623" hidden="1"/>
    <cellStyle name="Heading 3 2" xfId="21154" hidden="1"/>
    <cellStyle name="Heading 3 2" xfId="22090" hidden="1"/>
    <cellStyle name="Heading 3 2" xfId="22127" hidden="1"/>
    <cellStyle name="Heading 3 2" xfId="23071" hidden="1"/>
    <cellStyle name="Heading 3 2" xfId="23108" hidden="1"/>
    <cellStyle name="Heading 3 2" xfId="24016" hidden="1"/>
    <cellStyle name="Heading 3 2" xfId="24053" hidden="1"/>
    <cellStyle name="Heading 3 2" xfId="24584" hidden="1"/>
    <cellStyle name="Heading 3 2" xfId="25520" hidden="1"/>
    <cellStyle name="Heading 3 2" xfId="25557" hidden="1"/>
    <cellStyle name="Heading 3 2" xfId="26501" hidden="1"/>
    <cellStyle name="Heading 3 2" xfId="26538" hidden="1"/>
    <cellStyle name="Heading 3 2" xfId="27446" hidden="1"/>
    <cellStyle name="Heading 3 2" xfId="27483"/>
    <cellStyle name="Heading 3 2 2" xfId="28523"/>
    <cellStyle name="Heading 3 20" xfId="28524"/>
    <cellStyle name="Heading 3 21" xfId="28525"/>
    <cellStyle name="Heading 3 22" xfId="28526"/>
    <cellStyle name="Heading 3 23" xfId="28527"/>
    <cellStyle name="Heading 3 24" xfId="28528"/>
    <cellStyle name="Heading 3 25" xfId="28529"/>
    <cellStyle name="Heading 3 26" xfId="28530"/>
    <cellStyle name="Heading 3 27" xfId="28531"/>
    <cellStyle name="Heading 3 3" xfId="13" hidden="1"/>
    <cellStyle name="Heading 3 3" xfId="8443" hidden="1"/>
    <cellStyle name="Heading 3 3" xfId="11873" hidden="1"/>
    <cellStyle name="Heading 3 3" xfId="15303" hidden="1"/>
    <cellStyle name="Heading 3 3" xfId="18733" hidden="1"/>
    <cellStyle name="Heading 3 3" xfId="22163" hidden="1"/>
    <cellStyle name="Heading 3 3" xfId="25593"/>
    <cellStyle name="Heading 3 4" xfId="600" hidden="1"/>
    <cellStyle name="Heading 3 4" xfId="28532"/>
    <cellStyle name="Heading 3 5" xfId="1618" hidden="1"/>
    <cellStyle name="Heading 3 5" xfId="28533"/>
    <cellStyle name="Heading 3 6" xfId="28534"/>
    <cellStyle name="Heading 3 7" xfId="28535"/>
    <cellStyle name="Heading 3 8" xfId="28536"/>
    <cellStyle name="Heading 3 9" xfId="28537"/>
    <cellStyle name="Heading 4 10" xfId="28538"/>
    <cellStyle name="Heading 4 11" xfId="28539"/>
    <cellStyle name="Heading 4 12" xfId="28540"/>
    <cellStyle name="Heading 4 13" xfId="28541"/>
    <cellStyle name="Heading 4 14" xfId="28542"/>
    <cellStyle name="Heading 4 15" xfId="28543"/>
    <cellStyle name="Heading 4 16" xfId="28544"/>
    <cellStyle name="Heading 4 17" xfId="28545"/>
    <cellStyle name="Heading 4 18" xfId="28546"/>
    <cellStyle name="Heading 4 19" xfId="28547"/>
    <cellStyle name="Heading 4 2" xfId="610" hidden="1"/>
    <cellStyle name="Heading 4 2" xfId="1544" hidden="1"/>
    <cellStyle name="Heading 4 2" xfId="1581" hidden="1"/>
    <cellStyle name="Heading 4 2" xfId="2525" hidden="1"/>
    <cellStyle name="Heading 4 2" xfId="2562" hidden="1"/>
    <cellStyle name="Heading 4 2" xfId="3470" hidden="1"/>
    <cellStyle name="Heading 4 2" xfId="3507" hidden="1"/>
    <cellStyle name="Heading 4 2" xfId="4054" hidden="1"/>
    <cellStyle name="Heading 4 2" xfId="4988" hidden="1"/>
    <cellStyle name="Heading 4 2" xfId="5025" hidden="1"/>
    <cellStyle name="Heading 4 2" xfId="5940" hidden="1"/>
    <cellStyle name="Heading 4 2" xfId="5977" hidden="1"/>
    <cellStyle name="Heading 4 2" xfId="6885" hidden="1"/>
    <cellStyle name="Heading 4 2" xfId="6922" hidden="1"/>
    <cellStyle name="Heading 4 2" xfId="7435" hidden="1"/>
    <cellStyle name="Heading 4 2" xfId="8369" hidden="1"/>
    <cellStyle name="Heading 4 2" xfId="8406" hidden="1"/>
    <cellStyle name="Heading 4 2" xfId="9350" hidden="1"/>
    <cellStyle name="Heading 4 2" xfId="9387" hidden="1"/>
    <cellStyle name="Heading 4 2" xfId="10295" hidden="1"/>
    <cellStyle name="Heading 4 2" xfId="10332" hidden="1"/>
    <cellStyle name="Heading 4 2" xfId="10865" hidden="1"/>
    <cellStyle name="Heading 4 2" xfId="11799" hidden="1"/>
    <cellStyle name="Heading 4 2" xfId="11836" hidden="1"/>
    <cellStyle name="Heading 4 2" xfId="12780" hidden="1"/>
    <cellStyle name="Heading 4 2" xfId="12817" hidden="1"/>
    <cellStyle name="Heading 4 2" xfId="13725" hidden="1"/>
    <cellStyle name="Heading 4 2" xfId="13762" hidden="1"/>
    <cellStyle name="Heading 4 2" xfId="14295" hidden="1"/>
    <cellStyle name="Heading 4 2" xfId="15229" hidden="1"/>
    <cellStyle name="Heading 4 2" xfId="15266" hidden="1"/>
    <cellStyle name="Heading 4 2" xfId="16210" hidden="1"/>
    <cellStyle name="Heading 4 2" xfId="16247" hidden="1"/>
    <cellStyle name="Heading 4 2" xfId="17155" hidden="1"/>
    <cellStyle name="Heading 4 2" xfId="17192" hidden="1"/>
    <cellStyle name="Heading 4 2" xfId="17725" hidden="1"/>
    <cellStyle name="Heading 4 2" xfId="18659" hidden="1"/>
    <cellStyle name="Heading 4 2" xfId="18696" hidden="1"/>
    <cellStyle name="Heading 4 2" xfId="19640" hidden="1"/>
    <cellStyle name="Heading 4 2" xfId="19677" hidden="1"/>
    <cellStyle name="Heading 4 2" xfId="20585" hidden="1"/>
    <cellStyle name="Heading 4 2" xfId="20622" hidden="1"/>
    <cellStyle name="Heading 4 2" xfId="21155" hidden="1"/>
    <cellStyle name="Heading 4 2" xfId="22089" hidden="1"/>
    <cellStyle name="Heading 4 2" xfId="22126" hidden="1"/>
    <cellStyle name="Heading 4 2" xfId="23070" hidden="1"/>
    <cellStyle name="Heading 4 2" xfId="23107" hidden="1"/>
    <cellStyle name="Heading 4 2" xfId="24015" hidden="1"/>
    <cellStyle name="Heading 4 2" xfId="24052" hidden="1"/>
    <cellStyle name="Heading 4 2" xfId="24585" hidden="1"/>
    <cellStyle name="Heading 4 2" xfId="25519" hidden="1"/>
    <cellStyle name="Heading 4 2" xfId="25556" hidden="1"/>
    <cellStyle name="Heading 4 2" xfId="26500" hidden="1"/>
    <cellStyle name="Heading 4 2" xfId="26537" hidden="1"/>
    <cellStyle name="Heading 4 2" xfId="27445" hidden="1"/>
    <cellStyle name="Heading 4 2" xfId="27482"/>
    <cellStyle name="Heading 4 2 2" xfId="28548"/>
    <cellStyle name="Heading 4 20" xfId="28549"/>
    <cellStyle name="Heading 4 21" xfId="28550"/>
    <cellStyle name="Heading 4 22" xfId="28551"/>
    <cellStyle name="Heading 4 23" xfId="28552"/>
    <cellStyle name="Heading 4 24" xfId="28553"/>
    <cellStyle name="Heading 4 25" xfId="28554"/>
    <cellStyle name="Heading 4 26" xfId="28555"/>
    <cellStyle name="Heading 4 27" xfId="28556"/>
    <cellStyle name="Heading 4 3" xfId="14" hidden="1"/>
    <cellStyle name="Heading 4 3" xfId="8442" hidden="1"/>
    <cellStyle name="Heading 4 3" xfId="11872" hidden="1"/>
    <cellStyle name="Heading 4 3" xfId="15302" hidden="1"/>
    <cellStyle name="Heading 4 3" xfId="18732" hidden="1"/>
    <cellStyle name="Heading 4 3" xfId="22162" hidden="1"/>
    <cellStyle name="Heading 4 3" xfId="25592"/>
    <cellStyle name="Heading 4 4" xfId="599" hidden="1"/>
    <cellStyle name="Heading 4 4" xfId="28557"/>
    <cellStyle name="Heading 4 5" xfId="1617" hidden="1"/>
    <cellStyle name="Heading 4 5" xfId="28558"/>
    <cellStyle name="Heading 4 6" xfId="28559"/>
    <cellStyle name="Heading 4 7" xfId="28560"/>
    <cellStyle name="Heading 4 8" xfId="28561"/>
    <cellStyle name="Heading 4 9" xfId="28562"/>
    <cellStyle name="HEADING1" xfId="28563"/>
    <cellStyle name="HEADING2" xfId="28564"/>
    <cellStyle name="Headings" xfId="28565"/>
    <cellStyle name="Hyperlink 2" xfId="28566"/>
    <cellStyle name="Hyperlink 2 10" xfId="28567"/>
    <cellStyle name="Hyperlink 2 11" xfId="28568"/>
    <cellStyle name="Hyperlink 2 12" xfId="28569"/>
    <cellStyle name="Hyperlink 2 2" xfId="28570"/>
    <cellStyle name="Hyperlink 2 2 2" xfId="28571"/>
    <cellStyle name="Hyperlink 2 3" xfId="28572"/>
    <cellStyle name="Hyperlink 2 4" xfId="28573"/>
    <cellStyle name="Hyperlink 2 5" xfId="28574"/>
    <cellStyle name="Hyperlink 2 6" xfId="28575"/>
    <cellStyle name="Hyperlink 2 7" xfId="28576"/>
    <cellStyle name="Hyperlink 2 8" xfId="28577"/>
    <cellStyle name="Hyperlink 2 9" xfId="28578"/>
    <cellStyle name="Hyperlink 3" xfId="28579"/>
    <cellStyle name="Hyperlink 4" xfId="28580"/>
    <cellStyle name="Hyperlink 5" xfId="28581"/>
    <cellStyle name="Hyperlink 6" xfId="28582"/>
    <cellStyle name="Hyperlink 7" xfId="28583"/>
    <cellStyle name="Input 10" xfId="28584"/>
    <cellStyle name="Input 11" xfId="28585"/>
    <cellStyle name="Input 12" xfId="28586"/>
    <cellStyle name="Input 13" xfId="28587"/>
    <cellStyle name="Input 14" xfId="28588"/>
    <cellStyle name="Input 15" xfId="28589"/>
    <cellStyle name="Input 16" xfId="28590"/>
    <cellStyle name="Input 17" xfId="28591"/>
    <cellStyle name="Input 18" xfId="28592"/>
    <cellStyle name="Input 19" xfId="28593"/>
    <cellStyle name="Input 2" xfId="28594"/>
    <cellStyle name="Input 2 2" xfId="28595"/>
    <cellStyle name="Input 20" xfId="28596"/>
    <cellStyle name="Input 21" xfId="28597"/>
    <cellStyle name="Input 22" xfId="28598"/>
    <cellStyle name="Input 23" xfId="28599"/>
    <cellStyle name="Input 24" xfId="28600"/>
    <cellStyle name="Input 25" xfId="28601"/>
    <cellStyle name="Input 26" xfId="28602"/>
    <cellStyle name="Input 27" xfId="28603"/>
    <cellStyle name="Input 3" xfId="28604"/>
    <cellStyle name="Input 4" xfId="28605"/>
    <cellStyle name="Input 5" xfId="28606"/>
    <cellStyle name="Input 6" xfId="28607"/>
    <cellStyle name="Input 7" xfId="28608"/>
    <cellStyle name="Input 8" xfId="28609"/>
    <cellStyle name="Input 9" xfId="28610"/>
    <cellStyle name="Lien hypertexte" xfId="27502" builtinId="8"/>
    <cellStyle name="Linked Cell 10" xfId="28611"/>
    <cellStyle name="Linked Cell 11" xfId="28612"/>
    <cellStyle name="Linked Cell 12" xfId="28613"/>
    <cellStyle name="Linked Cell 13" xfId="28614"/>
    <cellStyle name="Linked Cell 14" xfId="28615"/>
    <cellStyle name="Linked Cell 15" xfId="28616"/>
    <cellStyle name="Linked Cell 16" xfId="28617"/>
    <cellStyle name="Linked Cell 17" xfId="28618"/>
    <cellStyle name="Linked Cell 18" xfId="28619"/>
    <cellStyle name="Linked Cell 19" xfId="28620"/>
    <cellStyle name="Linked Cell 2" xfId="28621"/>
    <cellStyle name="Linked Cell 2 2" xfId="28622"/>
    <cellStyle name="Linked Cell 20" xfId="28623"/>
    <cellStyle name="Linked Cell 21" xfId="28624"/>
    <cellStyle name="Linked Cell 22" xfId="28625"/>
    <cellStyle name="Linked Cell 23" xfId="28626"/>
    <cellStyle name="Linked Cell 24" xfId="28627"/>
    <cellStyle name="Linked Cell 25" xfId="28628"/>
    <cellStyle name="Linked Cell 26" xfId="28629"/>
    <cellStyle name="Linked Cell 27" xfId="28630"/>
    <cellStyle name="Linked Cell 3" xfId="28631"/>
    <cellStyle name="Linked Cell 4" xfId="28632"/>
    <cellStyle name="Linked Cell 5" xfId="28633"/>
    <cellStyle name="Linked Cell 6" xfId="28634"/>
    <cellStyle name="Linked Cell 7" xfId="28635"/>
    <cellStyle name="Linked Cell 8" xfId="28636"/>
    <cellStyle name="Linked Cell 9" xfId="28637"/>
    <cellStyle name="Milliers" xfId="29305" builtinId="3"/>
    <cellStyle name="Neutral 10" xfId="28638"/>
    <cellStyle name="Neutral 11" xfId="28639"/>
    <cellStyle name="Neutral 12" xfId="28640"/>
    <cellStyle name="Neutral 13" xfId="28641"/>
    <cellStyle name="Neutral 14" xfId="28642"/>
    <cellStyle name="Neutral 15" xfId="28643"/>
    <cellStyle name="Neutral 16" xfId="28644"/>
    <cellStyle name="Neutral 17" xfId="28645"/>
    <cellStyle name="Neutral 18" xfId="28646"/>
    <cellStyle name="Neutral 19" xfId="28647"/>
    <cellStyle name="Neutral 2" xfId="612" hidden="1"/>
    <cellStyle name="Neutral 2" xfId="1542" hidden="1"/>
    <cellStyle name="Neutral 2" xfId="1579" hidden="1"/>
    <cellStyle name="Neutral 2" xfId="2523" hidden="1"/>
    <cellStyle name="Neutral 2" xfId="2560" hidden="1"/>
    <cellStyle name="Neutral 2" xfId="3468" hidden="1"/>
    <cellStyle name="Neutral 2" xfId="3505" hidden="1"/>
    <cellStyle name="Neutral 2" xfId="4056" hidden="1"/>
    <cellStyle name="Neutral 2" xfId="4986" hidden="1"/>
    <cellStyle name="Neutral 2" xfId="5023" hidden="1"/>
    <cellStyle name="Neutral 2" xfId="5938" hidden="1"/>
    <cellStyle name="Neutral 2" xfId="5975" hidden="1"/>
    <cellStyle name="Neutral 2" xfId="6883" hidden="1"/>
    <cellStyle name="Neutral 2" xfId="6920" hidden="1"/>
    <cellStyle name="Neutral 2" xfId="7437" hidden="1"/>
    <cellStyle name="Neutral 2" xfId="8367" hidden="1"/>
    <cellStyle name="Neutral 2" xfId="8404" hidden="1"/>
    <cellStyle name="Neutral 2" xfId="9348" hidden="1"/>
    <cellStyle name="Neutral 2" xfId="9385" hidden="1"/>
    <cellStyle name="Neutral 2" xfId="10293" hidden="1"/>
    <cellStyle name="Neutral 2" xfId="10330" hidden="1"/>
    <cellStyle name="Neutral 2" xfId="10867" hidden="1"/>
    <cellStyle name="Neutral 2" xfId="11797" hidden="1"/>
    <cellStyle name="Neutral 2" xfId="11834" hidden="1"/>
    <cellStyle name="Neutral 2" xfId="12778" hidden="1"/>
    <cellStyle name="Neutral 2" xfId="12815" hidden="1"/>
    <cellStyle name="Neutral 2" xfId="13723" hidden="1"/>
    <cellStyle name="Neutral 2" xfId="13760" hidden="1"/>
    <cellStyle name="Neutral 2" xfId="14297" hidden="1"/>
    <cellStyle name="Neutral 2" xfId="15227" hidden="1"/>
    <cellStyle name="Neutral 2" xfId="15264" hidden="1"/>
    <cellStyle name="Neutral 2" xfId="16208" hidden="1"/>
    <cellStyle name="Neutral 2" xfId="16245" hidden="1"/>
    <cellStyle name="Neutral 2" xfId="17153" hidden="1"/>
    <cellStyle name="Neutral 2" xfId="17190" hidden="1"/>
    <cellStyle name="Neutral 2" xfId="17727" hidden="1"/>
    <cellStyle name="Neutral 2" xfId="18657" hidden="1"/>
    <cellStyle name="Neutral 2" xfId="18694" hidden="1"/>
    <cellStyle name="Neutral 2" xfId="19638" hidden="1"/>
    <cellStyle name="Neutral 2" xfId="19675" hidden="1"/>
    <cellStyle name="Neutral 2" xfId="20583" hidden="1"/>
    <cellStyle name="Neutral 2" xfId="20620" hidden="1"/>
    <cellStyle name="Neutral 2" xfId="21157" hidden="1"/>
    <cellStyle name="Neutral 2" xfId="22087" hidden="1"/>
    <cellStyle name="Neutral 2" xfId="22124" hidden="1"/>
    <cellStyle name="Neutral 2" xfId="23068" hidden="1"/>
    <cellStyle name="Neutral 2" xfId="23105" hidden="1"/>
    <cellStyle name="Neutral 2" xfId="24013" hidden="1"/>
    <cellStyle name="Neutral 2" xfId="24050" hidden="1"/>
    <cellStyle name="Neutral 2" xfId="24587" hidden="1"/>
    <cellStyle name="Neutral 2" xfId="25517" hidden="1"/>
    <cellStyle name="Neutral 2" xfId="25554" hidden="1"/>
    <cellStyle name="Neutral 2" xfId="26498" hidden="1"/>
    <cellStyle name="Neutral 2" xfId="26535" hidden="1"/>
    <cellStyle name="Neutral 2" xfId="27443" hidden="1"/>
    <cellStyle name="Neutral 2" xfId="27480"/>
    <cellStyle name="Neutral 20" xfId="28648"/>
    <cellStyle name="Neutral 21" xfId="28649"/>
    <cellStyle name="Neutral 22" xfId="28650"/>
    <cellStyle name="Neutral 23" xfId="28651"/>
    <cellStyle name="Neutral 24" xfId="28652"/>
    <cellStyle name="Neutral 25" xfId="28653"/>
    <cellStyle name="Neutral 26" xfId="28654"/>
    <cellStyle name="Neutral 27" xfId="28655"/>
    <cellStyle name="Neutral 3" xfId="16" hidden="1"/>
    <cellStyle name="Neutral 3" xfId="8440" hidden="1"/>
    <cellStyle name="Neutral 3" xfId="11870" hidden="1"/>
    <cellStyle name="Neutral 3" xfId="15300" hidden="1"/>
    <cellStyle name="Neutral 3" xfId="18730" hidden="1"/>
    <cellStyle name="Neutral 3" xfId="22160" hidden="1"/>
    <cellStyle name="Neutral 3" xfId="25590"/>
    <cellStyle name="Neutral 4" xfId="597" hidden="1"/>
    <cellStyle name="Neutral 4" xfId="28656"/>
    <cellStyle name="Neutral 5" xfId="1615" hidden="1"/>
    <cellStyle name="Neutral 5" xfId="28657"/>
    <cellStyle name="Neutral 6" xfId="28658"/>
    <cellStyle name="Neutral 7" xfId="28659"/>
    <cellStyle name="Neutral 8" xfId="28660"/>
    <cellStyle name="Neutral 9" xfId="28661"/>
    <cellStyle name="Normal" xfId="0" builtinId="0"/>
    <cellStyle name="Normal - Style1" xfId="28662"/>
    <cellStyle name="Normal 10" xfId="6"/>
    <cellStyle name="Normal 10 2" xfId="28663"/>
    <cellStyle name="Normal 10 3" xfId="28664"/>
    <cellStyle name="Normal 11" xfId="28665"/>
    <cellStyle name="Normal 11 2" xfId="28666"/>
    <cellStyle name="Normal 12" xfId="28667"/>
    <cellStyle name="Normal 12 2" xfId="28668"/>
    <cellStyle name="Normal 13" xfId="28669"/>
    <cellStyle name="Normal 13 2" xfId="28670"/>
    <cellStyle name="Normal 14" xfId="28671"/>
    <cellStyle name="Normal 14 2" xfId="28672"/>
    <cellStyle name="Normal 15" xfId="28673"/>
    <cellStyle name="Normal 15 2" xfId="28674"/>
    <cellStyle name="Normal 16" xfId="28675"/>
    <cellStyle name="Normal 16 2" xfId="28676"/>
    <cellStyle name="Normal 17" xfId="28677"/>
    <cellStyle name="Normal 17 2" xfId="28678"/>
    <cellStyle name="Normal 18" xfId="28679"/>
    <cellStyle name="Normal 18 2" xfId="28680"/>
    <cellStyle name="Normal 19" xfId="28681"/>
    <cellStyle name="Normal 2" xfId="605"/>
    <cellStyle name="Normal 2 10" xfId="28682"/>
    <cellStyle name="Normal 2 10 2" xfId="28683"/>
    <cellStyle name="Normal 2 11" xfId="28684"/>
    <cellStyle name="Normal 2 11 2" xfId="28685"/>
    <cellStyle name="Normal 2 12" xfId="28686"/>
    <cellStyle name="Normal 2 12 2" xfId="28687"/>
    <cellStyle name="Normal 2 13" xfId="28688"/>
    <cellStyle name="Normal 2 13 2" xfId="28689"/>
    <cellStyle name="Normal 2 14" xfId="28690"/>
    <cellStyle name="Normal 2 14 2" xfId="28691"/>
    <cellStyle name="Normal 2 15" xfId="28692"/>
    <cellStyle name="Normal 2 15 2" xfId="28693"/>
    <cellStyle name="Normal 2 16" xfId="28694"/>
    <cellStyle name="Normal 2 16 2" xfId="28695"/>
    <cellStyle name="Normal 2 17" xfId="28696"/>
    <cellStyle name="Normal 2 17 2" xfId="28697"/>
    <cellStyle name="Normal 2 18" xfId="28698"/>
    <cellStyle name="Normal 2 18 2" xfId="28699"/>
    <cellStyle name="Normal 2 19" xfId="28700"/>
    <cellStyle name="Normal 2 19 2" xfId="28701"/>
    <cellStyle name="Normal 2 2" xfId="28702"/>
    <cellStyle name="Normal 2 2 10" xfId="28703"/>
    <cellStyle name="Normal 2 2 10 2" xfId="28704"/>
    <cellStyle name="Normal 2 2 11" xfId="28705"/>
    <cellStyle name="Normal 2 2 11 2" xfId="28706"/>
    <cellStyle name="Normal 2 2 12" xfId="28707"/>
    <cellStyle name="Normal 2 2 12 2" xfId="28708"/>
    <cellStyle name="Normal 2 2 13" xfId="28709"/>
    <cellStyle name="Normal 2 2 13 2" xfId="28710"/>
    <cellStyle name="Normal 2 2 14" xfId="28711"/>
    <cellStyle name="Normal 2 2 14 2" xfId="28712"/>
    <cellStyle name="Normal 2 2 15" xfId="28713"/>
    <cellStyle name="Normal 2 2 15 2" xfId="28714"/>
    <cellStyle name="Normal 2 2 16" xfId="28715"/>
    <cellStyle name="Normal 2 2 16 2" xfId="28716"/>
    <cellStyle name="Normal 2 2 17" xfId="28717"/>
    <cellStyle name="Normal 2 2 17 2" xfId="28718"/>
    <cellStyle name="Normal 2 2 18" xfId="28719"/>
    <cellStyle name="Normal 2 2 18 2" xfId="28720"/>
    <cellStyle name="Normal 2 2 19" xfId="28721"/>
    <cellStyle name="Normal 2 2 19 2" xfId="28722"/>
    <cellStyle name="Normal 2 2 2" xfId="28723"/>
    <cellStyle name="Normal 2 2 2 2" xfId="28724"/>
    <cellStyle name="Normal 2 2 2 2 2" xfId="28725"/>
    <cellStyle name="Normal 2 2 2 3" xfId="28726"/>
    <cellStyle name="Normal 2 2 2 3 2" xfId="28727"/>
    <cellStyle name="Normal 2 2 2 4" xfId="28728"/>
    <cellStyle name="Normal 2 2 2 5" xfId="28729"/>
    <cellStyle name="Normal 2 2 20" xfId="28730"/>
    <cellStyle name="Normal 2 2 20 2" xfId="28731"/>
    <cellStyle name="Normal 2 2 21" xfId="28732"/>
    <cellStyle name="Normal 2 2 21 2" xfId="28733"/>
    <cellStyle name="Normal 2 2 22" xfId="28734"/>
    <cellStyle name="Normal 2 2 22 2" xfId="28735"/>
    <cellStyle name="Normal 2 2 23" xfId="28736"/>
    <cellStyle name="Normal 2 2 23 2" xfId="28737"/>
    <cellStyle name="Normal 2 2 24" xfId="28738"/>
    <cellStyle name="Normal 2 2 24 2" xfId="28739"/>
    <cellStyle name="Normal 2 2 25" xfId="28740"/>
    <cellStyle name="Normal 2 2 25 2" xfId="28741"/>
    <cellStyle name="Normal 2 2 26" xfId="28742"/>
    <cellStyle name="Normal 2 2 26 2" xfId="28743"/>
    <cellStyle name="Normal 2 2 27" xfId="28744"/>
    <cellStyle name="Normal 2 2 27 2" xfId="28745"/>
    <cellStyle name="Normal 2 2 28" xfId="28746"/>
    <cellStyle name="Normal 2 2 28 2" xfId="28747"/>
    <cellStyle name="Normal 2 2 29" xfId="28748"/>
    <cellStyle name="Normal 2 2 3" xfId="28749"/>
    <cellStyle name="Normal 2 2 3 2" xfId="28750"/>
    <cellStyle name="Normal 2 2 30" xfId="28751"/>
    <cellStyle name="Normal 2 2 4" xfId="28752"/>
    <cellStyle name="Normal 2 2 4 2" xfId="28753"/>
    <cellStyle name="Normal 2 2 5" xfId="28754"/>
    <cellStyle name="Normal 2 2 5 2" xfId="28755"/>
    <cellStyle name="Normal 2 2 6" xfId="28756"/>
    <cellStyle name="Normal 2 2 6 2" xfId="28757"/>
    <cellStyle name="Normal 2 2 7" xfId="28758"/>
    <cellStyle name="Normal 2 2 7 2" xfId="28759"/>
    <cellStyle name="Normal 2 2 8" xfId="28760"/>
    <cellStyle name="Normal 2 2 8 2" xfId="28761"/>
    <cellStyle name="Normal 2 2 9" xfId="28762"/>
    <cellStyle name="Normal 2 2 9 2" xfId="28763"/>
    <cellStyle name="Normal 2 20" xfId="28764"/>
    <cellStyle name="Normal 2 20 2" xfId="28765"/>
    <cellStyle name="Normal 2 21" xfId="28766"/>
    <cellStyle name="Normal 2 21 2" xfId="28767"/>
    <cellStyle name="Normal 2 22" xfId="28768"/>
    <cellStyle name="Normal 2 22 2" xfId="28769"/>
    <cellStyle name="Normal 2 23" xfId="28770"/>
    <cellStyle name="Normal 2 23 2" xfId="28771"/>
    <cellStyle name="Normal 2 24" xfId="28772"/>
    <cellStyle name="Normal 2 24 2" xfId="28773"/>
    <cellStyle name="Normal 2 25" xfId="28774"/>
    <cellStyle name="Normal 2 25 2" xfId="28775"/>
    <cellStyle name="Normal 2 26" xfId="28776"/>
    <cellStyle name="Normal 2 26 2" xfId="28777"/>
    <cellStyle name="Normal 2 27" xfId="28778"/>
    <cellStyle name="Normal 2 27 2" xfId="28779"/>
    <cellStyle name="Normal 2 28" xfId="28780"/>
    <cellStyle name="Normal 2 28 2" xfId="28781"/>
    <cellStyle name="Normal 2 29" xfId="28782"/>
    <cellStyle name="Normal 2 3" xfId="28783"/>
    <cellStyle name="Normal 2 3 2" xfId="28784"/>
    <cellStyle name="Normal 2 3 2 2" xfId="28785"/>
    <cellStyle name="Normal 2 3 3" xfId="28786"/>
    <cellStyle name="Normal 2 3 3 2" xfId="28787"/>
    <cellStyle name="Normal 2 3 4" xfId="28788"/>
    <cellStyle name="Normal 2 3 5" xfId="28789"/>
    <cellStyle name="Normal 2 3 6" xfId="28790"/>
    <cellStyle name="Normal 2 30" xfId="28791"/>
    <cellStyle name="Normal 2 31" xfId="28792"/>
    <cellStyle name="Normal 2 32" xfId="28793"/>
    <cellStyle name="Normal 2 32 2" xfId="28794"/>
    <cellStyle name="Normal 2 32 2 2" xfId="28795"/>
    <cellStyle name="Normal 2 32 2 3" xfId="28796"/>
    <cellStyle name="Normal 2 32 3" xfId="28797"/>
    <cellStyle name="Normal 2 4" xfId="28798"/>
    <cellStyle name="Normal 2 4 2" xfId="28799"/>
    <cellStyle name="Normal 2 4 3" xfId="28800"/>
    <cellStyle name="Normal 2 5" xfId="28801"/>
    <cellStyle name="Normal 2 5 2" xfId="28802"/>
    <cellStyle name="Normal 2 5 3" xfId="28803"/>
    <cellStyle name="Normal 2 6" xfId="28804"/>
    <cellStyle name="Normal 2 6 2" xfId="28805"/>
    <cellStyle name="Normal 2 6 3" xfId="28806"/>
    <cellStyle name="Normal 2 7" xfId="28807"/>
    <cellStyle name="Normal 2 7 2" xfId="28808"/>
    <cellStyle name="Normal 2 8" xfId="28809"/>
    <cellStyle name="Normal 2 8 2" xfId="28810"/>
    <cellStyle name="Normal 2 9" xfId="28811"/>
    <cellStyle name="Normal 2 9 2" xfId="28812"/>
    <cellStyle name="Normal 20" xfId="28813"/>
    <cellStyle name="Normal 21" xfId="28814"/>
    <cellStyle name="Normal 22" xfId="28815"/>
    <cellStyle name="Normal 22 2" xfId="28816"/>
    <cellStyle name="Normal 23" xfId="28817"/>
    <cellStyle name="Normal 23 2" xfId="28818"/>
    <cellStyle name="Normal 24" xfId="28819"/>
    <cellStyle name="Normal 24 2" xfId="28820"/>
    <cellStyle name="Normal 25" xfId="28821"/>
    <cellStyle name="Normal 25 2" xfId="28822"/>
    <cellStyle name="Normal 26" xfId="28823"/>
    <cellStyle name="Normal 26 2" xfId="28824"/>
    <cellStyle name="Normal 27" xfId="28825"/>
    <cellStyle name="Normal 28" xfId="28826"/>
    <cellStyle name="Normal 28 2" xfId="28827"/>
    <cellStyle name="Normal 29" xfId="28828"/>
    <cellStyle name="Normal 29 2" xfId="28829"/>
    <cellStyle name="Normal 3" xfId="604"/>
    <cellStyle name="Normal 3 2" xfId="28830"/>
    <cellStyle name="Normal 3 2 2" xfId="28831"/>
    <cellStyle name="Normal 3 2 3" xfId="28832"/>
    <cellStyle name="Normal 3 3" xfId="28833"/>
    <cellStyle name="Normal 3 3 2" xfId="28834"/>
    <cellStyle name="Normal 3 3 3" xfId="28835"/>
    <cellStyle name="Normal 3 4" xfId="28836"/>
    <cellStyle name="Normal 3 4 2" xfId="28837"/>
    <cellStyle name="Normal 3 5" xfId="28838"/>
    <cellStyle name="Normal 3 5 2" xfId="28839"/>
    <cellStyle name="Normal 3 6" xfId="28840"/>
    <cellStyle name="Normal 3 6 2" xfId="28841"/>
    <cellStyle name="Normal 3 7" xfId="28842"/>
    <cellStyle name="Normal 3 8" xfId="28843"/>
    <cellStyle name="Normal 3_Annual Yield Deciles" xfId="28844"/>
    <cellStyle name="Normal 30" xfId="28845"/>
    <cellStyle name="Normal 30 2" xfId="28846"/>
    <cellStyle name="Normal 31" xfId="28847"/>
    <cellStyle name="Normal 31 2" xfId="28848"/>
    <cellStyle name="Normal 32" xfId="28849"/>
    <cellStyle name="Normal 32 2" xfId="28850"/>
    <cellStyle name="Normal 33" xfId="28851"/>
    <cellStyle name="Normal 34" xfId="28852"/>
    <cellStyle name="Normal 34 2" xfId="28853"/>
    <cellStyle name="Normal 35" xfId="28854"/>
    <cellStyle name="Normal 35 2" xfId="28855"/>
    <cellStyle name="Normal 36" xfId="28856"/>
    <cellStyle name="Normal 36 2" xfId="28857"/>
    <cellStyle name="Normal 37" xfId="28858"/>
    <cellStyle name="Normal 37 2" xfId="28859"/>
    <cellStyle name="Normal 38" xfId="28860"/>
    <cellStyle name="Normal 38 2" xfId="28861"/>
    <cellStyle name="Normal 39" xfId="28862"/>
    <cellStyle name="Normal 4" xfId="27489"/>
    <cellStyle name="Normal 4 2" xfId="28863"/>
    <cellStyle name="Normal 4 2 2" xfId="28864"/>
    <cellStyle name="Normal 4 2 3" xfId="28865"/>
    <cellStyle name="Normal 4 3" xfId="28866"/>
    <cellStyle name="Normal 4 3 2" xfId="28867"/>
    <cellStyle name="Normal 4 3 3" xfId="28868"/>
    <cellStyle name="Normal 4 4" xfId="28869"/>
    <cellStyle name="Normal 4 4 2" xfId="28870"/>
    <cellStyle name="Normal 4 5" xfId="28871"/>
    <cellStyle name="Normal 4 6" xfId="28872"/>
    <cellStyle name="Normal 4 7" xfId="28873"/>
    <cellStyle name="Normal 40" xfId="28874"/>
    <cellStyle name="Normal 41" xfId="28875"/>
    <cellStyle name="Normal 42" xfId="28876"/>
    <cellStyle name="Normal 43" xfId="28877"/>
    <cellStyle name="Normal 44" xfId="28878"/>
    <cellStyle name="Normal 45" xfId="28879"/>
    <cellStyle name="Normal 45 2" xfId="28880"/>
    <cellStyle name="Normal 46" xfId="28881"/>
    <cellStyle name="Normal 46 2" xfId="28882"/>
    <cellStyle name="Normal 47" xfId="28883"/>
    <cellStyle name="Normal 47 2" xfId="28884"/>
    <cellStyle name="Normal 48" xfId="28885"/>
    <cellStyle name="Normal 48 2" xfId="28886"/>
    <cellStyle name="Normal 49" xfId="28887"/>
    <cellStyle name="Normal 5" xfId="27499"/>
    <cellStyle name="Normal 5 2" xfId="28888"/>
    <cellStyle name="Normal 5 2 2" xfId="28889"/>
    <cellStyle name="Normal 5 2 3" xfId="28890"/>
    <cellStyle name="Normal 5 3" xfId="28891"/>
    <cellStyle name="Normal 5 3 2" xfId="28892"/>
    <cellStyle name="Normal 5 3 3" xfId="28893"/>
    <cellStyle name="Normal 5 4" xfId="28894"/>
    <cellStyle name="Normal 5 5" xfId="28895"/>
    <cellStyle name="Normal 50" xfId="28896"/>
    <cellStyle name="Normal 51" xfId="28897"/>
    <cellStyle name="Normal 52" xfId="28898"/>
    <cellStyle name="Normal 53" xfId="28899"/>
    <cellStyle name="Normal 54" xfId="28900"/>
    <cellStyle name="Normal 55" xfId="28901"/>
    <cellStyle name="Normal 56" xfId="28902"/>
    <cellStyle name="Normal 56 2" xfId="28903"/>
    <cellStyle name="Normal 57" xfId="28904"/>
    <cellStyle name="Normal 58" xfId="28905"/>
    <cellStyle name="Normal 58 2" xfId="28906"/>
    <cellStyle name="Normal 59" xfId="28907"/>
    <cellStyle name="Normal 59 2" xfId="28908"/>
    <cellStyle name="Normal 6" xfId="28909"/>
    <cellStyle name="Normal 6 2" xfId="28910"/>
    <cellStyle name="Normal 6 2 2" xfId="28911"/>
    <cellStyle name="Normal 6 2 3" xfId="28912"/>
    <cellStyle name="Normal 6 3" xfId="28913"/>
    <cellStyle name="Normal 6 3 2" xfId="28914"/>
    <cellStyle name="Normal 6 3 3" xfId="28915"/>
    <cellStyle name="Normal 6 4" xfId="28916"/>
    <cellStyle name="Normal 6 5" xfId="28917"/>
    <cellStyle name="Normal 6 6" xfId="28918"/>
    <cellStyle name="Normal 60" xfId="28919"/>
    <cellStyle name="Normal 60 2" xfId="28920"/>
    <cellStyle name="Normal 61" xfId="28921"/>
    <cellStyle name="Normal 62" xfId="28922"/>
    <cellStyle name="Normal 63" xfId="28923"/>
    <cellStyle name="Normal 64" xfId="28924"/>
    <cellStyle name="Normal 65" xfId="28925"/>
    <cellStyle name="Normal 66" xfId="28926"/>
    <cellStyle name="Normal 67" xfId="29304"/>
    <cellStyle name="Normal 7" xfId="28927"/>
    <cellStyle name="Normal 7 2" xfId="28928"/>
    <cellStyle name="Normal 7 3" xfId="28929"/>
    <cellStyle name="Normal 7 4" xfId="28930"/>
    <cellStyle name="Normal 8" xfId="28931"/>
    <cellStyle name="Normal 8 2" xfId="28932"/>
    <cellStyle name="Normal 8 3" xfId="28933"/>
    <cellStyle name="Normal 9" xfId="28934"/>
    <cellStyle name="Normal 9 2" xfId="28935"/>
    <cellStyle name="Normal 9 2 2" xfId="28936"/>
    <cellStyle name="Normal 9 3" xfId="28937"/>
    <cellStyle name="Normal 9 3 2" xfId="28938"/>
    <cellStyle name="Normal 9 4" xfId="28939"/>
    <cellStyle name="Normal 9 5" xfId="28940"/>
    <cellStyle name="Normal 9 6" xfId="28941"/>
    <cellStyle name="Normalny 13" xfId="3"/>
    <cellStyle name="Normalny 2" xfId="4"/>
    <cellStyle name="Normalny 3" xfId="1"/>
    <cellStyle name="Normalny 4" xfId="7"/>
    <cellStyle name="Normalny 5" xfId="9"/>
    <cellStyle name="Note 10" xfId="28942"/>
    <cellStyle name="Note 11" xfId="28943"/>
    <cellStyle name="Note 12" xfId="28944"/>
    <cellStyle name="Note 13" xfId="28945"/>
    <cellStyle name="Note 14" xfId="28946"/>
    <cellStyle name="Note 15" xfId="28947"/>
    <cellStyle name="Note 16" xfId="28948"/>
    <cellStyle name="Note 17" xfId="28949"/>
    <cellStyle name="Note 18" xfId="28950"/>
    <cellStyle name="Note 19" xfId="28951"/>
    <cellStyle name="Note 2" xfId="615" hidden="1"/>
    <cellStyle name="Note 2" xfId="1539" hidden="1"/>
    <cellStyle name="Note 2" xfId="1576" hidden="1"/>
    <cellStyle name="Note 2" xfId="2520" hidden="1"/>
    <cellStyle name="Note 2" xfId="2557" hidden="1"/>
    <cellStyle name="Note 2" xfId="3465" hidden="1"/>
    <cellStyle name="Note 2" xfId="3502" hidden="1"/>
    <cellStyle name="Note 2" xfId="4059" hidden="1"/>
    <cellStyle name="Note 2" xfId="4983" hidden="1"/>
    <cellStyle name="Note 2" xfId="5020" hidden="1"/>
    <cellStyle name="Note 2" xfId="5935" hidden="1"/>
    <cellStyle name="Note 2" xfId="5972" hidden="1"/>
    <cellStyle name="Note 2" xfId="6880" hidden="1"/>
    <cellStyle name="Note 2" xfId="6917" hidden="1"/>
    <cellStyle name="Note 2" xfId="7440" hidden="1"/>
    <cellStyle name="Note 2" xfId="8364" hidden="1"/>
    <cellStyle name="Note 2" xfId="8401" hidden="1"/>
    <cellStyle name="Note 2" xfId="9345" hidden="1"/>
    <cellStyle name="Note 2" xfId="9382" hidden="1"/>
    <cellStyle name="Note 2" xfId="10290" hidden="1"/>
    <cellStyle name="Note 2" xfId="10327" hidden="1"/>
    <cellStyle name="Note 2" xfId="10870" hidden="1"/>
    <cellStyle name="Note 2" xfId="11794" hidden="1"/>
    <cellStyle name="Note 2" xfId="11831" hidden="1"/>
    <cellStyle name="Note 2" xfId="12775" hidden="1"/>
    <cellStyle name="Note 2" xfId="12812" hidden="1"/>
    <cellStyle name="Note 2" xfId="13720" hidden="1"/>
    <cellStyle name="Note 2" xfId="13757" hidden="1"/>
    <cellStyle name="Note 2" xfId="14300" hidden="1"/>
    <cellStyle name="Note 2" xfId="15224" hidden="1"/>
    <cellStyle name="Note 2" xfId="15261" hidden="1"/>
    <cellStyle name="Note 2" xfId="16205" hidden="1"/>
    <cellStyle name="Note 2" xfId="16242" hidden="1"/>
    <cellStyle name="Note 2" xfId="17150" hidden="1"/>
    <cellStyle name="Note 2" xfId="17187" hidden="1"/>
    <cellStyle name="Note 2" xfId="17730" hidden="1"/>
    <cellStyle name="Note 2" xfId="18654" hidden="1"/>
    <cellStyle name="Note 2" xfId="18691" hidden="1"/>
    <cellStyle name="Note 2" xfId="19635" hidden="1"/>
    <cellStyle name="Note 2" xfId="19672" hidden="1"/>
    <cellStyle name="Note 2" xfId="20580" hidden="1"/>
    <cellStyle name="Note 2" xfId="20617" hidden="1"/>
    <cellStyle name="Note 2" xfId="21160" hidden="1"/>
    <cellStyle name="Note 2" xfId="22084" hidden="1"/>
    <cellStyle name="Note 2" xfId="22121" hidden="1"/>
    <cellStyle name="Note 2" xfId="23065" hidden="1"/>
    <cellStyle name="Note 2" xfId="23102" hidden="1"/>
    <cellStyle name="Note 2" xfId="24010" hidden="1"/>
    <cellStyle name="Note 2" xfId="24047" hidden="1"/>
    <cellStyle name="Note 2" xfId="24590" hidden="1"/>
    <cellStyle name="Note 2" xfId="25514" hidden="1"/>
    <cellStyle name="Note 2" xfId="25551" hidden="1"/>
    <cellStyle name="Note 2" xfId="26495" hidden="1"/>
    <cellStyle name="Note 2" xfId="26532" hidden="1"/>
    <cellStyle name="Note 2" xfId="27440" hidden="1"/>
    <cellStyle name="Note 2" xfId="27477"/>
    <cellStyle name="Note 2 10" xfId="28952"/>
    <cellStyle name="Note 2 2" xfId="28953"/>
    <cellStyle name="Note 2 3" xfId="28954"/>
    <cellStyle name="Note 2 4" xfId="28955"/>
    <cellStyle name="Note 2 5" xfId="28956"/>
    <cellStyle name="Note 2 6" xfId="28957"/>
    <cellStyle name="Note 2 7" xfId="28958"/>
    <cellStyle name="Note 2 8" xfId="28959"/>
    <cellStyle name="Note 2 9" xfId="28960"/>
    <cellStyle name="Note 20" xfId="28961"/>
    <cellStyle name="Note 21" xfId="28962"/>
    <cellStyle name="Note 22" xfId="28963"/>
    <cellStyle name="Note 23" xfId="28964"/>
    <cellStyle name="Note 24" xfId="28965"/>
    <cellStyle name="Note 25" xfId="28966"/>
    <cellStyle name="Note 26" xfId="28967"/>
    <cellStyle name="Note 27" xfId="28968"/>
    <cellStyle name="Note 28" xfId="28969"/>
    <cellStyle name="Note 28 2" xfId="28970"/>
    <cellStyle name="Note 29" xfId="28971"/>
    <cellStyle name="Note 3" xfId="19" hidden="1"/>
    <cellStyle name="Note 3" xfId="8437" hidden="1"/>
    <cellStyle name="Note 3" xfId="11867" hidden="1"/>
    <cellStyle name="Note 3" xfId="15297" hidden="1"/>
    <cellStyle name="Note 3" xfId="18727" hidden="1"/>
    <cellStyle name="Note 3" xfId="22157" hidden="1"/>
    <cellStyle name="Note 3" xfId="25587"/>
    <cellStyle name="Note 30" xfId="28972"/>
    <cellStyle name="Note 31" xfId="28973"/>
    <cellStyle name="Note 32" xfId="28974"/>
    <cellStyle name="Note 33" xfId="28975"/>
    <cellStyle name="Note 34" xfId="28976"/>
    <cellStyle name="Note 4" xfId="594" hidden="1"/>
    <cellStyle name="Note 4" xfId="28977"/>
    <cellStyle name="Note 5" xfId="1612" hidden="1"/>
    <cellStyle name="Note 5" xfId="28978"/>
    <cellStyle name="Note 6" xfId="28979"/>
    <cellStyle name="Note 7" xfId="28980"/>
    <cellStyle name="Note 8" xfId="28981"/>
    <cellStyle name="Note 9" xfId="28982"/>
    <cellStyle name="Notes" xfId="28983"/>
    <cellStyle name="Notiz 2" xfId="28984"/>
    <cellStyle name="numbers" xfId="28985"/>
    <cellStyle name="numbers 2" xfId="28986"/>
    <cellStyle name="numbers 3" xfId="28987"/>
    <cellStyle name="numbers 4" xfId="28988"/>
    <cellStyle name="numbers 5" xfId="28989"/>
    <cellStyle name="Output 10" xfId="28990"/>
    <cellStyle name="Output 11" xfId="28991"/>
    <cellStyle name="Output 12" xfId="28992"/>
    <cellStyle name="Output 13" xfId="28993"/>
    <cellStyle name="Output 14" xfId="28994"/>
    <cellStyle name="Output 15" xfId="28995"/>
    <cellStyle name="Output 16" xfId="28996"/>
    <cellStyle name="Output 17" xfId="28997"/>
    <cellStyle name="Output 18" xfId="28998"/>
    <cellStyle name="Output 19" xfId="28999"/>
    <cellStyle name="Output 2" xfId="29000"/>
    <cellStyle name="Output 2 2" xfId="29001"/>
    <cellStyle name="Output 20" xfId="29002"/>
    <cellStyle name="Output 21" xfId="29003"/>
    <cellStyle name="Output 22" xfId="29004"/>
    <cellStyle name="Output 23" xfId="29005"/>
    <cellStyle name="Output 24" xfId="29006"/>
    <cellStyle name="Output 25" xfId="29007"/>
    <cellStyle name="Output 26" xfId="29008"/>
    <cellStyle name="Output 27" xfId="29009"/>
    <cellStyle name="Output 3" xfId="29010"/>
    <cellStyle name="Output 4" xfId="29011"/>
    <cellStyle name="Output 5" xfId="29012"/>
    <cellStyle name="Output 6" xfId="29013"/>
    <cellStyle name="Output 7" xfId="29014"/>
    <cellStyle name="Output 8" xfId="29015"/>
    <cellStyle name="Output 9" xfId="29016"/>
    <cellStyle name="Percent 00" xfId="29017"/>
    <cellStyle name="Percent 10" xfId="29018"/>
    <cellStyle name="Percent 11" xfId="29019"/>
    <cellStyle name="Percent 12" xfId="29020"/>
    <cellStyle name="Percent 12 2" xfId="29021"/>
    <cellStyle name="Percent 13" xfId="29022"/>
    <cellStyle name="Percent 14" xfId="29023"/>
    <cellStyle name="Percent 15" xfId="29024"/>
    <cellStyle name="Percent 16" xfId="29025"/>
    <cellStyle name="Percent 17" xfId="29026"/>
    <cellStyle name="Percent 18" xfId="29027"/>
    <cellStyle name="Percent 2" xfId="29028"/>
    <cellStyle name="Percent 2 10" xfId="29029"/>
    <cellStyle name="Percent 2 10 2" xfId="29030"/>
    <cellStyle name="Percent 2 11" xfId="29031"/>
    <cellStyle name="Percent 2 11 2" xfId="29032"/>
    <cellStyle name="Percent 2 12" xfId="29033"/>
    <cellStyle name="Percent 2 12 2" xfId="29034"/>
    <cellStyle name="Percent 2 13" xfId="29035"/>
    <cellStyle name="Percent 2 13 2" xfId="29036"/>
    <cellStyle name="Percent 2 14" xfId="29037"/>
    <cellStyle name="Percent 2 14 2" xfId="29038"/>
    <cellStyle name="Percent 2 15" xfId="29039"/>
    <cellStyle name="Percent 2 15 2" xfId="29040"/>
    <cellStyle name="Percent 2 16" xfId="29041"/>
    <cellStyle name="Percent 2 16 2" xfId="29042"/>
    <cellStyle name="Percent 2 17" xfId="29043"/>
    <cellStyle name="Percent 2 17 2" xfId="29044"/>
    <cellStyle name="Percent 2 18" xfId="29045"/>
    <cellStyle name="Percent 2 18 2" xfId="29046"/>
    <cellStyle name="Percent 2 19" xfId="29047"/>
    <cellStyle name="Percent 2 19 2" xfId="29048"/>
    <cellStyle name="Percent 2 2" xfId="29049"/>
    <cellStyle name="Percent 2 2 2" xfId="29050"/>
    <cellStyle name="Percent 2 2 3" xfId="29051"/>
    <cellStyle name="Percent 2 20" xfId="29052"/>
    <cellStyle name="Percent 2 20 2" xfId="29053"/>
    <cellStyle name="Percent 2 21" xfId="29054"/>
    <cellStyle name="Percent 2 21 2" xfId="29055"/>
    <cellStyle name="Percent 2 22" xfId="29056"/>
    <cellStyle name="Percent 2 22 2" xfId="29057"/>
    <cellStyle name="Percent 2 23" xfId="29058"/>
    <cellStyle name="Percent 2 23 2" xfId="29059"/>
    <cellStyle name="Percent 2 24" xfId="29060"/>
    <cellStyle name="Percent 2 24 2" xfId="29061"/>
    <cellStyle name="Percent 2 25" xfId="29062"/>
    <cellStyle name="Percent 2 25 2" xfId="29063"/>
    <cellStyle name="Percent 2 26" xfId="29064"/>
    <cellStyle name="Percent 2 26 2" xfId="29065"/>
    <cellStyle name="Percent 2 27" xfId="29066"/>
    <cellStyle name="Percent 2 27 2" xfId="29067"/>
    <cellStyle name="Percent 2 28" xfId="29068"/>
    <cellStyle name="Percent 2 29" xfId="29069"/>
    <cellStyle name="Percent 2 3" xfId="29070"/>
    <cellStyle name="Percent 2 3 2" xfId="29071"/>
    <cellStyle name="Percent 2 30" xfId="29072"/>
    <cellStyle name="Percent 2 31" xfId="29073"/>
    <cellStyle name="Percent 2 32" xfId="29074"/>
    <cellStyle name="Percent 2 33" xfId="29075"/>
    <cellStyle name="Percent 2 34" xfId="29076"/>
    <cellStyle name="Percent 2 35" xfId="29077"/>
    <cellStyle name="Percent 2 36" xfId="29078"/>
    <cellStyle name="Percent 2 4" xfId="29079"/>
    <cellStyle name="Percent 2 4 2" xfId="29080"/>
    <cellStyle name="Percent 2 5" xfId="29081"/>
    <cellStyle name="Percent 2 5 2" xfId="29082"/>
    <cellStyle name="Percent 2 6" xfId="29083"/>
    <cellStyle name="Percent 2 6 2" xfId="29084"/>
    <cellStyle name="Percent 2 7" xfId="29085"/>
    <cellStyle name="Percent 2 7 2" xfId="29086"/>
    <cellStyle name="Percent 2 8" xfId="29087"/>
    <cellStyle name="Percent 2 8 2" xfId="29088"/>
    <cellStyle name="Percent 2 9" xfId="29089"/>
    <cellStyle name="Percent 2 9 2" xfId="29090"/>
    <cellStyle name="Percent 3" xfId="29091"/>
    <cellStyle name="Percent 3 2" xfId="29092"/>
    <cellStyle name="Percent 3 3" xfId="29093"/>
    <cellStyle name="Percent 4" xfId="29094"/>
    <cellStyle name="Percent 4 2" xfId="29095"/>
    <cellStyle name="Percent 4 3" xfId="29096"/>
    <cellStyle name="Percent 5" xfId="29097"/>
    <cellStyle name="Percent 5 2" xfId="29098"/>
    <cellStyle name="Percent 6" xfId="29099"/>
    <cellStyle name="Percent 6 2" xfId="29100"/>
    <cellStyle name="Percent 7" xfId="29101"/>
    <cellStyle name="Percent 8" xfId="29102"/>
    <cellStyle name="Percent 9" xfId="29103"/>
    <cellStyle name="Prozent 2" xfId="29104"/>
    <cellStyle name="Schlecht 2" xfId="29105"/>
    <cellStyle name="Section Heading" xfId="29106"/>
    <cellStyle name="Source" xfId="29107"/>
    <cellStyle name="Source 10" xfId="29108"/>
    <cellStyle name="Source 11" xfId="29109"/>
    <cellStyle name="Source 12" xfId="29110"/>
    <cellStyle name="Source 13" xfId="29111"/>
    <cellStyle name="Source 2" xfId="29112"/>
    <cellStyle name="Source 2 2" xfId="29113"/>
    <cellStyle name="Source 3" xfId="29114"/>
    <cellStyle name="Source 3 2" xfId="29115"/>
    <cellStyle name="Source 4" xfId="29116"/>
    <cellStyle name="Source 4 2" xfId="29117"/>
    <cellStyle name="Source 5" xfId="29118"/>
    <cellStyle name="Source 5 2" xfId="29119"/>
    <cellStyle name="Source 6" xfId="29120"/>
    <cellStyle name="Source 6 2" xfId="29121"/>
    <cellStyle name="Source 7" xfId="29122"/>
    <cellStyle name="Source 8" xfId="29123"/>
    <cellStyle name="Source 9" xfId="29124"/>
    <cellStyle name="ST14_Empty" xfId="27490"/>
    <cellStyle name="Standaard_Verz. Staten set versie 15-3" xfId="8"/>
    <cellStyle name="Standard 2" xfId="27491"/>
    <cellStyle name="Standard_311299 freie Spitze" xfId="29125"/>
    <cellStyle name="Stil 1" xfId="29126"/>
    <cellStyle name="Style 1" xfId="29127"/>
    <cellStyle name="Style 1 10" xfId="29128"/>
    <cellStyle name="Style 1 11" xfId="29129"/>
    <cellStyle name="Style 1 12" xfId="29130"/>
    <cellStyle name="Style 1 13" xfId="29131"/>
    <cellStyle name="Style 1 14" xfId="29132"/>
    <cellStyle name="Style 1 15" xfId="29133"/>
    <cellStyle name="Style 1 15 2" xfId="29134"/>
    <cellStyle name="Style 1 15 3" xfId="29135"/>
    <cellStyle name="Style 1 2" xfId="29136"/>
    <cellStyle name="Style 1 2 2" xfId="29137"/>
    <cellStyle name="Style 1 3" xfId="29138"/>
    <cellStyle name="Style 1 3 2" xfId="29139"/>
    <cellStyle name="Style 1 4" xfId="29140"/>
    <cellStyle name="Style 1 4 2" xfId="29141"/>
    <cellStyle name="Style 1 5" xfId="29142"/>
    <cellStyle name="Style 1 5 2" xfId="29143"/>
    <cellStyle name="Style 1 6" xfId="29144"/>
    <cellStyle name="Style 1 6 2" xfId="29145"/>
    <cellStyle name="Style 1 7" xfId="29146"/>
    <cellStyle name="Style 1 8" xfId="29147"/>
    <cellStyle name="Style 1 9" xfId="29148"/>
    <cellStyle name="Style 21" xfId="29149"/>
    <cellStyle name="Style 21 2" xfId="29150"/>
    <cellStyle name="Style 21 3" xfId="29151"/>
    <cellStyle name="Style 24" xfId="29152"/>
    <cellStyle name="Style 25" xfId="29153"/>
    <cellStyle name="Style 26" xfId="29154"/>
    <cellStyle name="Style 27" xfId="29155"/>
    <cellStyle name="table" xfId="29156"/>
    <cellStyle name="TableStyleLight1" xfId="5"/>
    <cellStyle name="TblDATA" xfId="29157"/>
    <cellStyle name="TblDATA 2" xfId="29158"/>
    <cellStyle name="TblDATA_Data-1st chart" xfId="29159"/>
    <cellStyle name="TblDate" xfId="29160"/>
    <cellStyle name="TblDate 2" xfId="29161"/>
    <cellStyle name="TblDate_Data-1st chart" xfId="29162"/>
    <cellStyle name="TblFootnote" xfId="29163"/>
    <cellStyle name="TblFootnoteInd" xfId="29164"/>
    <cellStyle name="TblManipulationTxt" xfId="29165"/>
    <cellStyle name="TblMmmDate" xfId="29166"/>
    <cellStyle name="TblNSAdj" xfId="29167"/>
    <cellStyle name="TblQtrDate" xfId="29168"/>
    <cellStyle name="TblQTRDate 2" xfId="29169"/>
    <cellStyle name="TblSections" xfId="29170"/>
    <cellStyle name="TblSeries" xfId="29171"/>
    <cellStyle name="TblSeries 2" xfId="29172"/>
    <cellStyle name="TblSeries_Data-1st chart" xfId="29173"/>
    <cellStyle name="TblSeriesLabel" xfId="29174"/>
    <cellStyle name="TblSource" xfId="29175"/>
    <cellStyle name="TblyyyyDate" xfId="29176"/>
    <cellStyle name="TblyyyyDate 2" xfId="29177"/>
    <cellStyle name="Title 10" xfId="29178"/>
    <cellStyle name="Title 11" xfId="29179"/>
    <cellStyle name="Title 12" xfId="29180"/>
    <cellStyle name="Title 13" xfId="29181"/>
    <cellStyle name="Title 14" xfId="29182"/>
    <cellStyle name="Title 15" xfId="29183"/>
    <cellStyle name="Title 16" xfId="29184"/>
    <cellStyle name="Title 17" xfId="29185"/>
    <cellStyle name="Title 18" xfId="29186"/>
    <cellStyle name="Title 19" xfId="29187"/>
    <cellStyle name="Title 2" xfId="606" hidden="1"/>
    <cellStyle name="Title 2" xfId="1548" hidden="1"/>
    <cellStyle name="Title 2" xfId="1585" hidden="1"/>
    <cellStyle name="Title 2" xfId="2529" hidden="1"/>
    <cellStyle name="Title 2" xfId="2566" hidden="1"/>
    <cellStyle name="Title 2" xfId="3474" hidden="1"/>
    <cellStyle name="Title 2" xfId="3511" hidden="1"/>
    <cellStyle name="Title 2" xfId="4050" hidden="1"/>
    <cellStyle name="Title 2" xfId="4992" hidden="1"/>
    <cellStyle name="Title 2" xfId="5029" hidden="1"/>
    <cellStyle name="Title 2" xfId="5944" hidden="1"/>
    <cellStyle name="Title 2" xfId="5981" hidden="1"/>
    <cellStyle name="Title 2" xfId="6889" hidden="1"/>
    <cellStyle name="Title 2" xfId="6926" hidden="1"/>
    <cellStyle name="Title 2" xfId="7431" hidden="1"/>
    <cellStyle name="Title 2" xfId="8373" hidden="1"/>
    <cellStyle name="Title 2" xfId="8410" hidden="1"/>
    <cellStyle name="Title 2" xfId="9354" hidden="1"/>
    <cellStyle name="Title 2" xfId="9391" hidden="1"/>
    <cellStyle name="Title 2" xfId="10299" hidden="1"/>
    <cellStyle name="Title 2" xfId="10336" hidden="1"/>
    <cellStyle name="Title 2" xfId="10861" hidden="1"/>
    <cellStyle name="Title 2" xfId="11803" hidden="1"/>
    <cellStyle name="Title 2" xfId="11840" hidden="1"/>
    <cellStyle name="Title 2" xfId="12784" hidden="1"/>
    <cellStyle name="Title 2" xfId="12821" hidden="1"/>
    <cellStyle name="Title 2" xfId="13729" hidden="1"/>
    <cellStyle name="Title 2" xfId="13766" hidden="1"/>
    <cellStyle name="Title 2" xfId="14291" hidden="1"/>
    <cellStyle name="Title 2" xfId="15233" hidden="1"/>
    <cellStyle name="Title 2" xfId="15270" hidden="1"/>
    <cellStyle name="Title 2" xfId="16214" hidden="1"/>
    <cellStyle name="Title 2" xfId="16251" hidden="1"/>
    <cellStyle name="Title 2" xfId="17159" hidden="1"/>
    <cellStyle name="Title 2" xfId="17196" hidden="1"/>
    <cellStyle name="Title 2" xfId="17721" hidden="1"/>
    <cellStyle name="Title 2" xfId="18663" hidden="1"/>
    <cellStyle name="Title 2" xfId="18700" hidden="1"/>
    <cellStyle name="Title 2" xfId="19644" hidden="1"/>
    <cellStyle name="Title 2" xfId="19681" hidden="1"/>
    <cellStyle name="Title 2" xfId="20589" hidden="1"/>
    <cellStyle name="Title 2" xfId="20626" hidden="1"/>
    <cellStyle name="Title 2" xfId="21151" hidden="1"/>
    <cellStyle name="Title 2" xfId="22093" hidden="1"/>
    <cellStyle name="Title 2" xfId="22130" hidden="1"/>
    <cellStyle name="Title 2" xfId="23074" hidden="1"/>
    <cellStyle name="Title 2" xfId="23111" hidden="1"/>
    <cellStyle name="Title 2" xfId="24019" hidden="1"/>
    <cellStyle name="Title 2" xfId="24056" hidden="1"/>
    <cellStyle name="Title 2" xfId="24581" hidden="1"/>
    <cellStyle name="Title 2" xfId="25523" hidden="1"/>
    <cellStyle name="Title 2" xfId="25560" hidden="1"/>
    <cellStyle name="Title 2" xfId="26504" hidden="1"/>
    <cellStyle name="Title 2" xfId="26541" hidden="1"/>
    <cellStyle name="Title 2" xfId="27449" hidden="1"/>
    <cellStyle name="Title 2" xfId="27486"/>
    <cellStyle name="Title 2 2" xfId="29188"/>
    <cellStyle name="Title 20" xfId="29189"/>
    <cellStyle name="Title 21" xfId="29190"/>
    <cellStyle name="Title 22" xfId="29191"/>
    <cellStyle name="Title 23" xfId="29192"/>
    <cellStyle name="Title 24" xfId="29193"/>
    <cellStyle name="Title 25" xfId="29194"/>
    <cellStyle name="Title 26" xfId="29195"/>
    <cellStyle name="Title 27" xfId="29196"/>
    <cellStyle name="Title 3" xfId="10" hidden="1"/>
    <cellStyle name="Title 3" xfId="8446" hidden="1"/>
    <cellStyle name="Title 3" xfId="11876" hidden="1"/>
    <cellStyle name="Title 3" xfId="15306" hidden="1"/>
    <cellStyle name="Title 3" xfId="18736" hidden="1"/>
    <cellStyle name="Title 3" xfId="22166" hidden="1"/>
    <cellStyle name="Title 3" xfId="25596"/>
    <cellStyle name="Title 4" xfId="603" hidden="1"/>
    <cellStyle name="Title 4" xfId="29197"/>
    <cellStyle name="Title 5" xfId="1621" hidden="1"/>
    <cellStyle name="Title 5" xfId="29198"/>
    <cellStyle name="Title 6" xfId="29199"/>
    <cellStyle name="Title 7" xfId="29200"/>
    <cellStyle name="Title 8" xfId="29201"/>
    <cellStyle name="Title 9" xfId="29202"/>
    <cellStyle name="Total 10" xfId="29203"/>
    <cellStyle name="Total 11" xfId="29204"/>
    <cellStyle name="Total 12" xfId="29205"/>
    <cellStyle name="Total 13" xfId="29206"/>
    <cellStyle name="Total 14" xfId="29207"/>
    <cellStyle name="Total 15" xfId="29208"/>
    <cellStyle name="Total 16" xfId="29209"/>
    <cellStyle name="Total 17" xfId="29210"/>
    <cellStyle name="Total 18" xfId="29211"/>
    <cellStyle name="Total 19" xfId="29212"/>
    <cellStyle name="Total 2" xfId="29213"/>
    <cellStyle name="Total 2 10" xfId="29214"/>
    <cellStyle name="Total 2 2" xfId="29215"/>
    <cellStyle name="Total 2 3" xfId="29216"/>
    <cellStyle name="Total 2 4" xfId="29217"/>
    <cellStyle name="Total 2 5" xfId="29218"/>
    <cellStyle name="Total 2 6" xfId="29219"/>
    <cellStyle name="Total 2 7" xfId="29220"/>
    <cellStyle name="Total 2 8" xfId="29221"/>
    <cellStyle name="Total 2 9" xfId="29222"/>
    <cellStyle name="Total 20" xfId="29223"/>
    <cellStyle name="Total 21" xfId="29224"/>
    <cellStyle name="Total 22" xfId="29225"/>
    <cellStyle name="Total 23" xfId="29226"/>
    <cellStyle name="Total 24" xfId="29227"/>
    <cellStyle name="Total 25" xfId="29228"/>
    <cellStyle name="Total 26" xfId="29229"/>
    <cellStyle name="Total 27" xfId="29230"/>
    <cellStyle name="Total 28" xfId="29231"/>
    <cellStyle name="Total 28 2" xfId="29232"/>
    <cellStyle name="Total 29" xfId="29233"/>
    <cellStyle name="Total 3" xfId="29234"/>
    <cellStyle name="Total 30" xfId="29235"/>
    <cellStyle name="Total 31" xfId="29236"/>
    <cellStyle name="Total 32" xfId="29237"/>
    <cellStyle name="Total 33" xfId="29238"/>
    <cellStyle name="Total 34" xfId="29239"/>
    <cellStyle name="Total 4" xfId="29240"/>
    <cellStyle name="Total 5" xfId="29241"/>
    <cellStyle name="Total 6" xfId="29242"/>
    <cellStyle name="Total 7" xfId="29243"/>
    <cellStyle name="Total 8" xfId="29244"/>
    <cellStyle name="Total 9" xfId="29245"/>
    <cellStyle name="Überschrift 1 2" xfId="29246"/>
    <cellStyle name="Überschrift 2 2" xfId="29247"/>
    <cellStyle name="Überschrift 3 2" xfId="29248"/>
    <cellStyle name="Überschrift 4 2" xfId="29249"/>
    <cellStyle name="Überschrift 5" xfId="29250"/>
    <cellStyle name="Uwaga 2" xfId="45" hidden="1"/>
    <cellStyle name="Uwaga 2" xfId="641" hidden="1"/>
    <cellStyle name="Uwaga 2" xfId="1512" hidden="1"/>
    <cellStyle name="Uwaga 2" xfId="1513" hidden="1"/>
    <cellStyle name="Uwaga 2" xfId="1549" hidden="1"/>
    <cellStyle name="Uwaga 2" xfId="1550" hidden="1"/>
    <cellStyle name="Uwaga 2" xfId="568" hidden="1"/>
    <cellStyle name="Uwaga 2" xfId="1622" hidden="1"/>
    <cellStyle name="Uwaga 2" xfId="2493" hidden="1"/>
    <cellStyle name="Uwaga 2" xfId="2494" hidden="1"/>
    <cellStyle name="Uwaga 2" xfId="2530" hidden="1"/>
    <cellStyle name="Uwaga 2" xfId="2531" hidden="1"/>
    <cellStyle name="Uwaga 2" xfId="1586" hidden="1"/>
    <cellStyle name="Uwaga 2" xfId="2567" hidden="1"/>
    <cellStyle name="Uwaga 2" xfId="3438" hidden="1"/>
    <cellStyle name="Uwaga 2" xfId="3439" hidden="1"/>
    <cellStyle name="Uwaga 2" xfId="3475" hidden="1"/>
    <cellStyle name="Uwaga 2" xfId="3476" hidden="1"/>
    <cellStyle name="Uwaga 2" xfId="3519" hidden="1"/>
    <cellStyle name="Uwaga 2" xfId="4085" hidden="1"/>
    <cellStyle name="Uwaga 2" xfId="4956" hidden="1"/>
    <cellStyle name="Uwaga 2" xfId="4957" hidden="1"/>
    <cellStyle name="Uwaga 2" xfId="4993" hidden="1"/>
    <cellStyle name="Uwaga 2" xfId="4994" hidden="1"/>
    <cellStyle name="Uwaga 2" xfId="4042" hidden="1"/>
    <cellStyle name="Uwaga 2" xfId="5037" hidden="1"/>
    <cellStyle name="Uwaga 2" xfId="5908" hidden="1"/>
    <cellStyle name="Uwaga 2" xfId="5909" hidden="1"/>
    <cellStyle name="Uwaga 2" xfId="5945" hidden="1"/>
    <cellStyle name="Uwaga 2" xfId="5946" hidden="1"/>
    <cellStyle name="Uwaga 2" xfId="5030" hidden="1"/>
    <cellStyle name="Uwaga 2" xfId="5982" hidden="1"/>
    <cellStyle name="Uwaga 2" xfId="6853" hidden="1"/>
    <cellStyle name="Uwaga 2" xfId="6854" hidden="1"/>
    <cellStyle name="Uwaga 2" xfId="6890" hidden="1"/>
    <cellStyle name="Uwaga 2" xfId="6891" hidden="1"/>
    <cellStyle name="Uwaga 2" xfId="4048" hidden="1"/>
    <cellStyle name="Uwaga 2" xfId="7466" hidden="1"/>
    <cellStyle name="Uwaga 2" xfId="8337" hidden="1"/>
    <cellStyle name="Uwaga 2" xfId="8338" hidden="1"/>
    <cellStyle name="Uwaga 2" xfId="8374" hidden="1"/>
    <cellStyle name="Uwaga 2" xfId="8375" hidden="1"/>
    <cellStyle name="Uwaga 2" xfId="7430" hidden="1"/>
    <cellStyle name="Uwaga 2" xfId="8447" hidden="1"/>
    <cellStyle name="Uwaga 2" xfId="9318" hidden="1"/>
    <cellStyle name="Uwaga 2" xfId="9319" hidden="1"/>
    <cellStyle name="Uwaga 2" xfId="9355" hidden="1"/>
    <cellStyle name="Uwaga 2" xfId="9356" hidden="1"/>
    <cellStyle name="Uwaga 2" xfId="8411" hidden="1"/>
    <cellStyle name="Uwaga 2" xfId="9392" hidden="1"/>
    <cellStyle name="Uwaga 2" xfId="10263" hidden="1"/>
    <cellStyle name="Uwaga 2" xfId="10264" hidden="1"/>
    <cellStyle name="Uwaga 2" xfId="10300" hidden="1"/>
    <cellStyle name="Uwaga 2" xfId="10301" hidden="1"/>
    <cellStyle name="Uwaga 2" xfId="10337" hidden="1"/>
    <cellStyle name="Uwaga 2" xfId="10896" hidden="1"/>
    <cellStyle name="Uwaga 2" xfId="11767" hidden="1"/>
    <cellStyle name="Uwaga 2" xfId="11768" hidden="1"/>
    <cellStyle name="Uwaga 2" xfId="11804" hidden="1"/>
    <cellStyle name="Uwaga 2" xfId="11805" hidden="1"/>
    <cellStyle name="Uwaga 2" xfId="10860" hidden="1"/>
    <cellStyle name="Uwaga 2" xfId="11877" hidden="1"/>
    <cellStyle name="Uwaga 2" xfId="12748" hidden="1"/>
    <cellStyle name="Uwaga 2" xfId="12749" hidden="1"/>
    <cellStyle name="Uwaga 2" xfId="12785" hidden="1"/>
    <cellStyle name="Uwaga 2" xfId="12786" hidden="1"/>
    <cellStyle name="Uwaga 2" xfId="11841" hidden="1"/>
    <cellStyle name="Uwaga 2" xfId="12822" hidden="1"/>
    <cellStyle name="Uwaga 2" xfId="13693" hidden="1"/>
    <cellStyle name="Uwaga 2" xfId="13694" hidden="1"/>
    <cellStyle name="Uwaga 2" xfId="13730" hidden="1"/>
    <cellStyle name="Uwaga 2" xfId="13731" hidden="1"/>
    <cellStyle name="Uwaga 2" xfId="13767" hidden="1"/>
    <cellStyle name="Uwaga 2" xfId="14326" hidden="1"/>
    <cellStyle name="Uwaga 2" xfId="15197" hidden="1"/>
    <cellStyle name="Uwaga 2" xfId="15198" hidden="1"/>
    <cellStyle name="Uwaga 2" xfId="15234" hidden="1"/>
    <cellStyle name="Uwaga 2" xfId="15235" hidden="1"/>
    <cellStyle name="Uwaga 2" xfId="14290" hidden="1"/>
    <cellStyle name="Uwaga 2" xfId="15307" hidden="1"/>
    <cellStyle name="Uwaga 2" xfId="16178" hidden="1"/>
    <cellStyle name="Uwaga 2" xfId="16179" hidden="1"/>
    <cellStyle name="Uwaga 2" xfId="16215" hidden="1"/>
    <cellStyle name="Uwaga 2" xfId="16216" hidden="1"/>
    <cellStyle name="Uwaga 2" xfId="15271" hidden="1"/>
    <cellStyle name="Uwaga 2" xfId="16252" hidden="1"/>
    <cellStyle name="Uwaga 2" xfId="17123" hidden="1"/>
    <cellStyle name="Uwaga 2" xfId="17124" hidden="1"/>
    <cellStyle name="Uwaga 2" xfId="17160" hidden="1"/>
    <cellStyle name="Uwaga 2" xfId="17161" hidden="1"/>
    <cellStyle name="Uwaga 2" xfId="17197" hidden="1"/>
    <cellStyle name="Uwaga 2" xfId="17756" hidden="1"/>
    <cellStyle name="Uwaga 2" xfId="18627" hidden="1"/>
    <cellStyle name="Uwaga 2" xfId="18628" hidden="1"/>
    <cellStyle name="Uwaga 2" xfId="18664" hidden="1"/>
    <cellStyle name="Uwaga 2" xfId="18665" hidden="1"/>
    <cellStyle name="Uwaga 2" xfId="17720" hidden="1"/>
    <cellStyle name="Uwaga 2" xfId="18737" hidden="1"/>
    <cellStyle name="Uwaga 2" xfId="19608" hidden="1"/>
    <cellStyle name="Uwaga 2" xfId="19609" hidden="1"/>
    <cellStyle name="Uwaga 2" xfId="19645" hidden="1"/>
    <cellStyle name="Uwaga 2" xfId="19646" hidden="1"/>
    <cellStyle name="Uwaga 2" xfId="18701" hidden="1"/>
    <cellStyle name="Uwaga 2" xfId="19682" hidden="1"/>
    <cellStyle name="Uwaga 2" xfId="20553" hidden="1"/>
    <cellStyle name="Uwaga 2" xfId="20554" hidden="1"/>
    <cellStyle name="Uwaga 2" xfId="20590" hidden="1"/>
    <cellStyle name="Uwaga 2" xfId="20591" hidden="1"/>
    <cellStyle name="Uwaga 2" xfId="20627" hidden="1"/>
    <cellStyle name="Uwaga 2" xfId="21186" hidden="1"/>
    <cellStyle name="Uwaga 2" xfId="22057" hidden="1"/>
    <cellStyle name="Uwaga 2" xfId="22058" hidden="1"/>
    <cellStyle name="Uwaga 2" xfId="22094" hidden="1"/>
    <cellStyle name="Uwaga 2" xfId="22095" hidden="1"/>
    <cellStyle name="Uwaga 2" xfId="21150" hidden="1"/>
    <cellStyle name="Uwaga 2" xfId="22167" hidden="1"/>
    <cellStyle name="Uwaga 2" xfId="23038" hidden="1"/>
    <cellStyle name="Uwaga 2" xfId="23039" hidden="1"/>
    <cellStyle name="Uwaga 2" xfId="23075" hidden="1"/>
    <cellStyle name="Uwaga 2" xfId="23076" hidden="1"/>
    <cellStyle name="Uwaga 2" xfId="22131" hidden="1"/>
    <cellStyle name="Uwaga 2" xfId="23112" hidden="1"/>
    <cellStyle name="Uwaga 2" xfId="23983" hidden="1"/>
    <cellStyle name="Uwaga 2" xfId="23984" hidden="1"/>
    <cellStyle name="Uwaga 2" xfId="24020" hidden="1"/>
    <cellStyle name="Uwaga 2" xfId="24021" hidden="1"/>
    <cellStyle name="Uwaga 2" xfId="24057" hidden="1"/>
    <cellStyle name="Uwaga 2" xfId="24616" hidden="1"/>
    <cellStyle name="Uwaga 2" xfId="25487" hidden="1"/>
    <cellStyle name="Uwaga 2" xfId="25488" hidden="1"/>
    <cellStyle name="Uwaga 2" xfId="25524" hidden="1"/>
    <cellStyle name="Uwaga 2" xfId="25525" hidden="1"/>
    <cellStyle name="Uwaga 2" xfId="24580" hidden="1"/>
    <cellStyle name="Uwaga 2" xfId="25597" hidden="1"/>
    <cellStyle name="Uwaga 2" xfId="26468" hidden="1"/>
    <cellStyle name="Uwaga 2" xfId="26469" hidden="1"/>
    <cellStyle name="Uwaga 2" xfId="26505" hidden="1"/>
    <cellStyle name="Uwaga 2" xfId="26506" hidden="1"/>
    <cellStyle name="Uwaga 2" xfId="25561" hidden="1"/>
    <cellStyle name="Uwaga 2" xfId="26542" hidden="1"/>
    <cellStyle name="Uwaga 2" xfId="27413" hidden="1"/>
    <cellStyle name="Uwaga 2" xfId="27414" hidden="1"/>
    <cellStyle name="Uwaga 2" xfId="27450" hidden="1"/>
    <cellStyle name="Uwaga 2" xfId="27451" hidden="1"/>
    <cellStyle name="Uwaga 3" xfId="52" hidden="1"/>
    <cellStyle name="Uwaga 3" xfId="53" hidden="1"/>
    <cellStyle name="Uwaga 3" xfId="55" hidden="1"/>
    <cellStyle name="Uwaga 3" xfId="61" hidden="1"/>
    <cellStyle name="Uwaga 3" xfId="62" hidden="1"/>
    <cellStyle name="Uwaga 3" xfId="65" hidden="1"/>
    <cellStyle name="Uwaga 3" xfId="70" hidden="1"/>
    <cellStyle name="Uwaga 3" xfId="71" hidden="1"/>
    <cellStyle name="Uwaga 3" xfId="74" hidden="1"/>
    <cellStyle name="Uwaga 3" xfId="79" hidden="1"/>
    <cellStyle name="Uwaga 3" xfId="80" hidden="1"/>
    <cellStyle name="Uwaga 3" xfId="81" hidden="1"/>
    <cellStyle name="Uwaga 3" xfId="88" hidden="1"/>
    <cellStyle name="Uwaga 3" xfId="91" hidden="1"/>
    <cellStyle name="Uwaga 3" xfId="94" hidden="1"/>
    <cellStyle name="Uwaga 3" xfId="100" hidden="1"/>
    <cellStyle name="Uwaga 3" xfId="103" hidden="1"/>
    <cellStyle name="Uwaga 3" xfId="105" hidden="1"/>
    <cellStyle name="Uwaga 3" xfId="110" hidden="1"/>
    <cellStyle name="Uwaga 3" xfId="113" hidden="1"/>
    <cellStyle name="Uwaga 3" xfId="114" hidden="1"/>
    <cellStyle name="Uwaga 3" xfId="118" hidden="1"/>
    <cellStyle name="Uwaga 3" xfId="121" hidden="1"/>
    <cellStyle name="Uwaga 3" xfId="123" hidden="1"/>
    <cellStyle name="Uwaga 3" xfId="124" hidden="1"/>
    <cellStyle name="Uwaga 3" xfId="125" hidden="1"/>
    <cellStyle name="Uwaga 3" xfId="128" hidden="1"/>
    <cellStyle name="Uwaga 3" xfId="135" hidden="1"/>
    <cellStyle name="Uwaga 3" xfId="138" hidden="1"/>
    <cellStyle name="Uwaga 3" xfId="141" hidden="1"/>
    <cellStyle name="Uwaga 3" xfId="144" hidden="1"/>
    <cellStyle name="Uwaga 3" xfId="147" hidden="1"/>
    <cellStyle name="Uwaga 3" xfId="150" hidden="1"/>
    <cellStyle name="Uwaga 3" xfId="152" hidden="1"/>
    <cellStyle name="Uwaga 3" xfId="155" hidden="1"/>
    <cellStyle name="Uwaga 3" xfId="158" hidden="1"/>
    <cellStyle name="Uwaga 3" xfId="160" hidden="1"/>
    <cellStyle name="Uwaga 3" xfId="161" hidden="1"/>
    <cellStyle name="Uwaga 3" xfId="163" hidden="1"/>
    <cellStyle name="Uwaga 3" xfId="170" hidden="1"/>
    <cellStyle name="Uwaga 3" xfId="173" hidden="1"/>
    <cellStyle name="Uwaga 3" xfId="176" hidden="1"/>
    <cellStyle name="Uwaga 3" xfId="180" hidden="1"/>
    <cellStyle name="Uwaga 3" xfId="183" hidden="1"/>
    <cellStyle name="Uwaga 3" xfId="186" hidden="1"/>
    <cellStyle name="Uwaga 3" xfId="188" hidden="1"/>
    <cellStyle name="Uwaga 3" xfId="191" hidden="1"/>
    <cellStyle name="Uwaga 3" xfId="194" hidden="1"/>
    <cellStyle name="Uwaga 3" xfId="196" hidden="1"/>
    <cellStyle name="Uwaga 3" xfId="197" hidden="1"/>
    <cellStyle name="Uwaga 3" xfId="200" hidden="1"/>
    <cellStyle name="Uwaga 3" xfId="207" hidden="1"/>
    <cellStyle name="Uwaga 3" xfId="210" hidden="1"/>
    <cellStyle name="Uwaga 3" xfId="213" hidden="1"/>
    <cellStyle name="Uwaga 3" xfId="217" hidden="1"/>
    <cellStyle name="Uwaga 3" xfId="220" hidden="1"/>
    <cellStyle name="Uwaga 3" xfId="222" hidden="1"/>
    <cellStyle name="Uwaga 3" xfId="225" hidden="1"/>
    <cellStyle name="Uwaga 3" xfId="228" hidden="1"/>
    <cellStyle name="Uwaga 3" xfId="231" hidden="1"/>
    <cellStyle name="Uwaga 3" xfId="232" hidden="1"/>
    <cellStyle name="Uwaga 3" xfId="233" hidden="1"/>
    <cellStyle name="Uwaga 3" xfId="235" hidden="1"/>
    <cellStyle name="Uwaga 3" xfId="241" hidden="1"/>
    <cellStyle name="Uwaga 3" xfId="242" hidden="1"/>
    <cellStyle name="Uwaga 3" xfId="244" hidden="1"/>
    <cellStyle name="Uwaga 3" xfId="250" hidden="1"/>
    <cellStyle name="Uwaga 3" xfId="252" hidden="1"/>
    <cellStyle name="Uwaga 3" xfId="255" hidden="1"/>
    <cellStyle name="Uwaga 3" xfId="259" hidden="1"/>
    <cellStyle name="Uwaga 3" xfId="260" hidden="1"/>
    <cellStyle name="Uwaga 3" xfId="262" hidden="1"/>
    <cellStyle name="Uwaga 3" xfId="268" hidden="1"/>
    <cellStyle name="Uwaga 3" xfId="269" hidden="1"/>
    <cellStyle name="Uwaga 3" xfId="270" hidden="1"/>
    <cellStyle name="Uwaga 3" xfId="278" hidden="1"/>
    <cellStyle name="Uwaga 3" xfId="281" hidden="1"/>
    <cellStyle name="Uwaga 3" xfId="284" hidden="1"/>
    <cellStyle name="Uwaga 3" xfId="287" hidden="1"/>
    <cellStyle name="Uwaga 3" xfId="290" hidden="1"/>
    <cellStyle name="Uwaga 3" xfId="293" hidden="1"/>
    <cellStyle name="Uwaga 3" xfId="296" hidden="1"/>
    <cellStyle name="Uwaga 3" xfId="299" hidden="1"/>
    <cellStyle name="Uwaga 3" xfId="302" hidden="1"/>
    <cellStyle name="Uwaga 3" xfId="304" hidden="1"/>
    <cellStyle name="Uwaga 3" xfId="305" hidden="1"/>
    <cellStyle name="Uwaga 3" xfId="307" hidden="1"/>
    <cellStyle name="Uwaga 3" xfId="314" hidden="1"/>
    <cellStyle name="Uwaga 3" xfId="317" hidden="1"/>
    <cellStyle name="Uwaga 3" xfId="320" hidden="1"/>
    <cellStyle name="Uwaga 3" xfId="323" hidden="1"/>
    <cellStyle name="Uwaga 3" xfId="326" hidden="1"/>
    <cellStyle name="Uwaga 3" xfId="329" hidden="1"/>
    <cellStyle name="Uwaga 3" xfId="332" hidden="1"/>
    <cellStyle name="Uwaga 3" xfId="334" hidden="1"/>
    <cellStyle name="Uwaga 3" xfId="337" hidden="1"/>
    <cellStyle name="Uwaga 3" xfId="340" hidden="1"/>
    <cellStyle name="Uwaga 3" xfId="341" hidden="1"/>
    <cellStyle name="Uwaga 3" xfId="342" hidden="1"/>
    <cellStyle name="Uwaga 3" xfId="349" hidden="1"/>
    <cellStyle name="Uwaga 3" xfId="350" hidden="1"/>
    <cellStyle name="Uwaga 3" xfId="352" hidden="1"/>
    <cellStyle name="Uwaga 3" xfId="358" hidden="1"/>
    <cellStyle name="Uwaga 3" xfId="359" hidden="1"/>
    <cellStyle name="Uwaga 3" xfId="361" hidden="1"/>
    <cellStyle name="Uwaga 3" xfId="367" hidden="1"/>
    <cellStyle name="Uwaga 3" xfId="368" hidden="1"/>
    <cellStyle name="Uwaga 3" xfId="370" hidden="1"/>
    <cellStyle name="Uwaga 3" xfId="376" hidden="1"/>
    <cellStyle name="Uwaga 3" xfId="377" hidden="1"/>
    <cellStyle name="Uwaga 3" xfId="378" hidden="1"/>
    <cellStyle name="Uwaga 3" xfId="386" hidden="1"/>
    <cellStyle name="Uwaga 3" xfId="388" hidden="1"/>
    <cellStyle name="Uwaga 3" xfId="391" hidden="1"/>
    <cellStyle name="Uwaga 3" xfId="395" hidden="1"/>
    <cellStyle name="Uwaga 3" xfId="398" hidden="1"/>
    <cellStyle name="Uwaga 3" xfId="401" hidden="1"/>
    <cellStyle name="Uwaga 3" xfId="404" hidden="1"/>
    <cellStyle name="Uwaga 3" xfId="406" hidden="1"/>
    <cellStyle name="Uwaga 3" xfId="409" hidden="1"/>
    <cellStyle name="Uwaga 3" xfId="412" hidden="1"/>
    <cellStyle name="Uwaga 3" xfId="413" hidden="1"/>
    <cellStyle name="Uwaga 3" xfId="414" hidden="1"/>
    <cellStyle name="Uwaga 3" xfId="421" hidden="1"/>
    <cellStyle name="Uwaga 3" xfId="423" hidden="1"/>
    <cellStyle name="Uwaga 3" xfId="425" hidden="1"/>
    <cellStyle name="Uwaga 3" xfId="430" hidden="1"/>
    <cellStyle name="Uwaga 3" xfId="432" hidden="1"/>
    <cellStyle name="Uwaga 3" xfId="434" hidden="1"/>
    <cellStyle name="Uwaga 3" xfId="439" hidden="1"/>
    <cellStyle name="Uwaga 3" xfId="441" hidden="1"/>
    <cellStyle name="Uwaga 3" xfId="443" hidden="1"/>
    <cellStyle name="Uwaga 3" xfId="448" hidden="1"/>
    <cellStyle name="Uwaga 3" xfId="449" hidden="1"/>
    <cellStyle name="Uwaga 3" xfId="450" hidden="1"/>
    <cellStyle name="Uwaga 3" xfId="457" hidden="1"/>
    <cellStyle name="Uwaga 3" xfId="459" hidden="1"/>
    <cellStyle name="Uwaga 3" xfId="461" hidden="1"/>
    <cellStyle name="Uwaga 3" xfId="466" hidden="1"/>
    <cellStyle name="Uwaga 3" xfId="468" hidden="1"/>
    <cellStyle name="Uwaga 3" xfId="470" hidden="1"/>
    <cellStyle name="Uwaga 3" xfId="475" hidden="1"/>
    <cellStyle name="Uwaga 3" xfId="477" hidden="1"/>
    <cellStyle name="Uwaga 3" xfId="478" hidden="1"/>
    <cellStyle name="Uwaga 3" xfId="484" hidden="1"/>
    <cellStyle name="Uwaga 3" xfId="485" hidden="1"/>
    <cellStyle name="Uwaga 3" xfId="486" hidden="1"/>
    <cellStyle name="Uwaga 3" xfId="493" hidden="1"/>
    <cellStyle name="Uwaga 3" xfId="495" hidden="1"/>
    <cellStyle name="Uwaga 3" xfId="497" hidden="1"/>
    <cellStyle name="Uwaga 3" xfId="502" hidden="1"/>
    <cellStyle name="Uwaga 3" xfId="504" hidden="1"/>
    <cellStyle name="Uwaga 3" xfId="506" hidden="1"/>
    <cellStyle name="Uwaga 3" xfId="511" hidden="1"/>
    <cellStyle name="Uwaga 3" xfId="513" hidden="1"/>
    <cellStyle name="Uwaga 3" xfId="515" hidden="1"/>
    <cellStyle name="Uwaga 3" xfId="520" hidden="1"/>
    <cellStyle name="Uwaga 3" xfId="521" hidden="1"/>
    <cellStyle name="Uwaga 3" xfId="523" hidden="1"/>
    <cellStyle name="Uwaga 3" xfId="529" hidden="1"/>
    <cellStyle name="Uwaga 3" xfId="530" hidden="1"/>
    <cellStyle name="Uwaga 3" xfId="531" hidden="1"/>
    <cellStyle name="Uwaga 3" xfId="538" hidden="1"/>
    <cellStyle name="Uwaga 3" xfId="539" hidden="1"/>
    <cellStyle name="Uwaga 3" xfId="540" hidden="1"/>
    <cellStyle name="Uwaga 3" xfId="547" hidden="1"/>
    <cellStyle name="Uwaga 3" xfId="548" hidden="1"/>
    <cellStyle name="Uwaga 3" xfId="549" hidden="1"/>
    <cellStyle name="Uwaga 3" xfId="556" hidden="1"/>
    <cellStyle name="Uwaga 3" xfId="557" hidden="1"/>
    <cellStyle name="Uwaga 3" xfId="558" hidden="1"/>
    <cellStyle name="Uwaga 3" xfId="565" hidden="1"/>
    <cellStyle name="Uwaga 3" xfId="566" hidden="1"/>
    <cellStyle name="Uwaga 3" xfId="567" hidden="1"/>
    <cellStyle name="Uwaga 3" xfId="654" hidden="1"/>
    <cellStyle name="Uwaga 3" xfId="655" hidden="1"/>
    <cellStyle name="Uwaga 3" xfId="657" hidden="1"/>
    <cellStyle name="Uwaga 3" xfId="669" hidden="1"/>
    <cellStyle name="Uwaga 3" xfId="670" hidden="1"/>
    <cellStyle name="Uwaga 3" xfId="675" hidden="1"/>
    <cellStyle name="Uwaga 3" xfId="684" hidden="1"/>
    <cellStyle name="Uwaga 3" xfId="685" hidden="1"/>
    <cellStyle name="Uwaga 3" xfId="690" hidden="1"/>
    <cellStyle name="Uwaga 3" xfId="699" hidden="1"/>
    <cellStyle name="Uwaga 3" xfId="700" hidden="1"/>
    <cellStyle name="Uwaga 3" xfId="701" hidden="1"/>
    <cellStyle name="Uwaga 3" xfId="714" hidden="1"/>
    <cellStyle name="Uwaga 3" xfId="719" hidden="1"/>
    <cellStyle name="Uwaga 3" xfId="724" hidden="1"/>
    <cellStyle name="Uwaga 3" xfId="734" hidden="1"/>
    <cellStyle name="Uwaga 3" xfId="739" hidden="1"/>
    <cellStyle name="Uwaga 3" xfId="743" hidden="1"/>
    <cellStyle name="Uwaga 3" xfId="750" hidden="1"/>
    <cellStyle name="Uwaga 3" xfId="755" hidden="1"/>
    <cellStyle name="Uwaga 3" xfId="758" hidden="1"/>
    <cellStyle name="Uwaga 3" xfId="764" hidden="1"/>
    <cellStyle name="Uwaga 3" xfId="769" hidden="1"/>
    <cellStyle name="Uwaga 3" xfId="773" hidden="1"/>
    <cellStyle name="Uwaga 3" xfId="774" hidden="1"/>
    <cellStyle name="Uwaga 3" xfId="775" hidden="1"/>
    <cellStyle name="Uwaga 3" xfId="779" hidden="1"/>
    <cellStyle name="Uwaga 3" xfId="791" hidden="1"/>
    <cellStyle name="Uwaga 3" xfId="796" hidden="1"/>
    <cellStyle name="Uwaga 3" xfId="801" hidden="1"/>
    <cellStyle name="Uwaga 3" xfId="806" hidden="1"/>
    <cellStyle name="Uwaga 3" xfId="811" hidden="1"/>
    <cellStyle name="Uwaga 3" xfId="816" hidden="1"/>
    <cellStyle name="Uwaga 3" xfId="820" hidden="1"/>
    <cellStyle name="Uwaga 3" xfId="824" hidden="1"/>
    <cellStyle name="Uwaga 3" xfId="829" hidden="1"/>
    <cellStyle name="Uwaga 3" xfId="834" hidden="1"/>
    <cellStyle name="Uwaga 3" xfId="835" hidden="1"/>
    <cellStyle name="Uwaga 3" xfId="837" hidden="1"/>
    <cellStyle name="Uwaga 3" xfId="850" hidden="1"/>
    <cellStyle name="Uwaga 3" xfId="854" hidden="1"/>
    <cellStyle name="Uwaga 3" xfId="859" hidden="1"/>
    <cellStyle name="Uwaga 3" xfId="866" hidden="1"/>
    <cellStyle name="Uwaga 3" xfId="870" hidden="1"/>
    <cellStyle name="Uwaga 3" xfId="875" hidden="1"/>
    <cellStyle name="Uwaga 3" xfId="880" hidden="1"/>
    <cellStyle name="Uwaga 3" xfId="883" hidden="1"/>
    <cellStyle name="Uwaga 3" xfId="888" hidden="1"/>
    <cellStyle name="Uwaga 3" xfId="894" hidden="1"/>
    <cellStyle name="Uwaga 3" xfId="895" hidden="1"/>
    <cellStyle name="Uwaga 3" xfId="898" hidden="1"/>
    <cellStyle name="Uwaga 3" xfId="911" hidden="1"/>
    <cellStyle name="Uwaga 3" xfId="915" hidden="1"/>
    <cellStyle name="Uwaga 3" xfId="920" hidden="1"/>
    <cellStyle name="Uwaga 3" xfId="927" hidden="1"/>
    <cellStyle name="Uwaga 3" xfId="932" hidden="1"/>
    <cellStyle name="Uwaga 3" xfId="936" hidden="1"/>
    <cellStyle name="Uwaga 3" xfId="941" hidden="1"/>
    <cellStyle name="Uwaga 3" xfId="945" hidden="1"/>
    <cellStyle name="Uwaga 3" xfId="950" hidden="1"/>
    <cellStyle name="Uwaga 3" xfId="954" hidden="1"/>
    <cellStyle name="Uwaga 3" xfId="955" hidden="1"/>
    <cellStyle name="Uwaga 3" xfId="957" hidden="1"/>
    <cellStyle name="Uwaga 3" xfId="969" hidden="1"/>
    <cellStyle name="Uwaga 3" xfId="970" hidden="1"/>
    <cellStyle name="Uwaga 3" xfId="972" hidden="1"/>
    <cellStyle name="Uwaga 3" xfId="984" hidden="1"/>
    <cellStyle name="Uwaga 3" xfId="986" hidden="1"/>
    <cellStyle name="Uwaga 3" xfId="989" hidden="1"/>
    <cellStyle name="Uwaga 3" xfId="999" hidden="1"/>
    <cellStyle name="Uwaga 3" xfId="1000" hidden="1"/>
    <cellStyle name="Uwaga 3" xfId="1002" hidden="1"/>
    <cellStyle name="Uwaga 3" xfId="1014" hidden="1"/>
    <cellStyle name="Uwaga 3" xfId="1015" hidden="1"/>
    <cellStyle name="Uwaga 3" xfId="1016" hidden="1"/>
    <cellStyle name="Uwaga 3" xfId="1030" hidden="1"/>
    <cellStyle name="Uwaga 3" xfId="1033" hidden="1"/>
    <cellStyle name="Uwaga 3" xfId="1037" hidden="1"/>
    <cellStyle name="Uwaga 3" xfId="1045" hidden="1"/>
    <cellStyle name="Uwaga 3" xfId="1048" hidden="1"/>
    <cellStyle name="Uwaga 3" xfId="1052" hidden="1"/>
    <cellStyle name="Uwaga 3" xfId="1060" hidden="1"/>
    <cellStyle name="Uwaga 3" xfId="1063" hidden="1"/>
    <cellStyle name="Uwaga 3" xfId="1067" hidden="1"/>
    <cellStyle name="Uwaga 3" xfId="1074" hidden="1"/>
    <cellStyle name="Uwaga 3" xfId="1075" hidden="1"/>
    <cellStyle name="Uwaga 3" xfId="1077" hidden="1"/>
    <cellStyle name="Uwaga 3" xfId="1090" hidden="1"/>
    <cellStyle name="Uwaga 3" xfId="1093" hidden="1"/>
    <cellStyle name="Uwaga 3" xfId="1096" hidden="1"/>
    <cellStyle name="Uwaga 3" xfId="1105" hidden="1"/>
    <cellStyle name="Uwaga 3" xfId="1108" hidden="1"/>
    <cellStyle name="Uwaga 3" xfId="1112" hidden="1"/>
    <cellStyle name="Uwaga 3" xfId="1120" hidden="1"/>
    <cellStyle name="Uwaga 3" xfId="1122" hidden="1"/>
    <cellStyle name="Uwaga 3" xfId="1125" hidden="1"/>
    <cellStyle name="Uwaga 3" xfId="1134" hidden="1"/>
    <cellStyle name="Uwaga 3" xfId="1135" hidden="1"/>
    <cellStyle name="Uwaga 3" xfId="1136" hidden="1"/>
    <cellStyle name="Uwaga 3" xfId="1149" hidden="1"/>
    <cellStyle name="Uwaga 3" xfId="1150" hidden="1"/>
    <cellStyle name="Uwaga 3" xfId="1152" hidden="1"/>
    <cellStyle name="Uwaga 3" xfId="1164" hidden="1"/>
    <cellStyle name="Uwaga 3" xfId="1165" hidden="1"/>
    <cellStyle name="Uwaga 3" xfId="1167" hidden="1"/>
    <cellStyle name="Uwaga 3" xfId="1179" hidden="1"/>
    <cellStyle name="Uwaga 3" xfId="1180" hidden="1"/>
    <cellStyle name="Uwaga 3" xfId="1182" hidden="1"/>
    <cellStyle name="Uwaga 3" xfId="1194" hidden="1"/>
    <cellStyle name="Uwaga 3" xfId="1195" hidden="1"/>
    <cellStyle name="Uwaga 3" xfId="1196" hidden="1"/>
    <cellStyle name="Uwaga 3" xfId="1210" hidden="1"/>
    <cellStyle name="Uwaga 3" xfId="1212" hidden="1"/>
    <cellStyle name="Uwaga 3" xfId="1215" hidden="1"/>
    <cellStyle name="Uwaga 3" xfId="1225" hidden="1"/>
    <cellStyle name="Uwaga 3" xfId="1228" hidden="1"/>
    <cellStyle name="Uwaga 3" xfId="1231" hidden="1"/>
    <cellStyle name="Uwaga 3" xfId="1240" hidden="1"/>
    <cellStyle name="Uwaga 3" xfId="1242" hidden="1"/>
    <cellStyle name="Uwaga 3" xfId="1245" hidden="1"/>
    <cellStyle name="Uwaga 3" xfId="1254" hidden="1"/>
    <cellStyle name="Uwaga 3" xfId="1255" hidden="1"/>
    <cellStyle name="Uwaga 3" xfId="1256" hidden="1"/>
    <cellStyle name="Uwaga 3" xfId="1269" hidden="1"/>
    <cellStyle name="Uwaga 3" xfId="1271" hidden="1"/>
    <cellStyle name="Uwaga 3" xfId="1273" hidden="1"/>
    <cellStyle name="Uwaga 3" xfId="1284" hidden="1"/>
    <cellStyle name="Uwaga 3" xfId="1286" hidden="1"/>
    <cellStyle name="Uwaga 3" xfId="1288" hidden="1"/>
    <cellStyle name="Uwaga 3" xfId="1299" hidden="1"/>
    <cellStyle name="Uwaga 3" xfId="1301" hidden="1"/>
    <cellStyle name="Uwaga 3" xfId="1303" hidden="1"/>
    <cellStyle name="Uwaga 3" xfId="1314" hidden="1"/>
    <cellStyle name="Uwaga 3" xfId="1315" hidden="1"/>
    <cellStyle name="Uwaga 3" xfId="1316" hidden="1"/>
    <cellStyle name="Uwaga 3" xfId="1329" hidden="1"/>
    <cellStyle name="Uwaga 3" xfId="1331" hidden="1"/>
    <cellStyle name="Uwaga 3" xfId="1333" hidden="1"/>
    <cellStyle name="Uwaga 3" xfId="1344" hidden="1"/>
    <cellStyle name="Uwaga 3" xfId="1346" hidden="1"/>
    <cellStyle name="Uwaga 3" xfId="1348" hidden="1"/>
    <cellStyle name="Uwaga 3" xfId="1359" hidden="1"/>
    <cellStyle name="Uwaga 3" xfId="1361" hidden="1"/>
    <cellStyle name="Uwaga 3" xfId="1362" hidden="1"/>
    <cellStyle name="Uwaga 3" xfId="1374" hidden="1"/>
    <cellStyle name="Uwaga 3" xfId="1375" hidden="1"/>
    <cellStyle name="Uwaga 3" xfId="1376" hidden="1"/>
    <cellStyle name="Uwaga 3" xfId="1389" hidden="1"/>
    <cellStyle name="Uwaga 3" xfId="1391" hidden="1"/>
    <cellStyle name="Uwaga 3" xfId="1393" hidden="1"/>
    <cellStyle name="Uwaga 3" xfId="1404" hidden="1"/>
    <cellStyle name="Uwaga 3" xfId="1406" hidden="1"/>
    <cellStyle name="Uwaga 3" xfId="1408" hidden="1"/>
    <cellStyle name="Uwaga 3" xfId="1419" hidden="1"/>
    <cellStyle name="Uwaga 3" xfId="1421" hidden="1"/>
    <cellStyle name="Uwaga 3" xfId="1423" hidden="1"/>
    <cellStyle name="Uwaga 3" xfId="1434" hidden="1"/>
    <cellStyle name="Uwaga 3" xfId="1435" hidden="1"/>
    <cellStyle name="Uwaga 3" xfId="1437" hidden="1"/>
    <cellStyle name="Uwaga 3" xfId="1448" hidden="1"/>
    <cellStyle name="Uwaga 3" xfId="1450" hidden="1"/>
    <cellStyle name="Uwaga 3" xfId="1451" hidden="1"/>
    <cellStyle name="Uwaga 3" xfId="1460" hidden="1"/>
    <cellStyle name="Uwaga 3" xfId="1463" hidden="1"/>
    <cellStyle name="Uwaga 3" xfId="1465" hidden="1"/>
    <cellStyle name="Uwaga 3" xfId="1476" hidden="1"/>
    <cellStyle name="Uwaga 3" xfId="1478" hidden="1"/>
    <cellStyle name="Uwaga 3" xfId="1480" hidden="1"/>
    <cellStyle name="Uwaga 3" xfId="1492" hidden="1"/>
    <cellStyle name="Uwaga 3" xfId="1494" hidden="1"/>
    <cellStyle name="Uwaga 3" xfId="1496" hidden="1"/>
    <cellStyle name="Uwaga 3" xfId="1504" hidden="1"/>
    <cellStyle name="Uwaga 3" xfId="1506" hidden="1"/>
    <cellStyle name="Uwaga 3" xfId="1509" hidden="1"/>
    <cellStyle name="Uwaga 3" xfId="1499" hidden="1"/>
    <cellStyle name="Uwaga 3" xfId="1498" hidden="1"/>
    <cellStyle name="Uwaga 3" xfId="1497" hidden="1"/>
    <cellStyle name="Uwaga 3" xfId="1484" hidden="1"/>
    <cellStyle name="Uwaga 3" xfId="1483" hidden="1"/>
    <cellStyle name="Uwaga 3" xfId="1482" hidden="1"/>
    <cellStyle name="Uwaga 3" xfId="1469" hidden="1"/>
    <cellStyle name="Uwaga 3" xfId="1468" hidden="1"/>
    <cellStyle name="Uwaga 3" xfId="1467" hidden="1"/>
    <cellStyle name="Uwaga 3" xfId="1454" hidden="1"/>
    <cellStyle name="Uwaga 3" xfId="1453" hidden="1"/>
    <cellStyle name="Uwaga 3" xfId="1452" hidden="1"/>
    <cellStyle name="Uwaga 3" xfId="1439" hidden="1"/>
    <cellStyle name="Uwaga 3" xfId="1438" hidden="1"/>
    <cellStyle name="Uwaga 3" xfId="1436" hidden="1"/>
    <cellStyle name="Uwaga 3" xfId="1425" hidden="1"/>
    <cellStyle name="Uwaga 3" xfId="1422" hidden="1"/>
    <cellStyle name="Uwaga 3" xfId="1420" hidden="1"/>
    <cellStyle name="Uwaga 3" xfId="1410" hidden="1"/>
    <cellStyle name="Uwaga 3" xfId="1407" hidden="1"/>
    <cellStyle name="Uwaga 3" xfId="1405" hidden="1"/>
    <cellStyle name="Uwaga 3" xfId="1395" hidden="1"/>
    <cellStyle name="Uwaga 3" xfId="1392" hidden="1"/>
    <cellStyle name="Uwaga 3" xfId="1390" hidden="1"/>
    <cellStyle name="Uwaga 3" xfId="1380" hidden="1"/>
    <cellStyle name="Uwaga 3" xfId="1378" hidden="1"/>
    <cellStyle name="Uwaga 3" xfId="1377" hidden="1"/>
    <cellStyle name="Uwaga 3" xfId="1365" hidden="1"/>
    <cellStyle name="Uwaga 3" xfId="1363" hidden="1"/>
    <cellStyle name="Uwaga 3" xfId="1360" hidden="1"/>
    <cellStyle name="Uwaga 3" xfId="1350" hidden="1"/>
    <cellStyle name="Uwaga 3" xfId="1347" hidden="1"/>
    <cellStyle name="Uwaga 3" xfId="1345" hidden="1"/>
    <cellStyle name="Uwaga 3" xfId="1335" hidden="1"/>
    <cellStyle name="Uwaga 3" xfId="1332" hidden="1"/>
    <cellStyle name="Uwaga 3" xfId="1330" hidden="1"/>
    <cellStyle name="Uwaga 3" xfId="1320" hidden="1"/>
    <cellStyle name="Uwaga 3" xfId="1318" hidden="1"/>
    <cellStyle name="Uwaga 3" xfId="1317" hidden="1"/>
    <cellStyle name="Uwaga 3" xfId="1305" hidden="1"/>
    <cellStyle name="Uwaga 3" xfId="1302" hidden="1"/>
    <cellStyle name="Uwaga 3" xfId="1300" hidden="1"/>
    <cellStyle name="Uwaga 3" xfId="1290" hidden="1"/>
    <cellStyle name="Uwaga 3" xfId="1287" hidden="1"/>
    <cellStyle name="Uwaga 3" xfId="1285" hidden="1"/>
    <cellStyle name="Uwaga 3" xfId="1275" hidden="1"/>
    <cellStyle name="Uwaga 3" xfId="1272" hidden="1"/>
    <cellStyle name="Uwaga 3" xfId="1270" hidden="1"/>
    <cellStyle name="Uwaga 3" xfId="1260" hidden="1"/>
    <cellStyle name="Uwaga 3" xfId="1258" hidden="1"/>
    <cellStyle name="Uwaga 3" xfId="1257" hidden="1"/>
    <cellStyle name="Uwaga 3" xfId="1244" hidden="1"/>
    <cellStyle name="Uwaga 3" xfId="1241" hidden="1"/>
    <cellStyle name="Uwaga 3" xfId="1239" hidden="1"/>
    <cellStyle name="Uwaga 3" xfId="1229" hidden="1"/>
    <cellStyle name="Uwaga 3" xfId="1226" hidden="1"/>
    <cellStyle name="Uwaga 3" xfId="1224" hidden="1"/>
    <cellStyle name="Uwaga 3" xfId="1214" hidden="1"/>
    <cellStyle name="Uwaga 3" xfId="1211" hidden="1"/>
    <cellStyle name="Uwaga 3" xfId="1209" hidden="1"/>
    <cellStyle name="Uwaga 3" xfId="1200" hidden="1"/>
    <cellStyle name="Uwaga 3" xfId="1198" hidden="1"/>
    <cellStyle name="Uwaga 3" xfId="1197" hidden="1"/>
    <cellStyle name="Uwaga 3" xfId="1185" hidden="1"/>
    <cellStyle name="Uwaga 3" xfId="1183" hidden="1"/>
    <cellStyle name="Uwaga 3" xfId="1181" hidden="1"/>
    <cellStyle name="Uwaga 3" xfId="1170" hidden="1"/>
    <cellStyle name="Uwaga 3" xfId="1168" hidden="1"/>
    <cellStyle name="Uwaga 3" xfId="1166" hidden="1"/>
    <cellStyle name="Uwaga 3" xfId="1155" hidden="1"/>
    <cellStyle name="Uwaga 3" xfId="1153" hidden="1"/>
    <cellStyle name="Uwaga 3" xfId="1151" hidden="1"/>
    <cellStyle name="Uwaga 3" xfId="1140" hidden="1"/>
    <cellStyle name="Uwaga 3" xfId="1138" hidden="1"/>
    <cellStyle name="Uwaga 3" xfId="1137" hidden="1"/>
    <cellStyle name="Uwaga 3" xfId="1124" hidden="1"/>
    <cellStyle name="Uwaga 3" xfId="1121" hidden="1"/>
    <cellStyle name="Uwaga 3" xfId="1119" hidden="1"/>
    <cellStyle name="Uwaga 3" xfId="1109" hidden="1"/>
    <cellStyle name="Uwaga 3" xfId="1106" hidden="1"/>
    <cellStyle name="Uwaga 3" xfId="1104" hidden="1"/>
    <cellStyle name="Uwaga 3" xfId="1094" hidden="1"/>
    <cellStyle name="Uwaga 3" xfId="1091" hidden="1"/>
    <cellStyle name="Uwaga 3" xfId="1089" hidden="1"/>
    <cellStyle name="Uwaga 3" xfId="1080" hidden="1"/>
    <cellStyle name="Uwaga 3" xfId="1078" hidden="1"/>
    <cellStyle name="Uwaga 3" xfId="1076" hidden="1"/>
    <cellStyle name="Uwaga 3" xfId="1064" hidden="1"/>
    <cellStyle name="Uwaga 3" xfId="1061" hidden="1"/>
    <cellStyle name="Uwaga 3" xfId="1059" hidden="1"/>
    <cellStyle name="Uwaga 3" xfId="1049" hidden="1"/>
    <cellStyle name="Uwaga 3" xfId="1046" hidden="1"/>
    <cellStyle name="Uwaga 3" xfId="1044" hidden="1"/>
    <cellStyle name="Uwaga 3" xfId="1034" hidden="1"/>
    <cellStyle name="Uwaga 3" xfId="1031" hidden="1"/>
    <cellStyle name="Uwaga 3" xfId="1029" hidden="1"/>
    <cellStyle name="Uwaga 3" xfId="1022" hidden="1"/>
    <cellStyle name="Uwaga 3" xfId="1019" hidden="1"/>
    <cellStyle name="Uwaga 3" xfId="1017" hidden="1"/>
    <cellStyle name="Uwaga 3" xfId="1007" hidden="1"/>
    <cellStyle name="Uwaga 3" xfId="1004" hidden="1"/>
    <cellStyle name="Uwaga 3" xfId="1001" hidden="1"/>
    <cellStyle name="Uwaga 3" xfId="992" hidden="1"/>
    <cellStyle name="Uwaga 3" xfId="988" hidden="1"/>
    <cellStyle name="Uwaga 3" xfId="985" hidden="1"/>
    <cellStyle name="Uwaga 3" xfId="977" hidden="1"/>
    <cellStyle name="Uwaga 3" xfId="974" hidden="1"/>
    <cellStyle name="Uwaga 3" xfId="971" hidden="1"/>
    <cellStyle name="Uwaga 3" xfId="962" hidden="1"/>
    <cellStyle name="Uwaga 3" xfId="959" hidden="1"/>
    <cellStyle name="Uwaga 3" xfId="956" hidden="1"/>
    <cellStyle name="Uwaga 3" xfId="946" hidden="1"/>
    <cellStyle name="Uwaga 3" xfId="942" hidden="1"/>
    <cellStyle name="Uwaga 3" xfId="939" hidden="1"/>
    <cellStyle name="Uwaga 3" xfId="930" hidden="1"/>
    <cellStyle name="Uwaga 3" xfId="926" hidden="1"/>
    <cellStyle name="Uwaga 3" xfId="924" hidden="1"/>
    <cellStyle name="Uwaga 3" xfId="916" hidden="1"/>
    <cellStyle name="Uwaga 3" xfId="912" hidden="1"/>
    <cellStyle name="Uwaga 3" xfId="909" hidden="1"/>
    <cellStyle name="Uwaga 3" xfId="902" hidden="1"/>
    <cellStyle name="Uwaga 3" xfId="899" hidden="1"/>
    <cellStyle name="Uwaga 3" xfId="896" hidden="1"/>
    <cellStyle name="Uwaga 3" xfId="887" hidden="1"/>
    <cellStyle name="Uwaga 3" xfId="882" hidden="1"/>
    <cellStyle name="Uwaga 3" xfId="879" hidden="1"/>
    <cellStyle name="Uwaga 3" xfId="872" hidden="1"/>
    <cellStyle name="Uwaga 3" xfId="867" hidden="1"/>
    <cellStyle name="Uwaga 3" xfId="864" hidden="1"/>
    <cellStyle name="Uwaga 3" xfId="857" hidden="1"/>
    <cellStyle name="Uwaga 3" xfId="852" hidden="1"/>
    <cellStyle name="Uwaga 3" xfId="849" hidden="1"/>
    <cellStyle name="Uwaga 3" xfId="843" hidden="1"/>
    <cellStyle name="Uwaga 3" xfId="839" hidden="1"/>
    <cellStyle name="Uwaga 3" xfId="836" hidden="1"/>
    <cellStyle name="Uwaga 3" xfId="828" hidden="1"/>
    <cellStyle name="Uwaga 3" xfId="823" hidden="1"/>
    <cellStyle name="Uwaga 3" xfId="819" hidden="1"/>
    <cellStyle name="Uwaga 3" xfId="813" hidden="1"/>
    <cellStyle name="Uwaga 3" xfId="808" hidden="1"/>
    <cellStyle name="Uwaga 3" xfId="804" hidden="1"/>
    <cellStyle name="Uwaga 3" xfId="798" hidden="1"/>
    <cellStyle name="Uwaga 3" xfId="793" hidden="1"/>
    <cellStyle name="Uwaga 3" xfId="789" hidden="1"/>
    <cellStyle name="Uwaga 3" xfId="784" hidden="1"/>
    <cellStyle name="Uwaga 3" xfId="780" hidden="1"/>
    <cellStyle name="Uwaga 3" xfId="776" hidden="1"/>
    <cellStyle name="Uwaga 3" xfId="768" hidden="1"/>
    <cellStyle name="Uwaga 3" xfId="763" hidden="1"/>
    <cellStyle name="Uwaga 3" xfId="759" hidden="1"/>
    <cellStyle name="Uwaga 3" xfId="753" hidden="1"/>
    <cellStyle name="Uwaga 3" xfId="748" hidden="1"/>
    <cellStyle name="Uwaga 3" xfId="744" hidden="1"/>
    <cellStyle name="Uwaga 3" xfId="738" hidden="1"/>
    <cellStyle name="Uwaga 3" xfId="733" hidden="1"/>
    <cellStyle name="Uwaga 3" xfId="729" hidden="1"/>
    <cellStyle name="Uwaga 3" xfId="725" hidden="1"/>
    <cellStyle name="Uwaga 3" xfId="720" hidden="1"/>
    <cellStyle name="Uwaga 3" xfId="715" hidden="1"/>
    <cellStyle name="Uwaga 3" xfId="710" hidden="1"/>
    <cellStyle name="Uwaga 3" xfId="706" hidden="1"/>
    <cellStyle name="Uwaga 3" xfId="702" hidden="1"/>
    <cellStyle name="Uwaga 3" xfId="695" hidden="1"/>
    <cellStyle name="Uwaga 3" xfId="691" hidden="1"/>
    <cellStyle name="Uwaga 3" xfId="686" hidden="1"/>
    <cellStyle name="Uwaga 3" xfId="680" hidden="1"/>
    <cellStyle name="Uwaga 3" xfId="676" hidden="1"/>
    <cellStyle name="Uwaga 3" xfId="671" hidden="1"/>
    <cellStyle name="Uwaga 3" xfId="665" hidden="1"/>
    <cellStyle name="Uwaga 3" xfId="661" hidden="1"/>
    <cellStyle name="Uwaga 3" xfId="656" hidden="1"/>
    <cellStyle name="Uwaga 3" xfId="650" hidden="1"/>
    <cellStyle name="Uwaga 3" xfId="646" hidden="1"/>
    <cellStyle name="Uwaga 3" xfId="642" hidden="1"/>
    <cellStyle name="Uwaga 3" xfId="1502" hidden="1"/>
    <cellStyle name="Uwaga 3" xfId="1501" hidden="1"/>
    <cellStyle name="Uwaga 3" xfId="1500" hidden="1"/>
    <cellStyle name="Uwaga 3" xfId="1487" hidden="1"/>
    <cellStyle name="Uwaga 3" xfId="1486" hidden="1"/>
    <cellStyle name="Uwaga 3" xfId="1485" hidden="1"/>
    <cellStyle name="Uwaga 3" xfId="1472" hidden="1"/>
    <cellStyle name="Uwaga 3" xfId="1471" hidden="1"/>
    <cellStyle name="Uwaga 3" xfId="1470" hidden="1"/>
    <cellStyle name="Uwaga 3" xfId="1457" hidden="1"/>
    <cellStyle name="Uwaga 3" xfId="1456" hidden="1"/>
    <cellStyle name="Uwaga 3" xfId="1455" hidden="1"/>
    <cellStyle name="Uwaga 3" xfId="1442" hidden="1"/>
    <cellStyle name="Uwaga 3" xfId="1441" hidden="1"/>
    <cellStyle name="Uwaga 3" xfId="1440" hidden="1"/>
    <cellStyle name="Uwaga 3" xfId="1428" hidden="1"/>
    <cellStyle name="Uwaga 3" xfId="1426" hidden="1"/>
    <cellStyle name="Uwaga 3" xfId="1424" hidden="1"/>
    <cellStyle name="Uwaga 3" xfId="1413" hidden="1"/>
    <cellStyle name="Uwaga 3" xfId="1411" hidden="1"/>
    <cellStyle name="Uwaga 3" xfId="1409" hidden="1"/>
    <cellStyle name="Uwaga 3" xfId="1398" hidden="1"/>
    <cellStyle name="Uwaga 3" xfId="1396" hidden="1"/>
    <cellStyle name="Uwaga 3" xfId="1394" hidden="1"/>
    <cellStyle name="Uwaga 3" xfId="1383" hidden="1"/>
    <cellStyle name="Uwaga 3" xfId="1381" hidden="1"/>
    <cellStyle name="Uwaga 3" xfId="1379" hidden="1"/>
    <cellStyle name="Uwaga 3" xfId="1368" hidden="1"/>
    <cellStyle name="Uwaga 3" xfId="1366" hidden="1"/>
    <cellStyle name="Uwaga 3" xfId="1364" hidden="1"/>
    <cellStyle name="Uwaga 3" xfId="1353" hidden="1"/>
    <cellStyle name="Uwaga 3" xfId="1351" hidden="1"/>
    <cellStyle name="Uwaga 3" xfId="1349" hidden="1"/>
    <cellStyle name="Uwaga 3" xfId="1338" hidden="1"/>
    <cellStyle name="Uwaga 3" xfId="1336" hidden="1"/>
    <cellStyle name="Uwaga 3" xfId="1334" hidden="1"/>
    <cellStyle name="Uwaga 3" xfId="1323" hidden="1"/>
    <cellStyle name="Uwaga 3" xfId="1321" hidden="1"/>
    <cellStyle name="Uwaga 3" xfId="1319" hidden="1"/>
    <cellStyle name="Uwaga 3" xfId="1308" hidden="1"/>
    <cellStyle name="Uwaga 3" xfId="1306" hidden="1"/>
    <cellStyle name="Uwaga 3" xfId="1304" hidden="1"/>
    <cellStyle name="Uwaga 3" xfId="1293" hidden="1"/>
    <cellStyle name="Uwaga 3" xfId="1291" hidden="1"/>
    <cellStyle name="Uwaga 3" xfId="1289" hidden="1"/>
    <cellStyle name="Uwaga 3" xfId="1278" hidden="1"/>
    <cellStyle name="Uwaga 3" xfId="1276" hidden="1"/>
    <cellStyle name="Uwaga 3" xfId="1274" hidden="1"/>
    <cellStyle name="Uwaga 3" xfId="1263" hidden="1"/>
    <cellStyle name="Uwaga 3" xfId="1261" hidden="1"/>
    <cellStyle name="Uwaga 3" xfId="1259" hidden="1"/>
    <cellStyle name="Uwaga 3" xfId="1248" hidden="1"/>
    <cellStyle name="Uwaga 3" xfId="1246" hidden="1"/>
    <cellStyle name="Uwaga 3" xfId="1243" hidden="1"/>
    <cellStyle name="Uwaga 3" xfId="1233" hidden="1"/>
    <cellStyle name="Uwaga 3" xfId="1230" hidden="1"/>
    <cellStyle name="Uwaga 3" xfId="1227" hidden="1"/>
    <cellStyle name="Uwaga 3" xfId="1218" hidden="1"/>
    <cellStyle name="Uwaga 3" xfId="1216" hidden="1"/>
    <cellStyle name="Uwaga 3" xfId="1213" hidden="1"/>
    <cellStyle name="Uwaga 3" xfId="1203" hidden="1"/>
    <cellStyle name="Uwaga 3" xfId="1201" hidden="1"/>
    <cellStyle name="Uwaga 3" xfId="1199" hidden="1"/>
    <cellStyle name="Uwaga 3" xfId="1188" hidden="1"/>
    <cellStyle name="Uwaga 3" xfId="1186" hidden="1"/>
    <cellStyle name="Uwaga 3" xfId="1184" hidden="1"/>
    <cellStyle name="Uwaga 3" xfId="1173" hidden="1"/>
    <cellStyle name="Uwaga 3" xfId="1171" hidden="1"/>
    <cellStyle name="Uwaga 3" xfId="1169" hidden="1"/>
    <cellStyle name="Uwaga 3" xfId="1158" hidden="1"/>
    <cellStyle name="Uwaga 3" xfId="1156" hidden="1"/>
    <cellStyle name="Uwaga 3" xfId="1154" hidden="1"/>
    <cellStyle name="Uwaga 3" xfId="1143" hidden="1"/>
    <cellStyle name="Uwaga 3" xfId="1141" hidden="1"/>
    <cellStyle name="Uwaga 3" xfId="1139" hidden="1"/>
    <cellStyle name="Uwaga 3" xfId="1128" hidden="1"/>
    <cellStyle name="Uwaga 3" xfId="1126" hidden="1"/>
    <cellStyle name="Uwaga 3" xfId="1123" hidden="1"/>
    <cellStyle name="Uwaga 3" xfId="1113" hidden="1"/>
    <cellStyle name="Uwaga 3" xfId="1110" hidden="1"/>
    <cellStyle name="Uwaga 3" xfId="1107" hidden="1"/>
    <cellStyle name="Uwaga 3" xfId="1098" hidden="1"/>
    <cellStyle name="Uwaga 3" xfId="1095" hidden="1"/>
    <cellStyle name="Uwaga 3" xfId="1092" hidden="1"/>
    <cellStyle name="Uwaga 3" xfId="1083" hidden="1"/>
    <cellStyle name="Uwaga 3" xfId="1081" hidden="1"/>
    <cellStyle name="Uwaga 3" xfId="1079" hidden="1"/>
    <cellStyle name="Uwaga 3" xfId="1068" hidden="1"/>
    <cellStyle name="Uwaga 3" xfId="1065" hidden="1"/>
    <cellStyle name="Uwaga 3" xfId="1062" hidden="1"/>
    <cellStyle name="Uwaga 3" xfId="1053" hidden="1"/>
    <cellStyle name="Uwaga 3" xfId="1050" hidden="1"/>
    <cellStyle name="Uwaga 3" xfId="1047" hidden="1"/>
    <cellStyle name="Uwaga 3" xfId="1038" hidden="1"/>
    <cellStyle name="Uwaga 3" xfId="1035" hidden="1"/>
    <cellStyle name="Uwaga 3" xfId="1032" hidden="1"/>
    <cellStyle name="Uwaga 3" xfId="1025" hidden="1"/>
    <cellStyle name="Uwaga 3" xfId="1021" hidden="1"/>
    <cellStyle name="Uwaga 3" xfId="1018" hidden="1"/>
    <cellStyle name="Uwaga 3" xfId="1010" hidden="1"/>
    <cellStyle name="Uwaga 3" xfId="1006" hidden="1"/>
    <cellStyle name="Uwaga 3" xfId="1003" hidden="1"/>
    <cellStyle name="Uwaga 3" xfId="995" hidden="1"/>
    <cellStyle name="Uwaga 3" xfId="991" hidden="1"/>
    <cellStyle name="Uwaga 3" xfId="987" hidden="1"/>
    <cellStyle name="Uwaga 3" xfId="980" hidden="1"/>
    <cellStyle name="Uwaga 3" xfId="976" hidden="1"/>
    <cellStyle name="Uwaga 3" xfId="973" hidden="1"/>
    <cellStyle name="Uwaga 3" xfId="965" hidden="1"/>
    <cellStyle name="Uwaga 3" xfId="961" hidden="1"/>
    <cellStyle name="Uwaga 3" xfId="958" hidden="1"/>
    <cellStyle name="Uwaga 3" xfId="949" hidden="1"/>
    <cellStyle name="Uwaga 3" xfId="944" hidden="1"/>
    <cellStyle name="Uwaga 3" xfId="940" hidden="1"/>
    <cellStyle name="Uwaga 3" xfId="934" hidden="1"/>
    <cellStyle name="Uwaga 3" xfId="929" hidden="1"/>
    <cellStyle name="Uwaga 3" xfId="925" hidden="1"/>
    <cellStyle name="Uwaga 3" xfId="919" hidden="1"/>
    <cellStyle name="Uwaga 3" xfId="914" hidden="1"/>
    <cellStyle name="Uwaga 3" xfId="910" hidden="1"/>
    <cellStyle name="Uwaga 3" xfId="905" hidden="1"/>
    <cellStyle name="Uwaga 3" xfId="901" hidden="1"/>
    <cellStyle name="Uwaga 3" xfId="897" hidden="1"/>
    <cellStyle name="Uwaga 3" xfId="890" hidden="1"/>
    <cellStyle name="Uwaga 3" xfId="885" hidden="1"/>
    <cellStyle name="Uwaga 3" xfId="881" hidden="1"/>
    <cellStyle name="Uwaga 3" xfId="874" hidden="1"/>
    <cellStyle name="Uwaga 3" xfId="869" hidden="1"/>
    <cellStyle name="Uwaga 3" xfId="865" hidden="1"/>
    <cellStyle name="Uwaga 3" xfId="860" hidden="1"/>
    <cellStyle name="Uwaga 3" xfId="855" hidden="1"/>
    <cellStyle name="Uwaga 3" xfId="851" hidden="1"/>
    <cellStyle name="Uwaga 3" xfId="845" hidden="1"/>
    <cellStyle name="Uwaga 3" xfId="841" hidden="1"/>
    <cellStyle name="Uwaga 3" xfId="838" hidden="1"/>
    <cellStyle name="Uwaga 3" xfId="831" hidden="1"/>
    <cellStyle name="Uwaga 3" xfId="826" hidden="1"/>
    <cellStyle name="Uwaga 3" xfId="821" hidden="1"/>
    <cellStyle name="Uwaga 3" xfId="815" hidden="1"/>
    <cellStyle name="Uwaga 3" xfId="810" hidden="1"/>
    <cellStyle name="Uwaga 3" xfId="805" hidden="1"/>
    <cellStyle name="Uwaga 3" xfId="800" hidden="1"/>
    <cellStyle name="Uwaga 3" xfId="795" hidden="1"/>
    <cellStyle name="Uwaga 3" xfId="790" hidden="1"/>
    <cellStyle name="Uwaga 3" xfId="786" hidden="1"/>
    <cellStyle name="Uwaga 3" xfId="782" hidden="1"/>
    <cellStyle name="Uwaga 3" xfId="777" hidden="1"/>
    <cellStyle name="Uwaga 3" xfId="770" hidden="1"/>
    <cellStyle name="Uwaga 3" xfId="765" hidden="1"/>
    <cellStyle name="Uwaga 3" xfId="760" hidden="1"/>
    <cellStyle name="Uwaga 3" xfId="754" hidden="1"/>
    <cellStyle name="Uwaga 3" xfId="749" hidden="1"/>
    <cellStyle name="Uwaga 3" xfId="745" hidden="1"/>
    <cellStyle name="Uwaga 3" xfId="740" hidden="1"/>
    <cellStyle name="Uwaga 3" xfId="735" hidden="1"/>
    <cellStyle name="Uwaga 3" xfId="730" hidden="1"/>
    <cellStyle name="Uwaga 3" xfId="726" hidden="1"/>
    <cellStyle name="Uwaga 3" xfId="721" hidden="1"/>
    <cellStyle name="Uwaga 3" xfId="716" hidden="1"/>
    <cellStyle name="Uwaga 3" xfId="711" hidden="1"/>
    <cellStyle name="Uwaga 3" xfId="707" hidden="1"/>
    <cellStyle name="Uwaga 3" xfId="703" hidden="1"/>
    <cellStyle name="Uwaga 3" xfId="696" hidden="1"/>
    <cellStyle name="Uwaga 3" xfId="692" hidden="1"/>
    <cellStyle name="Uwaga 3" xfId="687" hidden="1"/>
    <cellStyle name="Uwaga 3" xfId="681" hidden="1"/>
    <cellStyle name="Uwaga 3" xfId="677" hidden="1"/>
    <cellStyle name="Uwaga 3" xfId="672" hidden="1"/>
    <cellStyle name="Uwaga 3" xfId="666" hidden="1"/>
    <cellStyle name="Uwaga 3" xfId="662" hidden="1"/>
    <cellStyle name="Uwaga 3" xfId="658" hidden="1"/>
    <cellStyle name="Uwaga 3" xfId="651" hidden="1"/>
    <cellStyle name="Uwaga 3" xfId="647" hidden="1"/>
    <cellStyle name="Uwaga 3" xfId="643" hidden="1"/>
    <cellStyle name="Uwaga 3" xfId="1507" hidden="1"/>
    <cellStyle name="Uwaga 3" xfId="1505" hidden="1"/>
    <cellStyle name="Uwaga 3" xfId="1503" hidden="1"/>
    <cellStyle name="Uwaga 3" xfId="1490" hidden="1"/>
    <cellStyle name="Uwaga 3" xfId="1489" hidden="1"/>
    <cellStyle name="Uwaga 3" xfId="1488" hidden="1"/>
    <cellStyle name="Uwaga 3" xfId="1475" hidden="1"/>
    <cellStyle name="Uwaga 3" xfId="1474" hidden="1"/>
    <cellStyle name="Uwaga 3" xfId="1473" hidden="1"/>
    <cellStyle name="Uwaga 3" xfId="1461" hidden="1"/>
    <cellStyle name="Uwaga 3" xfId="1459" hidden="1"/>
    <cellStyle name="Uwaga 3" xfId="1458" hidden="1"/>
    <cellStyle name="Uwaga 3" xfId="1445" hidden="1"/>
    <cellStyle name="Uwaga 3" xfId="1444" hidden="1"/>
    <cellStyle name="Uwaga 3" xfId="1443" hidden="1"/>
    <cellStyle name="Uwaga 3" xfId="1431" hidden="1"/>
    <cellStyle name="Uwaga 3" xfId="1429" hidden="1"/>
    <cellStyle name="Uwaga 3" xfId="1427" hidden="1"/>
    <cellStyle name="Uwaga 3" xfId="1416" hidden="1"/>
    <cellStyle name="Uwaga 3" xfId="1414" hidden="1"/>
    <cellStyle name="Uwaga 3" xfId="1412" hidden="1"/>
    <cellStyle name="Uwaga 3" xfId="1401" hidden="1"/>
    <cellStyle name="Uwaga 3" xfId="1399" hidden="1"/>
    <cellStyle name="Uwaga 3" xfId="1397" hidden="1"/>
    <cellStyle name="Uwaga 3" xfId="1386" hidden="1"/>
    <cellStyle name="Uwaga 3" xfId="1384" hidden="1"/>
    <cellStyle name="Uwaga 3" xfId="1382" hidden="1"/>
    <cellStyle name="Uwaga 3" xfId="1371" hidden="1"/>
    <cellStyle name="Uwaga 3" xfId="1369" hidden="1"/>
    <cellStyle name="Uwaga 3" xfId="1367" hidden="1"/>
    <cellStyle name="Uwaga 3" xfId="1356" hidden="1"/>
    <cellStyle name="Uwaga 3" xfId="1354" hidden="1"/>
    <cellStyle name="Uwaga 3" xfId="1352" hidden="1"/>
    <cellStyle name="Uwaga 3" xfId="1341" hidden="1"/>
    <cellStyle name="Uwaga 3" xfId="1339" hidden="1"/>
    <cellStyle name="Uwaga 3" xfId="1337" hidden="1"/>
    <cellStyle name="Uwaga 3" xfId="1326" hidden="1"/>
    <cellStyle name="Uwaga 3" xfId="1324" hidden="1"/>
    <cellStyle name="Uwaga 3" xfId="1322" hidden="1"/>
    <cellStyle name="Uwaga 3" xfId="1311" hidden="1"/>
    <cellStyle name="Uwaga 3" xfId="1309" hidden="1"/>
    <cellStyle name="Uwaga 3" xfId="1307" hidden="1"/>
    <cellStyle name="Uwaga 3" xfId="1296" hidden="1"/>
    <cellStyle name="Uwaga 3" xfId="1294" hidden="1"/>
    <cellStyle name="Uwaga 3" xfId="1292" hidden="1"/>
    <cellStyle name="Uwaga 3" xfId="1281" hidden="1"/>
    <cellStyle name="Uwaga 3" xfId="1279" hidden="1"/>
    <cellStyle name="Uwaga 3" xfId="1277" hidden="1"/>
    <cellStyle name="Uwaga 3" xfId="1266" hidden="1"/>
    <cellStyle name="Uwaga 3" xfId="1264" hidden="1"/>
    <cellStyle name="Uwaga 3" xfId="1262" hidden="1"/>
    <cellStyle name="Uwaga 3" xfId="1251" hidden="1"/>
    <cellStyle name="Uwaga 3" xfId="1249" hidden="1"/>
    <cellStyle name="Uwaga 3" xfId="1247" hidden="1"/>
    <cellStyle name="Uwaga 3" xfId="1236" hidden="1"/>
    <cellStyle name="Uwaga 3" xfId="1234" hidden="1"/>
    <cellStyle name="Uwaga 3" xfId="1232" hidden="1"/>
    <cellStyle name="Uwaga 3" xfId="1221" hidden="1"/>
    <cellStyle name="Uwaga 3" xfId="1219" hidden="1"/>
    <cellStyle name="Uwaga 3" xfId="1217" hidden="1"/>
    <cellStyle name="Uwaga 3" xfId="1206" hidden="1"/>
    <cellStyle name="Uwaga 3" xfId="1204" hidden="1"/>
    <cellStyle name="Uwaga 3" xfId="1202" hidden="1"/>
    <cellStyle name="Uwaga 3" xfId="1191" hidden="1"/>
    <cellStyle name="Uwaga 3" xfId="1189" hidden="1"/>
    <cellStyle name="Uwaga 3" xfId="1187" hidden="1"/>
    <cellStyle name="Uwaga 3" xfId="1176" hidden="1"/>
    <cellStyle name="Uwaga 3" xfId="1174" hidden="1"/>
    <cellStyle name="Uwaga 3" xfId="1172" hidden="1"/>
    <cellStyle name="Uwaga 3" xfId="1161" hidden="1"/>
    <cellStyle name="Uwaga 3" xfId="1159" hidden="1"/>
    <cellStyle name="Uwaga 3" xfId="1157" hidden="1"/>
    <cellStyle name="Uwaga 3" xfId="1146" hidden="1"/>
    <cellStyle name="Uwaga 3" xfId="1144" hidden="1"/>
    <cellStyle name="Uwaga 3" xfId="1142" hidden="1"/>
    <cellStyle name="Uwaga 3" xfId="1131" hidden="1"/>
    <cellStyle name="Uwaga 3" xfId="1129" hidden="1"/>
    <cellStyle name="Uwaga 3" xfId="1127" hidden="1"/>
    <cellStyle name="Uwaga 3" xfId="1116" hidden="1"/>
    <cellStyle name="Uwaga 3" xfId="1114" hidden="1"/>
    <cellStyle name="Uwaga 3" xfId="1111" hidden="1"/>
    <cellStyle name="Uwaga 3" xfId="1101" hidden="1"/>
    <cellStyle name="Uwaga 3" xfId="1099" hidden="1"/>
    <cellStyle name="Uwaga 3" xfId="1097" hidden="1"/>
    <cellStyle name="Uwaga 3" xfId="1086" hidden="1"/>
    <cellStyle name="Uwaga 3" xfId="1084" hidden="1"/>
    <cellStyle name="Uwaga 3" xfId="1082" hidden="1"/>
    <cellStyle name="Uwaga 3" xfId="1071" hidden="1"/>
    <cellStyle name="Uwaga 3" xfId="1069" hidden="1"/>
    <cellStyle name="Uwaga 3" xfId="1066" hidden="1"/>
    <cellStyle name="Uwaga 3" xfId="1056" hidden="1"/>
    <cellStyle name="Uwaga 3" xfId="1054" hidden="1"/>
    <cellStyle name="Uwaga 3" xfId="1051" hidden="1"/>
    <cellStyle name="Uwaga 3" xfId="1041" hidden="1"/>
    <cellStyle name="Uwaga 3" xfId="1039" hidden="1"/>
    <cellStyle name="Uwaga 3" xfId="1036" hidden="1"/>
    <cellStyle name="Uwaga 3" xfId="1027" hidden="1"/>
    <cellStyle name="Uwaga 3" xfId="1024" hidden="1"/>
    <cellStyle name="Uwaga 3" xfId="1020" hidden="1"/>
    <cellStyle name="Uwaga 3" xfId="1012" hidden="1"/>
    <cellStyle name="Uwaga 3" xfId="1009" hidden="1"/>
    <cellStyle name="Uwaga 3" xfId="1005" hidden="1"/>
    <cellStyle name="Uwaga 3" xfId="997" hidden="1"/>
    <cellStyle name="Uwaga 3" xfId="994" hidden="1"/>
    <cellStyle name="Uwaga 3" xfId="990" hidden="1"/>
    <cellStyle name="Uwaga 3" xfId="982" hidden="1"/>
    <cellStyle name="Uwaga 3" xfId="979" hidden="1"/>
    <cellStyle name="Uwaga 3" xfId="975" hidden="1"/>
    <cellStyle name="Uwaga 3" xfId="967" hidden="1"/>
    <cellStyle name="Uwaga 3" xfId="964" hidden="1"/>
    <cellStyle name="Uwaga 3" xfId="960" hidden="1"/>
    <cellStyle name="Uwaga 3" xfId="952" hidden="1"/>
    <cellStyle name="Uwaga 3" xfId="948" hidden="1"/>
    <cellStyle name="Uwaga 3" xfId="943" hidden="1"/>
    <cellStyle name="Uwaga 3" xfId="937" hidden="1"/>
    <cellStyle name="Uwaga 3" xfId="933" hidden="1"/>
    <cellStyle name="Uwaga 3" xfId="928" hidden="1"/>
    <cellStyle name="Uwaga 3" xfId="922" hidden="1"/>
    <cellStyle name="Uwaga 3" xfId="918" hidden="1"/>
    <cellStyle name="Uwaga 3" xfId="913" hidden="1"/>
    <cellStyle name="Uwaga 3" xfId="907" hidden="1"/>
    <cellStyle name="Uwaga 3" xfId="904" hidden="1"/>
    <cellStyle name="Uwaga 3" xfId="900" hidden="1"/>
    <cellStyle name="Uwaga 3" xfId="892" hidden="1"/>
    <cellStyle name="Uwaga 3" xfId="889" hidden="1"/>
    <cellStyle name="Uwaga 3" xfId="884" hidden="1"/>
    <cellStyle name="Uwaga 3" xfId="877" hidden="1"/>
    <cellStyle name="Uwaga 3" xfId="873" hidden="1"/>
    <cellStyle name="Uwaga 3" xfId="868" hidden="1"/>
    <cellStyle name="Uwaga 3" xfId="862" hidden="1"/>
    <cellStyle name="Uwaga 3" xfId="858" hidden="1"/>
    <cellStyle name="Uwaga 3" xfId="853" hidden="1"/>
    <cellStyle name="Uwaga 3" xfId="847" hidden="1"/>
    <cellStyle name="Uwaga 3" xfId="844" hidden="1"/>
    <cellStyle name="Uwaga 3" xfId="840" hidden="1"/>
    <cellStyle name="Uwaga 3" xfId="832" hidden="1"/>
    <cellStyle name="Uwaga 3" xfId="827" hidden="1"/>
    <cellStyle name="Uwaga 3" xfId="822" hidden="1"/>
    <cellStyle name="Uwaga 3" xfId="817" hidden="1"/>
    <cellStyle name="Uwaga 3" xfId="812" hidden="1"/>
    <cellStyle name="Uwaga 3" xfId="807" hidden="1"/>
    <cellStyle name="Uwaga 3" xfId="802" hidden="1"/>
    <cellStyle name="Uwaga 3" xfId="797" hidden="1"/>
    <cellStyle name="Uwaga 3" xfId="792" hidden="1"/>
    <cellStyle name="Uwaga 3" xfId="787" hidden="1"/>
    <cellStyle name="Uwaga 3" xfId="783" hidden="1"/>
    <cellStyle name="Uwaga 3" xfId="778" hidden="1"/>
    <cellStyle name="Uwaga 3" xfId="771" hidden="1"/>
    <cellStyle name="Uwaga 3" xfId="766" hidden="1"/>
    <cellStyle name="Uwaga 3" xfId="761" hidden="1"/>
    <cellStyle name="Uwaga 3" xfId="756" hidden="1"/>
    <cellStyle name="Uwaga 3" xfId="751" hidden="1"/>
    <cellStyle name="Uwaga 3" xfId="746" hidden="1"/>
    <cellStyle name="Uwaga 3" xfId="741" hidden="1"/>
    <cellStyle name="Uwaga 3" xfId="736" hidden="1"/>
    <cellStyle name="Uwaga 3" xfId="731" hidden="1"/>
    <cellStyle name="Uwaga 3" xfId="727" hidden="1"/>
    <cellStyle name="Uwaga 3" xfId="722" hidden="1"/>
    <cellStyle name="Uwaga 3" xfId="717" hidden="1"/>
    <cellStyle name="Uwaga 3" xfId="712" hidden="1"/>
    <cellStyle name="Uwaga 3" xfId="708" hidden="1"/>
    <cellStyle name="Uwaga 3" xfId="704" hidden="1"/>
    <cellStyle name="Uwaga 3" xfId="697" hidden="1"/>
    <cellStyle name="Uwaga 3" xfId="693" hidden="1"/>
    <cellStyle name="Uwaga 3" xfId="688" hidden="1"/>
    <cellStyle name="Uwaga 3" xfId="682" hidden="1"/>
    <cellStyle name="Uwaga 3" xfId="678" hidden="1"/>
    <cellStyle name="Uwaga 3" xfId="673" hidden="1"/>
    <cellStyle name="Uwaga 3" xfId="667" hidden="1"/>
    <cellStyle name="Uwaga 3" xfId="663" hidden="1"/>
    <cellStyle name="Uwaga 3" xfId="659" hidden="1"/>
    <cellStyle name="Uwaga 3" xfId="652" hidden="1"/>
    <cellStyle name="Uwaga 3" xfId="648" hidden="1"/>
    <cellStyle name="Uwaga 3" xfId="644" hidden="1"/>
    <cellStyle name="Uwaga 3" xfId="1511" hidden="1"/>
    <cellStyle name="Uwaga 3" xfId="1510" hidden="1"/>
    <cellStyle name="Uwaga 3" xfId="1508" hidden="1"/>
    <cellStyle name="Uwaga 3" xfId="1495" hidden="1"/>
    <cellStyle name="Uwaga 3" xfId="1493" hidden="1"/>
    <cellStyle name="Uwaga 3" xfId="1491" hidden="1"/>
    <cellStyle name="Uwaga 3" xfId="1481" hidden="1"/>
    <cellStyle name="Uwaga 3" xfId="1479" hidden="1"/>
    <cellStyle name="Uwaga 3" xfId="1477" hidden="1"/>
    <cellStyle name="Uwaga 3" xfId="1466" hidden="1"/>
    <cellStyle name="Uwaga 3" xfId="1464" hidden="1"/>
    <cellStyle name="Uwaga 3" xfId="1462" hidden="1"/>
    <cellStyle name="Uwaga 3" xfId="1449" hidden="1"/>
    <cellStyle name="Uwaga 3" xfId="1447" hidden="1"/>
    <cellStyle name="Uwaga 3" xfId="1446" hidden="1"/>
    <cellStyle name="Uwaga 3" xfId="1433" hidden="1"/>
    <cellStyle name="Uwaga 3" xfId="1432" hidden="1"/>
    <cellStyle name="Uwaga 3" xfId="1430" hidden="1"/>
    <cellStyle name="Uwaga 3" xfId="1418" hidden="1"/>
    <cellStyle name="Uwaga 3" xfId="1417" hidden="1"/>
    <cellStyle name="Uwaga 3" xfId="1415" hidden="1"/>
    <cellStyle name="Uwaga 3" xfId="1403" hidden="1"/>
    <cellStyle name="Uwaga 3" xfId="1402" hidden="1"/>
    <cellStyle name="Uwaga 3" xfId="1400" hidden="1"/>
    <cellStyle name="Uwaga 3" xfId="1388" hidden="1"/>
    <cellStyle name="Uwaga 3" xfId="1387" hidden="1"/>
    <cellStyle name="Uwaga 3" xfId="1385" hidden="1"/>
    <cellStyle name="Uwaga 3" xfId="1373" hidden="1"/>
    <cellStyle name="Uwaga 3" xfId="1372" hidden="1"/>
    <cellStyle name="Uwaga 3" xfId="1370" hidden="1"/>
    <cellStyle name="Uwaga 3" xfId="1358" hidden="1"/>
    <cellStyle name="Uwaga 3" xfId="1357" hidden="1"/>
    <cellStyle name="Uwaga 3" xfId="1355" hidden="1"/>
    <cellStyle name="Uwaga 3" xfId="1343" hidden="1"/>
    <cellStyle name="Uwaga 3" xfId="1342" hidden="1"/>
    <cellStyle name="Uwaga 3" xfId="1340" hidden="1"/>
    <cellStyle name="Uwaga 3" xfId="1328" hidden="1"/>
    <cellStyle name="Uwaga 3" xfId="1327" hidden="1"/>
    <cellStyle name="Uwaga 3" xfId="1325" hidden="1"/>
    <cellStyle name="Uwaga 3" xfId="1313" hidden="1"/>
    <cellStyle name="Uwaga 3" xfId="1312" hidden="1"/>
    <cellStyle name="Uwaga 3" xfId="1310" hidden="1"/>
    <cellStyle name="Uwaga 3" xfId="1298" hidden="1"/>
    <cellStyle name="Uwaga 3" xfId="1297" hidden="1"/>
    <cellStyle name="Uwaga 3" xfId="1295" hidden="1"/>
    <cellStyle name="Uwaga 3" xfId="1283" hidden="1"/>
    <cellStyle name="Uwaga 3" xfId="1282" hidden="1"/>
    <cellStyle name="Uwaga 3" xfId="1280" hidden="1"/>
    <cellStyle name="Uwaga 3" xfId="1268" hidden="1"/>
    <cellStyle name="Uwaga 3" xfId="1267" hidden="1"/>
    <cellStyle name="Uwaga 3" xfId="1265" hidden="1"/>
    <cellStyle name="Uwaga 3" xfId="1253" hidden="1"/>
    <cellStyle name="Uwaga 3" xfId="1252" hidden="1"/>
    <cellStyle name="Uwaga 3" xfId="1250" hidden="1"/>
    <cellStyle name="Uwaga 3" xfId="1238" hidden="1"/>
    <cellStyle name="Uwaga 3" xfId="1237" hidden="1"/>
    <cellStyle name="Uwaga 3" xfId="1235" hidden="1"/>
    <cellStyle name="Uwaga 3" xfId="1223" hidden="1"/>
    <cellStyle name="Uwaga 3" xfId="1222" hidden="1"/>
    <cellStyle name="Uwaga 3" xfId="1220" hidden="1"/>
    <cellStyle name="Uwaga 3" xfId="1208" hidden="1"/>
    <cellStyle name="Uwaga 3" xfId="1207" hidden="1"/>
    <cellStyle name="Uwaga 3" xfId="1205" hidden="1"/>
    <cellStyle name="Uwaga 3" xfId="1193" hidden="1"/>
    <cellStyle name="Uwaga 3" xfId="1192" hidden="1"/>
    <cellStyle name="Uwaga 3" xfId="1190" hidden="1"/>
    <cellStyle name="Uwaga 3" xfId="1178" hidden="1"/>
    <cellStyle name="Uwaga 3" xfId="1177" hidden="1"/>
    <cellStyle name="Uwaga 3" xfId="1175" hidden="1"/>
    <cellStyle name="Uwaga 3" xfId="1163" hidden="1"/>
    <cellStyle name="Uwaga 3" xfId="1162" hidden="1"/>
    <cellStyle name="Uwaga 3" xfId="1160" hidden="1"/>
    <cellStyle name="Uwaga 3" xfId="1148" hidden="1"/>
    <cellStyle name="Uwaga 3" xfId="1147" hidden="1"/>
    <cellStyle name="Uwaga 3" xfId="1145" hidden="1"/>
    <cellStyle name="Uwaga 3" xfId="1133" hidden="1"/>
    <cellStyle name="Uwaga 3" xfId="1132" hidden="1"/>
    <cellStyle name="Uwaga 3" xfId="1130" hidden="1"/>
    <cellStyle name="Uwaga 3" xfId="1118" hidden="1"/>
    <cellStyle name="Uwaga 3" xfId="1117" hidden="1"/>
    <cellStyle name="Uwaga 3" xfId="1115" hidden="1"/>
    <cellStyle name="Uwaga 3" xfId="1103" hidden="1"/>
    <cellStyle name="Uwaga 3" xfId="1102" hidden="1"/>
    <cellStyle name="Uwaga 3" xfId="1100" hidden="1"/>
    <cellStyle name="Uwaga 3" xfId="1088" hidden="1"/>
    <cellStyle name="Uwaga 3" xfId="1087" hidden="1"/>
    <cellStyle name="Uwaga 3" xfId="1085" hidden="1"/>
    <cellStyle name="Uwaga 3" xfId="1073" hidden="1"/>
    <cellStyle name="Uwaga 3" xfId="1072" hidden="1"/>
    <cellStyle name="Uwaga 3" xfId="1070" hidden="1"/>
    <cellStyle name="Uwaga 3" xfId="1058" hidden="1"/>
    <cellStyle name="Uwaga 3" xfId="1057" hidden="1"/>
    <cellStyle name="Uwaga 3" xfId="1055" hidden="1"/>
    <cellStyle name="Uwaga 3" xfId="1043" hidden="1"/>
    <cellStyle name="Uwaga 3" xfId="1042" hidden="1"/>
    <cellStyle name="Uwaga 3" xfId="1040" hidden="1"/>
    <cellStyle name="Uwaga 3" xfId="1028" hidden="1"/>
    <cellStyle name="Uwaga 3" xfId="1026" hidden="1"/>
    <cellStyle name="Uwaga 3" xfId="1023" hidden="1"/>
    <cellStyle name="Uwaga 3" xfId="1013" hidden="1"/>
    <cellStyle name="Uwaga 3" xfId="1011" hidden="1"/>
    <cellStyle name="Uwaga 3" xfId="1008" hidden="1"/>
    <cellStyle name="Uwaga 3" xfId="998" hidden="1"/>
    <cellStyle name="Uwaga 3" xfId="996" hidden="1"/>
    <cellStyle name="Uwaga 3" xfId="993" hidden="1"/>
    <cellStyle name="Uwaga 3" xfId="983" hidden="1"/>
    <cellStyle name="Uwaga 3" xfId="981" hidden="1"/>
    <cellStyle name="Uwaga 3" xfId="978" hidden="1"/>
    <cellStyle name="Uwaga 3" xfId="968" hidden="1"/>
    <cellStyle name="Uwaga 3" xfId="966" hidden="1"/>
    <cellStyle name="Uwaga 3" xfId="963" hidden="1"/>
    <cellStyle name="Uwaga 3" xfId="953" hidden="1"/>
    <cellStyle name="Uwaga 3" xfId="951" hidden="1"/>
    <cellStyle name="Uwaga 3" xfId="947" hidden="1"/>
    <cellStyle name="Uwaga 3" xfId="938" hidden="1"/>
    <cellStyle name="Uwaga 3" xfId="935" hidden="1"/>
    <cellStyle name="Uwaga 3" xfId="931" hidden="1"/>
    <cellStyle name="Uwaga 3" xfId="923" hidden="1"/>
    <cellStyle name="Uwaga 3" xfId="921" hidden="1"/>
    <cellStyle name="Uwaga 3" xfId="917" hidden="1"/>
    <cellStyle name="Uwaga 3" xfId="908" hidden="1"/>
    <cellStyle name="Uwaga 3" xfId="906" hidden="1"/>
    <cellStyle name="Uwaga 3" xfId="903" hidden="1"/>
    <cellStyle name="Uwaga 3" xfId="893" hidden="1"/>
    <cellStyle name="Uwaga 3" xfId="891" hidden="1"/>
    <cellStyle name="Uwaga 3" xfId="886" hidden="1"/>
    <cellStyle name="Uwaga 3" xfId="878" hidden="1"/>
    <cellStyle name="Uwaga 3" xfId="876" hidden="1"/>
    <cellStyle name="Uwaga 3" xfId="871" hidden="1"/>
    <cellStyle name="Uwaga 3" xfId="863" hidden="1"/>
    <cellStyle name="Uwaga 3" xfId="861" hidden="1"/>
    <cellStyle name="Uwaga 3" xfId="856" hidden="1"/>
    <cellStyle name="Uwaga 3" xfId="848" hidden="1"/>
    <cellStyle name="Uwaga 3" xfId="846" hidden="1"/>
    <cellStyle name="Uwaga 3" xfId="842" hidden="1"/>
    <cellStyle name="Uwaga 3" xfId="833" hidden="1"/>
    <cellStyle name="Uwaga 3" xfId="830" hidden="1"/>
    <cellStyle name="Uwaga 3" xfId="825" hidden="1"/>
    <cellStyle name="Uwaga 3" xfId="818" hidden="1"/>
    <cellStyle name="Uwaga 3" xfId="814" hidden="1"/>
    <cellStyle name="Uwaga 3" xfId="809" hidden="1"/>
    <cellStyle name="Uwaga 3" xfId="803" hidden="1"/>
    <cellStyle name="Uwaga 3" xfId="799" hidden="1"/>
    <cellStyle name="Uwaga 3" xfId="794" hidden="1"/>
    <cellStyle name="Uwaga 3" xfId="788" hidden="1"/>
    <cellStyle name="Uwaga 3" xfId="785" hidden="1"/>
    <cellStyle name="Uwaga 3" xfId="781" hidden="1"/>
    <cellStyle name="Uwaga 3" xfId="772" hidden="1"/>
    <cellStyle name="Uwaga 3" xfId="767" hidden="1"/>
    <cellStyle name="Uwaga 3" xfId="762" hidden="1"/>
    <cellStyle name="Uwaga 3" xfId="757" hidden="1"/>
    <cellStyle name="Uwaga 3" xfId="752" hidden="1"/>
    <cellStyle name="Uwaga 3" xfId="747" hidden="1"/>
    <cellStyle name="Uwaga 3" xfId="742" hidden="1"/>
    <cellStyle name="Uwaga 3" xfId="737" hidden="1"/>
    <cellStyle name="Uwaga 3" xfId="732" hidden="1"/>
    <cellStyle name="Uwaga 3" xfId="728" hidden="1"/>
    <cellStyle name="Uwaga 3" xfId="723" hidden="1"/>
    <cellStyle name="Uwaga 3" xfId="718" hidden="1"/>
    <cellStyle name="Uwaga 3" xfId="713" hidden="1"/>
    <cellStyle name="Uwaga 3" xfId="709" hidden="1"/>
    <cellStyle name="Uwaga 3" xfId="705" hidden="1"/>
    <cellStyle name="Uwaga 3" xfId="698" hidden="1"/>
    <cellStyle name="Uwaga 3" xfId="694" hidden="1"/>
    <cellStyle name="Uwaga 3" xfId="689" hidden="1"/>
    <cellStyle name="Uwaga 3" xfId="683" hidden="1"/>
    <cellStyle name="Uwaga 3" xfId="679" hidden="1"/>
    <cellStyle name="Uwaga 3" xfId="674" hidden="1"/>
    <cellStyle name="Uwaga 3" xfId="668" hidden="1"/>
    <cellStyle name="Uwaga 3" xfId="664" hidden="1"/>
    <cellStyle name="Uwaga 3" xfId="660" hidden="1"/>
    <cellStyle name="Uwaga 3" xfId="653" hidden="1"/>
    <cellStyle name="Uwaga 3" xfId="649" hidden="1"/>
    <cellStyle name="Uwaga 3" xfId="645" hidden="1"/>
    <cellStyle name="Uwaga 3" xfId="561" hidden="1"/>
    <cellStyle name="Uwaga 3" xfId="560" hidden="1"/>
    <cellStyle name="Uwaga 3" xfId="559" hidden="1"/>
    <cellStyle name="Uwaga 3" xfId="552" hidden="1"/>
    <cellStyle name="Uwaga 3" xfId="551" hidden="1"/>
    <cellStyle name="Uwaga 3" xfId="550" hidden="1"/>
    <cellStyle name="Uwaga 3" xfId="543" hidden="1"/>
    <cellStyle name="Uwaga 3" xfId="542" hidden="1"/>
    <cellStyle name="Uwaga 3" xfId="541" hidden="1"/>
    <cellStyle name="Uwaga 3" xfId="534" hidden="1"/>
    <cellStyle name="Uwaga 3" xfId="533" hidden="1"/>
    <cellStyle name="Uwaga 3" xfId="532" hidden="1"/>
    <cellStyle name="Uwaga 3" xfId="525" hidden="1"/>
    <cellStyle name="Uwaga 3" xfId="524" hidden="1"/>
    <cellStyle name="Uwaga 3" xfId="522" hidden="1"/>
    <cellStyle name="Uwaga 3" xfId="517" hidden="1"/>
    <cellStyle name="Uwaga 3" xfId="514" hidden="1"/>
    <cellStyle name="Uwaga 3" xfId="512" hidden="1"/>
    <cellStyle name="Uwaga 3" xfId="508" hidden="1"/>
    <cellStyle name="Uwaga 3" xfId="505" hidden="1"/>
    <cellStyle name="Uwaga 3" xfId="503" hidden="1"/>
    <cellStyle name="Uwaga 3" xfId="499" hidden="1"/>
    <cellStyle name="Uwaga 3" xfId="496" hidden="1"/>
    <cellStyle name="Uwaga 3" xfId="494" hidden="1"/>
    <cellStyle name="Uwaga 3" xfId="490" hidden="1"/>
    <cellStyle name="Uwaga 3" xfId="488" hidden="1"/>
    <cellStyle name="Uwaga 3" xfId="487" hidden="1"/>
    <cellStyle name="Uwaga 3" xfId="481" hidden="1"/>
    <cellStyle name="Uwaga 3" xfId="479" hidden="1"/>
    <cellStyle name="Uwaga 3" xfId="476" hidden="1"/>
    <cellStyle name="Uwaga 3" xfId="472" hidden="1"/>
    <cellStyle name="Uwaga 3" xfId="469" hidden="1"/>
    <cellStyle name="Uwaga 3" xfId="467" hidden="1"/>
    <cellStyle name="Uwaga 3" xfId="463" hidden="1"/>
    <cellStyle name="Uwaga 3" xfId="460" hidden="1"/>
    <cellStyle name="Uwaga 3" xfId="458" hidden="1"/>
    <cellStyle name="Uwaga 3" xfId="454" hidden="1"/>
    <cellStyle name="Uwaga 3" xfId="452" hidden="1"/>
    <cellStyle name="Uwaga 3" xfId="451" hidden="1"/>
    <cellStyle name="Uwaga 3" xfId="445" hidden="1"/>
    <cellStyle name="Uwaga 3" xfId="442" hidden="1"/>
    <cellStyle name="Uwaga 3" xfId="440" hidden="1"/>
    <cellStyle name="Uwaga 3" xfId="436" hidden="1"/>
    <cellStyle name="Uwaga 3" xfId="433" hidden="1"/>
    <cellStyle name="Uwaga 3" xfId="431" hidden="1"/>
    <cellStyle name="Uwaga 3" xfId="427" hidden="1"/>
    <cellStyle name="Uwaga 3" xfId="424" hidden="1"/>
    <cellStyle name="Uwaga 3" xfId="422" hidden="1"/>
    <cellStyle name="Uwaga 3" xfId="418" hidden="1"/>
    <cellStyle name="Uwaga 3" xfId="416" hidden="1"/>
    <cellStyle name="Uwaga 3" xfId="415" hidden="1"/>
    <cellStyle name="Uwaga 3" xfId="408" hidden="1"/>
    <cellStyle name="Uwaga 3" xfId="405" hidden="1"/>
    <cellStyle name="Uwaga 3" xfId="403" hidden="1"/>
    <cellStyle name="Uwaga 3" xfId="399" hidden="1"/>
    <cellStyle name="Uwaga 3" xfId="396" hidden="1"/>
    <cellStyle name="Uwaga 3" xfId="394" hidden="1"/>
    <cellStyle name="Uwaga 3" xfId="390" hidden="1"/>
    <cellStyle name="Uwaga 3" xfId="387" hidden="1"/>
    <cellStyle name="Uwaga 3" xfId="385" hidden="1"/>
    <cellStyle name="Uwaga 3" xfId="382" hidden="1"/>
    <cellStyle name="Uwaga 3" xfId="380" hidden="1"/>
    <cellStyle name="Uwaga 3" xfId="379" hidden="1"/>
    <cellStyle name="Uwaga 3" xfId="373" hidden="1"/>
    <cellStyle name="Uwaga 3" xfId="371" hidden="1"/>
    <cellStyle name="Uwaga 3" xfId="369" hidden="1"/>
    <cellStyle name="Uwaga 3" xfId="364" hidden="1"/>
    <cellStyle name="Uwaga 3" xfId="362" hidden="1"/>
    <cellStyle name="Uwaga 3" xfId="360" hidden="1"/>
    <cellStyle name="Uwaga 3" xfId="355" hidden="1"/>
    <cellStyle name="Uwaga 3" xfId="353" hidden="1"/>
    <cellStyle name="Uwaga 3" xfId="351" hidden="1"/>
    <cellStyle name="Uwaga 3" xfId="346" hidden="1"/>
    <cellStyle name="Uwaga 3" xfId="344" hidden="1"/>
    <cellStyle name="Uwaga 3" xfId="343" hidden="1"/>
    <cellStyle name="Uwaga 3" xfId="336" hidden="1"/>
    <cellStyle name="Uwaga 3" xfId="333" hidden="1"/>
    <cellStyle name="Uwaga 3" xfId="331" hidden="1"/>
    <cellStyle name="Uwaga 3" xfId="327" hidden="1"/>
    <cellStyle name="Uwaga 3" xfId="324" hidden="1"/>
    <cellStyle name="Uwaga 3" xfId="322" hidden="1"/>
    <cellStyle name="Uwaga 3" xfId="318" hidden="1"/>
    <cellStyle name="Uwaga 3" xfId="315" hidden="1"/>
    <cellStyle name="Uwaga 3" xfId="313" hidden="1"/>
    <cellStyle name="Uwaga 3" xfId="310" hidden="1"/>
    <cellStyle name="Uwaga 3" xfId="308" hidden="1"/>
    <cellStyle name="Uwaga 3" xfId="306" hidden="1"/>
    <cellStyle name="Uwaga 3" xfId="300" hidden="1"/>
    <cellStyle name="Uwaga 3" xfId="297" hidden="1"/>
    <cellStyle name="Uwaga 3" xfId="295" hidden="1"/>
    <cellStyle name="Uwaga 3" xfId="291" hidden="1"/>
    <cellStyle name="Uwaga 3" xfId="288" hidden="1"/>
    <cellStyle name="Uwaga 3" xfId="286" hidden="1"/>
    <cellStyle name="Uwaga 3" xfId="282" hidden="1"/>
    <cellStyle name="Uwaga 3" xfId="279" hidden="1"/>
    <cellStyle name="Uwaga 3" xfId="277" hidden="1"/>
    <cellStyle name="Uwaga 3" xfId="275" hidden="1"/>
    <cellStyle name="Uwaga 3" xfId="273" hidden="1"/>
    <cellStyle name="Uwaga 3" xfId="271" hidden="1"/>
    <cellStyle name="Uwaga 3" xfId="266" hidden="1"/>
    <cellStyle name="Uwaga 3" xfId="264" hidden="1"/>
    <cellStyle name="Uwaga 3" xfId="261" hidden="1"/>
    <cellStyle name="Uwaga 3" xfId="257" hidden="1"/>
    <cellStyle name="Uwaga 3" xfId="254" hidden="1"/>
    <cellStyle name="Uwaga 3" xfId="251" hidden="1"/>
    <cellStyle name="Uwaga 3" xfId="248" hidden="1"/>
    <cellStyle name="Uwaga 3" xfId="246" hidden="1"/>
    <cellStyle name="Uwaga 3" xfId="243" hidden="1"/>
    <cellStyle name="Uwaga 3" xfId="239" hidden="1"/>
    <cellStyle name="Uwaga 3" xfId="237" hidden="1"/>
    <cellStyle name="Uwaga 3" xfId="234" hidden="1"/>
    <cellStyle name="Uwaga 3" xfId="229" hidden="1"/>
    <cellStyle name="Uwaga 3" xfId="226" hidden="1"/>
    <cellStyle name="Uwaga 3" xfId="223" hidden="1"/>
    <cellStyle name="Uwaga 3" xfId="219" hidden="1"/>
    <cellStyle name="Uwaga 3" xfId="216" hidden="1"/>
    <cellStyle name="Uwaga 3" xfId="214" hidden="1"/>
    <cellStyle name="Uwaga 3" xfId="211" hidden="1"/>
    <cellStyle name="Uwaga 3" xfId="208" hidden="1"/>
    <cellStyle name="Uwaga 3" xfId="205" hidden="1"/>
    <cellStyle name="Uwaga 3" xfId="203" hidden="1"/>
    <cellStyle name="Uwaga 3" xfId="201" hidden="1"/>
    <cellStyle name="Uwaga 3" xfId="198" hidden="1"/>
    <cellStyle name="Uwaga 3" xfId="193" hidden="1"/>
    <cellStyle name="Uwaga 3" xfId="190" hidden="1"/>
    <cellStyle name="Uwaga 3" xfId="187" hidden="1"/>
    <cellStyle name="Uwaga 3" xfId="184" hidden="1"/>
    <cellStyle name="Uwaga 3" xfId="181" hidden="1"/>
    <cellStyle name="Uwaga 3" xfId="178" hidden="1"/>
    <cellStyle name="Uwaga 3" xfId="175" hidden="1"/>
    <cellStyle name="Uwaga 3" xfId="172" hidden="1"/>
    <cellStyle name="Uwaga 3" xfId="169" hidden="1"/>
    <cellStyle name="Uwaga 3" xfId="167" hidden="1"/>
    <cellStyle name="Uwaga 3" xfId="165" hidden="1"/>
    <cellStyle name="Uwaga 3" xfId="162" hidden="1"/>
    <cellStyle name="Uwaga 3" xfId="157" hidden="1"/>
    <cellStyle name="Uwaga 3" xfId="154" hidden="1"/>
    <cellStyle name="Uwaga 3" xfId="151" hidden="1"/>
    <cellStyle name="Uwaga 3" xfId="148" hidden="1"/>
    <cellStyle name="Uwaga 3" xfId="145" hidden="1"/>
    <cellStyle name="Uwaga 3" xfId="142" hidden="1"/>
    <cellStyle name="Uwaga 3" xfId="139" hidden="1"/>
    <cellStyle name="Uwaga 3" xfId="136" hidden="1"/>
    <cellStyle name="Uwaga 3" xfId="133" hidden="1"/>
    <cellStyle name="Uwaga 3" xfId="131" hidden="1"/>
    <cellStyle name="Uwaga 3" xfId="129" hidden="1"/>
    <cellStyle name="Uwaga 3" xfId="126" hidden="1"/>
    <cellStyle name="Uwaga 3" xfId="120" hidden="1"/>
    <cellStyle name="Uwaga 3" xfId="117" hidden="1"/>
    <cellStyle name="Uwaga 3" xfId="115" hidden="1"/>
    <cellStyle name="Uwaga 3" xfId="111" hidden="1"/>
    <cellStyle name="Uwaga 3" xfId="108" hidden="1"/>
    <cellStyle name="Uwaga 3" xfId="106" hidden="1"/>
    <cellStyle name="Uwaga 3" xfId="102" hidden="1"/>
    <cellStyle name="Uwaga 3" xfId="99" hidden="1"/>
    <cellStyle name="Uwaga 3" xfId="97" hidden="1"/>
    <cellStyle name="Uwaga 3" xfId="95" hidden="1"/>
    <cellStyle name="Uwaga 3" xfId="92" hidden="1"/>
    <cellStyle name="Uwaga 3" xfId="89" hidden="1"/>
    <cellStyle name="Uwaga 3" xfId="86" hidden="1"/>
    <cellStyle name="Uwaga 3" xfId="84" hidden="1"/>
    <cellStyle name="Uwaga 3" xfId="82" hidden="1"/>
    <cellStyle name="Uwaga 3" xfId="77" hidden="1"/>
    <cellStyle name="Uwaga 3" xfId="75" hidden="1"/>
    <cellStyle name="Uwaga 3" xfId="72" hidden="1"/>
    <cellStyle name="Uwaga 3" xfId="68" hidden="1"/>
    <cellStyle name="Uwaga 3" xfId="66" hidden="1"/>
    <cellStyle name="Uwaga 3" xfId="63" hidden="1"/>
    <cellStyle name="Uwaga 3" xfId="59" hidden="1"/>
    <cellStyle name="Uwaga 3" xfId="57" hidden="1"/>
    <cellStyle name="Uwaga 3" xfId="54" hidden="1"/>
    <cellStyle name="Uwaga 3" xfId="50" hidden="1"/>
    <cellStyle name="Uwaga 3" xfId="48" hidden="1"/>
    <cellStyle name="Uwaga 3" xfId="46" hidden="1"/>
    <cellStyle name="Uwaga 3" xfId="1635" hidden="1"/>
    <cellStyle name="Uwaga 3" xfId="1636" hidden="1"/>
    <cellStyle name="Uwaga 3" xfId="1638" hidden="1"/>
    <cellStyle name="Uwaga 3" xfId="1650" hidden="1"/>
    <cellStyle name="Uwaga 3" xfId="1651" hidden="1"/>
    <cellStyle name="Uwaga 3" xfId="1656" hidden="1"/>
    <cellStyle name="Uwaga 3" xfId="1665" hidden="1"/>
    <cellStyle name="Uwaga 3" xfId="1666" hidden="1"/>
    <cellStyle name="Uwaga 3" xfId="1671" hidden="1"/>
    <cellStyle name="Uwaga 3" xfId="1680" hidden="1"/>
    <cellStyle name="Uwaga 3" xfId="1681" hidden="1"/>
    <cellStyle name="Uwaga 3" xfId="1682" hidden="1"/>
    <cellStyle name="Uwaga 3" xfId="1695" hidden="1"/>
    <cellStyle name="Uwaga 3" xfId="1700" hidden="1"/>
    <cellStyle name="Uwaga 3" xfId="1705" hidden="1"/>
    <cellStyle name="Uwaga 3" xfId="1715" hidden="1"/>
    <cellStyle name="Uwaga 3" xfId="1720" hidden="1"/>
    <cellStyle name="Uwaga 3" xfId="1724" hidden="1"/>
    <cellStyle name="Uwaga 3" xfId="1731" hidden="1"/>
    <cellStyle name="Uwaga 3" xfId="1736" hidden="1"/>
    <cellStyle name="Uwaga 3" xfId="1739" hidden="1"/>
    <cellStyle name="Uwaga 3" xfId="1745" hidden="1"/>
    <cellStyle name="Uwaga 3" xfId="1750" hidden="1"/>
    <cellStyle name="Uwaga 3" xfId="1754" hidden="1"/>
    <cellStyle name="Uwaga 3" xfId="1755" hidden="1"/>
    <cellStyle name="Uwaga 3" xfId="1756" hidden="1"/>
    <cellStyle name="Uwaga 3" xfId="1760" hidden="1"/>
    <cellStyle name="Uwaga 3" xfId="1772" hidden="1"/>
    <cellStyle name="Uwaga 3" xfId="1777" hidden="1"/>
    <cellStyle name="Uwaga 3" xfId="1782" hidden="1"/>
    <cellStyle name="Uwaga 3" xfId="1787" hidden="1"/>
    <cellStyle name="Uwaga 3" xfId="1792" hidden="1"/>
    <cellStyle name="Uwaga 3" xfId="1797" hidden="1"/>
    <cellStyle name="Uwaga 3" xfId="1801" hidden="1"/>
    <cellStyle name="Uwaga 3" xfId="1805" hidden="1"/>
    <cellStyle name="Uwaga 3" xfId="1810" hidden="1"/>
    <cellStyle name="Uwaga 3" xfId="1815" hidden="1"/>
    <cellStyle name="Uwaga 3" xfId="1816" hidden="1"/>
    <cellStyle name="Uwaga 3" xfId="1818" hidden="1"/>
    <cellStyle name="Uwaga 3" xfId="1831" hidden="1"/>
    <cellStyle name="Uwaga 3" xfId="1835" hidden="1"/>
    <cellStyle name="Uwaga 3" xfId="1840" hidden="1"/>
    <cellStyle name="Uwaga 3" xfId="1847" hidden="1"/>
    <cellStyle name="Uwaga 3" xfId="1851" hidden="1"/>
    <cellStyle name="Uwaga 3" xfId="1856" hidden="1"/>
    <cellStyle name="Uwaga 3" xfId="1861" hidden="1"/>
    <cellStyle name="Uwaga 3" xfId="1864" hidden="1"/>
    <cellStyle name="Uwaga 3" xfId="1869" hidden="1"/>
    <cellStyle name="Uwaga 3" xfId="1875" hidden="1"/>
    <cellStyle name="Uwaga 3" xfId="1876" hidden="1"/>
    <cellStyle name="Uwaga 3" xfId="1879" hidden="1"/>
    <cellStyle name="Uwaga 3" xfId="1892" hidden="1"/>
    <cellStyle name="Uwaga 3" xfId="1896" hidden="1"/>
    <cellStyle name="Uwaga 3" xfId="1901" hidden="1"/>
    <cellStyle name="Uwaga 3" xfId="1908" hidden="1"/>
    <cellStyle name="Uwaga 3" xfId="1913" hidden="1"/>
    <cellStyle name="Uwaga 3" xfId="1917" hidden="1"/>
    <cellStyle name="Uwaga 3" xfId="1922" hidden="1"/>
    <cellStyle name="Uwaga 3" xfId="1926" hidden="1"/>
    <cellStyle name="Uwaga 3" xfId="1931" hidden="1"/>
    <cellStyle name="Uwaga 3" xfId="1935" hidden="1"/>
    <cellStyle name="Uwaga 3" xfId="1936" hidden="1"/>
    <cellStyle name="Uwaga 3" xfId="1938" hidden="1"/>
    <cellStyle name="Uwaga 3" xfId="1950" hidden="1"/>
    <cellStyle name="Uwaga 3" xfId="1951" hidden="1"/>
    <cellStyle name="Uwaga 3" xfId="1953" hidden="1"/>
    <cellStyle name="Uwaga 3" xfId="1965" hidden="1"/>
    <cellStyle name="Uwaga 3" xfId="1967" hidden="1"/>
    <cellStyle name="Uwaga 3" xfId="1970" hidden="1"/>
    <cellStyle name="Uwaga 3" xfId="1980" hidden="1"/>
    <cellStyle name="Uwaga 3" xfId="1981" hidden="1"/>
    <cellStyle name="Uwaga 3" xfId="1983" hidden="1"/>
    <cellStyle name="Uwaga 3" xfId="1995" hidden="1"/>
    <cellStyle name="Uwaga 3" xfId="1996" hidden="1"/>
    <cellStyle name="Uwaga 3" xfId="1997" hidden="1"/>
    <cellStyle name="Uwaga 3" xfId="2011" hidden="1"/>
    <cellStyle name="Uwaga 3" xfId="2014" hidden="1"/>
    <cellStyle name="Uwaga 3" xfId="2018" hidden="1"/>
    <cellStyle name="Uwaga 3" xfId="2026" hidden="1"/>
    <cellStyle name="Uwaga 3" xfId="2029" hidden="1"/>
    <cellStyle name="Uwaga 3" xfId="2033" hidden="1"/>
    <cellStyle name="Uwaga 3" xfId="2041" hidden="1"/>
    <cellStyle name="Uwaga 3" xfId="2044" hidden="1"/>
    <cellStyle name="Uwaga 3" xfId="2048" hidden="1"/>
    <cellStyle name="Uwaga 3" xfId="2055" hidden="1"/>
    <cellStyle name="Uwaga 3" xfId="2056" hidden="1"/>
    <cellStyle name="Uwaga 3" xfId="2058" hidden="1"/>
    <cellStyle name="Uwaga 3" xfId="2071" hidden="1"/>
    <cellStyle name="Uwaga 3" xfId="2074" hidden="1"/>
    <cellStyle name="Uwaga 3" xfId="2077" hidden="1"/>
    <cellStyle name="Uwaga 3" xfId="2086" hidden="1"/>
    <cellStyle name="Uwaga 3" xfId="2089" hidden="1"/>
    <cellStyle name="Uwaga 3" xfId="2093" hidden="1"/>
    <cellStyle name="Uwaga 3" xfId="2101" hidden="1"/>
    <cellStyle name="Uwaga 3" xfId="2103" hidden="1"/>
    <cellStyle name="Uwaga 3" xfId="2106" hidden="1"/>
    <cellStyle name="Uwaga 3" xfId="2115" hidden="1"/>
    <cellStyle name="Uwaga 3" xfId="2116" hidden="1"/>
    <cellStyle name="Uwaga 3" xfId="2117" hidden="1"/>
    <cellStyle name="Uwaga 3" xfId="2130" hidden="1"/>
    <cellStyle name="Uwaga 3" xfId="2131" hidden="1"/>
    <cellStyle name="Uwaga 3" xfId="2133" hidden="1"/>
    <cellStyle name="Uwaga 3" xfId="2145" hidden="1"/>
    <cellStyle name="Uwaga 3" xfId="2146" hidden="1"/>
    <cellStyle name="Uwaga 3" xfId="2148" hidden="1"/>
    <cellStyle name="Uwaga 3" xfId="2160" hidden="1"/>
    <cellStyle name="Uwaga 3" xfId="2161" hidden="1"/>
    <cellStyle name="Uwaga 3" xfId="2163" hidden="1"/>
    <cellStyle name="Uwaga 3" xfId="2175" hidden="1"/>
    <cellStyle name="Uwaga 3" xfId="2176" hidden="1"/>
    <cellStyle name="Uwaga 3" xfId="2177" hidden="1"/>
    <cellStyle name="Uwaga 3" xfId="2191" hidden="1"/>
    <cellStyle name="Uwaga 3" xfId="2193" hidden="1"/>
    <cellStyle name="Uwaga 3" xfId="2196" hidden="1"/>
    <cellStyle name="Uwaga 3" xfId="2206" hidden="1"/>
    <cellStyle name="Uwaga 3" xfId="2209" hidden="1"/>
    <cellStyle name="Uwaga 3" xfId="2212" hidden="1"/>
    <cellStyle name="Uwaga 3" xfId="2221" hidden="1"/>
    <cellStyle name="Uwaga 3" xfId="2223" hidden="1"/>
    <cellStyle name="Uwaga 3" xfId="2226" hidden="1"/>
    <cellStyle name="Uwaga 3" xfId="2235" hidden="1"/>
    <cellStyle name="Uwaga 3" xfId="2236" hidden="1"/>
    <cellStyle name="Uwaga 3" xfId="2237" hidden="1"/>
    <cellStyle name="Uwaga 3" xfId="2250" hidden="1"/>
    <cellStyle name="Uwaga 3" xfId="2252" hidden="1"/>
    <cellStyle name="Uwaga 3" xfId="2254" hidden="1"/>
    <cellStyle name="Uwaga 3" xfId="2265" hidden="1"/>
    <cellStyle name="Uwaga 3" xfId="2267" hidden="1"/>
    <cellStyle name="Uwaga 3" xfId="2269" hidden="1"/>
    <cellStyle name="Uwaga 3" xfId="2280" hidden="1"/>
    <cellStyle name="Uwaga 3" xfId="2282" hidden="1"/>
    <cellStyle name="Uwaga 3" xfId="2284" hidden="1"/>
    <cellStyle name="Uwaga 3" xfId="2295" hidden="1"/>
    <cellStyle name="Uwaga 3" xfId="2296" hidden="1"/>
    <cellStyle name="Uwaga 3" xfId="2297" hidden="1"/>
    <cellStyle name="Uwaga 3" xfId="2310" hidden="1"/>
    <cellStyle name="Uwaga 3" xfId="2312" hidden="1"/>
    <cellStyle name="Uwaga 3" xfId="2314" hidden="1"/>
    <cellStyle name="Uwaga 3" xfId="2325" hidden="1"/>
    <cellStyle name="Uwaga 3" xfId="2327" hidden="1"/>
    <cellStyle name="Uwaga 3" xfId="2329" hidden="1"/>
    <cellStyle name="Uwaga 3" xfId="2340" hidden="1"/>
    <cellStyle name="Uwaga 3" xfId="2342" hidden="1"/>
    <cellStyle name="Uwaga 3" xfId="2343" hidden="1"/>
    <cellStyle name="Uwaga 3" xfId="2355" hidden="1"/>
    <cellStyle name="Uwaga 3" xfId="2356" hidden="1"/>
    <cellStyle name="Uwaga 3" xfId="2357" hidden="1"/>
    <cellStyle name="Uwaga 3" xfId="2370" hidden="1"/>
    <cellStyle name="Uwaga 3" xfId="2372" hidden="1"/>
    <cellStyle name="Uwaga 3" xfId="2374" hidden="1"/>
    <cellStyle name="Uwaga 3" xfId="2385" hidden="1"/>
    <cellStyle name="Uwaga 3" xfId="2387" hidden="1"/>
    <cellStyle name="Uwaga 3" xfId="2389" hidden="1"/>
    <cellStyle name="Uwaga 3" xfId="2400" hidden="1"/>
    <cellStyle name="Uwaga 3" xfId="2402" hidden="1"/>
    <cellStyle name="Uwaga 3" xfId="2404" hidden="1"/>
    <cellStyle name="Uwaga 3" xfId="2415" hidden="1"/>
    <cellStyle name="Uwaga 3" xfId="2416" hidden="1"/>
    <cellStyle name="Uwaga 3" xfId="2418" hidden="1"/>
    <cellStyle name="Uwaga 3" xfId="2429" hidden="1"/>
    <cellStyle name="Uwaga 3" xfId="2431" hidden="1"/>
    <cellStyle name="Uwaga 3" xfId="2432" hidden="1"/>
    <cellStyle name="Uwaga 3" xfId="2441" hidden="1"/>
    <cellStyle name="Uwaga 3" xfId="2444" hidden="1"/>
    <cellStyle name="Uwaga 3" xfId="2446" hidden="1"/>
    <cellStyle name="Uwaga 3" xfId="2457" hidden="1"/>
    <cellStyle name="Uwaga 3" xfId="2459" hidden="1"/>
    <cellStyle name="Uwaga 3" xfId="2461" hidden="1"/>
    <cellStyle name="Uwaga 3" xfId="2473" hidden="1"/>
    <cellStyle name="Uwaga 3" xfId="2475" hidden="1"/>
    <cellStyle name="Uwaga 3" xfId="2477" hidden="1"/>
    <cellStyle name="Uwaga 3" xfId="2485" hidden="1"/>
    <cellStyle name="Uwaga 3" xfId="2487" hidden="1"/>
    <cellStyle name="Uwaga 3" xfId="2490" hidden="1"/>
    <cellStyle name="Uwaga 3" xfId="2480" hidden="1"/>
    <cellStyle name="Uwaga 3" xfId="2479" hidden="1"/>
    <cellStyle name="Uwaga 3" xfId="2478" hidden="1"/>
    <cellStyle name="Uwaga 3" xfId="2465" hidden="1"/>
    <cellStyle name="Uwaga 3" xfId="2464" hidden="1"/>
    <cellStyle name="Uwaga 3" xfId="2463" hidden="1"/>
    <cellStyle name="Uwaga 3" xfId="2450" hidden="1"/>
    <cellStyle name="Uwaga 3" xfId="2449" hidden="1"/>
    <cellStyle name="Uwaga 3" xfId="2448" hidden="1"/>
    <cellStyle name="Uwaga 3" xfId="2435" hidden="1"/>
    <cellStyle name="Uwaga 3" xfId="2434" hidden="1"/>
    <cellStyle name="Uwaga 3" xfId="2433" hidden="1"/>
    <cellStyle name="Uwaga 3" xfId="2420" hidden="1"/>
    <cellStyle name="Uwaga 3" xfId="2419" hidden="1"/>
    <cellStyle name="Uwaga 3" xfId="2417" hidden="1"/>
    <cellStyle name="Uwaga 3" xfId="2406" hidden="1"/>
    <cellStyle name="Uwaga 3" xfId="2403" hidden="1"/>
    <cellStyle name="Uwaga 3" xfId="2401" hidden="1"/>
    <cellStyle name="Uwaga 3" xfId="2391" hidden="1"/>
    <cellStyle name="Uwaga 3" xfId="2388" hidden="1"/>
    <cellStyle name="Uwaga 3" xfId="2386" hidden="1"/>
    <cellStyle name="Uwaga 3" xfId="2376" hidden="1"/>
    <cellStyle name="Uwaga 3" xfId="2373" hidden="1"/>
    <cellStyle name="Uwaga 3" xfId="2371" hidden="1"/>
    <cellStyle name="Uwaga 3" xfId="2361" hidden="1"/>
    <cellStyle name="Uwaga 3" xfId="2359" hidden="1"/>
    <cellStyle name="Uwaga 3" xfId="2358" hidden="1"/>
    <cellStyle name="Uwaga 3" xfId="2346" hidden="1"/>
    <cellStyle name="Uwaga 3" xfId="2344" hidden="1"/>
    <cellStyle name="Uwaga 3" xfId="2341" hidden="1"/>
    <cellStyle name="Uwaga 3" xfId="2331" hidden="1"/>
    <cellStyle name="Uwaga 3" xfId="2328" hidden="1"/>
    <cellStyle name="Uwaga 3" xfId="2326" hidden="1"/>
    <cellStyle name="Uwaga 3" xfId="2316" hidden="1"/>
    <cellStyle name="Uwaga 3" xfId="2313" hidden="1"/>
    <cellStyle name="Uwaga 3" xfId="2311" hidden="1"/>
    <cellStyle name="Uwaga 3" xfId="2301" hidden="1"/>
    <cellStyle name="Uwaga 3" xfId="2299" hidden="1"/>
    <cellStyle name="Uwaga 3" xfId="2298" hidden="1"/>
    <cellStyle name="Uwaga 3" xfId="2286" hidden="1"/>
    <cellStyle name="Uwaga 3" xfId="2283" hidden="1"/>
    <cellStyle name="Uwaga 3" xfId="2281" hidden="1"/>
    <cellStyle name="Uwaga 3" xfId="2271" hidden="1"/>
    <cellStyle name="Uwaga 3" xfId="2268" hidden="1"/>
    <cellStyle name="Uwaga 3" xfId="2266" hidden="1"/>
    <cellStyle name="Uwaga 3" xfId="2256" hidden="1"/>
    <cellStyle name="Uwaga 3" xfId="2253" hidden="1"/>
    <cellStyle name="Uwaga 3" xfId="2251" hidden="1"/>
    <cellStyle name="Uwaga 3" xfId="2241" hidden="1"/>
    <cellStyle name="Uwaga 3" xfId="2239" hidden="1"/>
    <cellStyle name="Uwaga 3" xfId="2238" hidden="1"/>
    <cellStyle name="Uwaga 3" xfId="2225" hidden="1"/>
    <cellStyle name="Uwaga 3" xfId="2222" hidden="1"/>
    <cellStyle name="Uwaga 3" xfId="2220" hidden="1"/>
    <cellStyle name="Uwaga 3" xfId="2210" hidden="1"/>
    <cellStyle name="Uwaga 3" xfId="2207" hidden="1"/>
    <cellStyle name="Uwaga 3" xfId="2205" hidden="1"/>
    <cellStyle name="Uwaga 3" xfId="2195" hidden="1"/>
    <cellStyle name="Uwaga 3" xfId="2192" hidden="1"/>
    <cellStyle name="Uwaga 3" xfId="2190" hidden="1"/>
    <cellStyle name="Uwaga 3" xfId="2181" hidden="1"/>
    <cellStyle name="Uwaga 3" xfId="2179" hidden="1"/>
    <cellStyle name="Uwaga 3" xfId="2178" hidden="1"/>
    <cellStyle name="Uwaga 3" xfId="2166" hidden="1"/>
    <cellStyle name="Uwaga 3" xfId="2164" hidden="1"/>
    <cellStyle name="Uwaga 3" xfId="2162" hidden="1"/>
    <cellStyle name="Uwaga 3" xfId="2151" hidden="1"/>
    <cellStyle name="Uwaga 3" xfId="2149" hidden="1"/>
    <cellStyle name="Uwaga 3" xfId="2147" hidden="1"/>
    <cellStyle name="Uwaga 3" xfId="2136" hidden="1"/>
    <cellStyle name="Uwaga 3" xfId="2134" hidden="1"/>
    <cellStyle name="Uwaga 3" xfId="2132" hidden="1"/>
    <cellStyle name="Uwaga 3" xfId="2121" hidden="1"/>
    <cellStyle name="Uwaga 3" xfId="2119" hidden="1"/>
    <cellStyle name="Uwaga 3" xfId="2118" hidden="1"/>
    <cellStyle name="Uwaga 3" xfId="2105" hidden="1"/>
    <cellStyle name="Uwaga 3" xfId="2102" hidden="1"/>
    <cellStyle name="Uwaga 3" xfId="2100" hidden="1"/>
    <cellStyle name="Uwaga 3" xfId="2090" hidden="1"/>
    <cellStyle name="Uwaga 3" xfId="2087" hidden="1"/>
    <cellStyle name="Uwaga 3" xfId="2085" hidden="1"/>
    <cellStyle name="Uwaga 3" xfId="2075" hidden="1"/>
    <cellStyle name="Uwaga 3" xfId="2072" hidden="1"/>
    <cellStyle name="Uwaga 3" xfId="2070" hidden="1"/>
    <cellStyle name="Uwaga 3" xfId="2061" hidden="1"/>
    <cellStyle name="Uwaga 3" xfId="2059" hidden="1"/>
    <cellStyle name="Uwaga 3" xfId="2057" hidden="1"/>
    <cellStyle name="Uwaga 3" xfId="2045" hidden="1"/>
    <cellStyle name="Uwaga 3" xfId="2042" hidden="1"/>
    <cellStyle name="Uwaga 3" xfId="2040" hidden="1"/>
    <cellStyle name="Uwaga 3" xfId="2030" hidden="1"/>
    <cellStyle name="Uwaga 3" xfId="2027" hidden="1"/>
    <cellStyle name="Uwaga 3" xfId="2025" hidden="1"/>
    <cellStyle name="Uwaga 3" xfId="2015" hidden="1"/>
    <cellStyle name="Uwaga 3" xfId="2012" hidden="1"/>
    <cellStyle name="Uwaga 3" xfId="2010" hidden="1"/>
    <cellStyle name="Uwaga 3" xfId="2003" hidden="1"/>
    <cellStyle name="Uwaga 3" xfId="2000" hidden="1"/>
    <cellStyle name="Uwaga 3" xfId="1998" hidden="1"/>
    <cellStyle name="Uwaga 3" xfId="1988" hidden="1"/>
    <cellStyle name="Uwaga 3" xfId="1985" hidden="1"/>
    <cellStyle name="Uwaga 3" xfId="1982" hidden="1"/>
    <cellStyle name="Uwaga 3" xfId="1973" hidden="1"/>
    <cellStyle name="Uwaga 3" xfId="1969" hidden="1"/>
    <cellStyle name="Uwaga 3" xfId="1966" hidden="1"/>
    <cellStyle name="Uwaga 3" xfId="1958" hidden="1"/>
    <cellStyle name="Uwaga 3" xfId="1955" hidden="1"/>
    <cellStyle name="Uwaga 3" xfId="1952" hidden="1"/>
    <cellStyle name="Uwaga 3" xfId="1943" hidden="1"/>
    <cellStyle name="Uwaga 3" xfId="1940" hidden="1"/>
    <cellStyle name="Uwaga 3" xfId="1937" hidden="1"/>
    <cellStyle name="Uwaga 3" xfId="1927" hidden="1"/>
    <cellStyle name="Uwaga 3" xfId="1923" hidden="1"/>
    <cellStyle name="Uwaga 3" xfId="1920" hidden="1"/>
    <cellStyle name="Uwaga 3" xfId="1911" hidden="1"/>
    <cellStyle name="Uwaga 3" xfId="1907" hidden="1"/>
    <cellStyle name="Uwaga 3" xfId="1905" hidden="1"/>
    <cellStyle name="Uwaga 3" xfId="1897" hidden="1"/>
    <cellStyle name="Uwaga 3" xfId="1893" hidden="1"/>
    <cellStyle name="Uwaga 3" xfId="1890" hidden="1"/>
    <cellStyle name="Uwaga 3" xfId="1883" hidden="1"/>
    <cellStyle name="Uwaga 3" xfId="1880" hidden="1"/>
    <cellStyle name="Uwaga 3" xfId="1877" hidden="1"/>
    <cellStyle name="Uwaga 3" xfId="1868" hidden="1"/>
    <cellStyle name="Uwaga 3" xfId="1863" hidden="1"/>
    <cellStyle name="Uwaga 3" xfId="1860" hidden="1"/>
    <cellStyle name="Uwaga 3" xfId="1853" hidden="1"/>
    <cellStyle name="Uwaga 3" xfId="1848" hidden="1"/>
    <cellStyle name="Uwaga 3" xfId="1845" hidden="1"/>
    <cellStyle name="Uwaga 3" xfId="1838" hidden="1"/>
    <cellStyle name="Uwaga 3" xfId="1833" hidden="1"/>
    <cellStyle name="Uwaga 3" xfId="1830" hidden="1"/>
    <cellStyle name="Uwaga 3" xfId="1824" hidden="1"/>
    <cellStyle name="Uwaga 3" xfId="1820" hidden="1"/>
    <cellStyle name="Uwaga 3" xfId="1817" hidden="1"/>
    <cellStyle name="Uwaga 3" xfId="1809" hidden="1"/>
    <cellStyle name="Uwaga 3" xfId="1804" hidden="1"/>
    <cellStyle name="Uwaga 3" xfId="1800" hidden="1"/>
    <cellStyle name="Uwaga 3" xfId="1794" hidden="1"/>
    <cellStyle name="Uwaga 3" xfId="1789" hidden="1"/>
    <cellStyle name="Uwaga 3" xfId="1785" hidden="1"/>
    <cellStyle name="Uwaga 3" xfId="1779" hidden="1"/>
    <cellStyle name="Uwaga 3" xfId="1774" hidden="1"/>
    <cellStyle name="Uwaga 3" xfId="1770" hidden="1"/>
    <cellStyle name="Uwaga 3" xfId="1765" hidden="1"/>
    <cellStyle name="Uwaga 3" xfId="1761" hidden="1"/>
    <cellStyle name="Uwaga 3" xfId="1757" hidden="1"/>
    <cellStyle name="Uwaga 3" xfId="1749" hidden="1"/>
    <cellStyle name="Uwaga 3" xfId="1744" hidden="1"/>
    <cellStyle name="Uwaga 3" xfId="1740" hidden="1"/>
    <cellStyle name="Uwaga 3" xfId="1734" hidden="1"/>
    <cellStyle name="Uwaga 3" xfId="1729" hidden="1"/>
    <cellStyle name="Uwaga 3" xfId="1725" hidden="1"/>
    <cellStyle name="Uwaga 3" xfId="1719" hidden="1"/>
    <cellStyle name="Uwaga 3" xfId="1714" hidden="1"/>
    <cellStyle name="Uwaga 3" xfId="1710" hidden="1"/>
    <cellStyle name="Uwaga 3" xfId="1706" hidden="1"/>
    <cellStyle name="Uwaga 3" xfId="1701" hidden="1"/>
    <cellStyle name="Uwaga 3" xfId="1696" hidden="1"/>
    <cellStyle name="Uwaga 3" xfId="1691" hidden="1"/>
    <cellStyle name="Uwaga 3" xfId="1687" hidden="1"/>
    <cellStyle name="Uwaga 3" xfId="1683" hidden="1"/>
    <cellStyle name="Uwaga 3" xfId="1676" hidden="1"/>
    <cellStyle name="Uwaga 3" xfId="1672" hidden="1"/>
    <cellStyle name="Uwaga 3" xfId="1667" hidden="1"/>
    <cellStyle name="Uwaga 3" xfId="1661" hidden="1"/>
    <cellStyle name="Uwaga 3" xfId="1657" hidden="1"/>
    <cellStyle name="Uwaga 3" xfId="1652" hidden="1"/>
    <cellStyle name="Uwaga 3" xfId="1646" hidden="1"/>
    <cellStyle name="Uwaga 3" xfId="1642" hidden="1"/>
    <cellStyle name="Uwaga 3" xfId="1637" hidden="1"/>
    <cellStyle name="Uwaga 3" xfId="1631" hidden="1"/>
    <cellStyle name="Uwaga 3" xfId="1627" hidden="1"/>
    <cellStyle name="Uwaga 3" xfId="1623" hidden="1"/>
    <cellStyle name="Uwaga 3" xfId="2483" hidden="1"/>
    <cellStyle name="Uwaga 3" xfId="2482" hidden="1"/>
    <cellStyle name="Uwaga 3" xfId="2481" hidden="1"/>
    <cellStyle name="Uwaga 3" xfId="2468" hidden="1"/>
    <cellStyle name="Uwaga 3" xfId="2467" hidden="1"/>
    <cellStyle name="Uwaga 3" xfId="2466" hidden="1"/>
    <cellStyle name="Uwaga 3" xfId="2453" hidden="1"/>
    <cellStyle name="Uwaga 3" xfId="2452" hidden="1"/>
    <cellStyle name="Uwaga 3" xfId="2451" hidden="1"/>
    <cellStyle name="Uwaga 3" xfId="2438" hidden="1"/>
    <cellStyle name="Uwaga 3" xfId="2437" hidden="1"/>
    <cellStyle name="Uwaga 3" xfId="2436" hidden="1"/>
    <cellStyle name="Uwaga 3" xfId="2423" hidden="1"/>
    <cellStyle name="Uwaga 3" xfId="2422" hidden="1"/>
    <cellStyle name="Uwaga 3" xfId="2421" hidden="1"/>
    <cellStyle name="Uwaga 3" xfId="2409" hidden="1"/>
    <cellStyle name="Uwaga 3" xfId="2407" hidden="1"/>
    <cellStyle name="Uwaga 3" xfId="2405" hidden="1"/>
    <cellStyle name="Uwaga 3" xfId="2394" hidden="1"/>
    <cellStyle name="Uwaga 3" xfId="2392" hidden="1"/>
    <cellStyle name="Uwaga 3" xfId="2390" hidden="1"/>
    <cellStyle name="Uwaga 3" xfId="2379" hidden="1"/>
    <cellStyle name="Uwaga 3" xfId="2377" hidden="1"/>
    <cellStyle name="Uwaga 3" xfId="2375" hidden="1"/>
    <cellStyle name="Uwaga 3" xfId="2364" hidden="1"/>
    <cellStyle name="Uwaga 3" xfId="2362" hidden="1"/>
    <cellStyle name="Uwaga 3" xfId="2360" hidden="1"/>
    <cellStyle name="Uwaga 3" xfId="2349" hidden="1"/>
    <cellStyle name="Uwaga 3" xfId="2347" hidden="1"/>
    <cellStyle name="Uwaga 3" xfId="2345" hidden="1"/>
    <cellStyle name="Uwaga 3" xfId="2334" hidden="1"/>
    <cellStyle name="Uwaga 3" xfId="2332" hidden="1"/>
    <cellStyle name="Uwaga 3" xfId="2330" hidden="1"/>
    <cellStyle name="Uwaga 3" xfId="2319" hidden="1"/>
    <cellStyle name="Uwaga 3" xfId="2317" hidden="1"/>
    <cellStyle name="Uwaga 3" xfId="2315" hidden="1"/>
    <cellStyle name="Uwaga 3" xfId="2304" hidden="1"/>
    <cellStyle name="Uwaga 3" xfId="2302" hidden="1"/>
    <cellStyle name="Uwaga 3" xfId="2300" hidden="1"/>
    <cellStyle name="Uwaga 3" xfId="2289" hidden="1"/>
    <cellStyle name="Uwaga 3" xfId="2287" hidden="1"/>
    <cellStyle name="Uwaga 3" xfId="2285" hidden="1"/>
    <cellStyle name="Uwaga 3" xfId="2274" hidden="1"/>
    <cellStyle name="Uwaga 3" xfId="2272" hidden="1"/>
    <cellStyle name="Uwaga 3" xfId="2270" hidden="1"/>
    <cellStyle name="Uwaga 3" xfId="2259" hidden="1"/>
    <cellStyle name="Uwaga 3" xfId="2257" hidden="1"/>
    <cellStyle name="Uwaga 3" xfId="2255" hidden="1"/>
    <cellStyle name="Uwaga 3" xfId="2244" hidden="1"/>
    <cellStyle name="Uwaga 3" xfId="2242" hidden="1"/>
    <cellStyle name="Uwaga 3" xfId="2240" hidden="1"/>
    <cellStyle name="Uwaga 3" xfId="2229" hidden="1"/>
    <cellStyle name="Uwaga 3" xfId="2227" hidden="1"/>
    <cellStyle name="Uwaga 3" xfId="2224" hidden="1"/>
    <cellStyle name="Uwaga 3" xfId="2214" hidden="1"/>
    <cellStyle name="Uwaga 3" xfId="2211" hidden="1"/>
    <cellStyle name="Uwaga 3" xfId="2208" hidden="1"/>
    <cellStyle name="Uwaga 3" xfId="2199" hidden="1"/>
    <cellStyle name="Uwaga 3" xfId="2197" hidden="1"/>
    <cellStyle name="Uwaga 3" xfId="2194" hidden="1"/>
    <cellStyle name="Uwaga 3" xfId="2184" hidden="1"/>
    <cellStyle name="Uwaga 3" xfId="2182" hidden="1"/>
    <cellStyle name="Uwaga 3" xfId="2180" hidden="1"/>
    <cellStyle name="Uwaga 3" xfId="2169" hidden="1"/>
    <cellStyle name="Uwaga 3" xfId="2167" hidden="1"/>
    <cellStyle name="Uwaga 3" xfId="2165" hidden="1"/>
    <cellStyle name="Uwaga 3" xfId="2154" hidden="1"/>
    <cellStyle name="Uwaga 3" xfId="2152" hidden="1"/>
    <cellStyle name="Uwaga 3" xfId="2150" hidden="1"/>
    <cellStyle name="Uwaga 3" xfId="2139" hidden="1"/>
    <cellStyle name="Uwaga 3" xfId="2137" hidden="1"/>
    <cellStyle name="Uwaga 3" xfId="2135" hidden="1"/>
    <cellStyle name="Uwaga 3" xfId="2124" hidden="1"/>
    <cellStyle name="Uwaga 3" xfId="2122" hidden="1"/>
    <cellStyle name="Uwaga 3" xfId="2120" hidden="1"/>
    <cellStyle name="Uwaga 3" xfId="2109" hidden="1"/>
    <cellStyle name="Uwaga 3" xfId="2107" hidden="1"/>
    <cellStyle name="Uwaga 3" xfId="2104" hidden="1"/>
    <cellStyle name="Uwaga 3" xfId="2094" hidden="1"/>
    <cellStyle name="Uwaga 3" xfId="2091" hidden="1"/>
    <cellStyle name="Uwaga 3" xfId="2088" hidden="1"/>
    <cellStyle name="Uwaga 3" xfId="2079" hidden="1"/>
    <cellStyle name="Uwaga 3" xfId="2076" hidden="1"/>
    <cellStyle name="Uwaga 3" xfId="2073" hidden="1"/>
    <cellStyle name="Uwaga 3" xfId="2064" hidden="1"/>
    <cellStyle name="Uwaga 3" xfId="2062" hidden="1"/>
    <cellStyle name="Uwaga 3" xfId="2060" hidden="1"/>
    <cellStyle name="Uwaga 3" xfId="2049" hidden="1"/>
    <cellStyle name="Uwaga 3" xfId="2046" hidden="1"/>
    <cellStyle name="Uwaga 3" xfId="2043" hidden="1"/>
    <cellStyle name="Uwaga 3" xfId="2034" hidden="1"/>
    <cellStyle name="Uwaga 3" xfId="2031" hidden="1"/>
    <cellStyle name="Uwaga 3" xfId="2028" hidden="1"/>
    <cellStyle name="Uwaga 3" xfId="2019" hidden="1"/>
    <cellStyle name="Uwaga 3" xfId="2016" hidden="1"/>
    <cellStyle name="Uwaga 3" xfId="2013" hidden="1"/>
    <cellStyle name="Uwaga 3" xfId="2006" hidden="1"/>
    <cellStyle name="Uwaga 3" xfId="2002" hidden="1"/>
    <cellStyle name="Uwaga 3" xfId="1999" hidden="1"/>
    <cellStyle name="Uwaga 3" xfId="1991" hidden="1"/>
    <cellStyle name="Uwaga 3" xfId="1987" hidden="1"/>
    <cellStyle name="Uwaga 3" xfId="1984" hidden="1"/>
    <cellStyle name="Uwaga 3" xfId="1976" hidden="1"/>
    <cellStyle name="Uwaga 3" xfId="1972" hidden="1"/>
    <cellStyle name="Uwaga 3" xfId="1968" hidden="1"/>
    <cellStyle name="Uwaga 3" xfId="1961" hidden="1"/>
    <cellStyle name="Uwaga 3" xfId="1957" hidden="1"/>
    <cellStyle name="Uwaga 3" xfId="1954" hidden="1"/>
    <cellStyle name="Uwaga 3" xfId="1946" hidden="1"/>
    <cellStyle name="Uwaga 3" xfId="1942" hidden="1"/>
    <cellStyle name="Uwaga 3" xfId="1939" hidden="1"/>
    <cellStyle name="Uwaga 3" xfId="1930" hidden="1"/>
    <cellStyle name="Uwaga 3" xfId="1925" hidden="1"/>
    <cellStyle name="Uwaga 3" xfId="1921" hidden="1"/>
    <cellStyle name="Uwaga 3" xfId="1915" hidden="1"/>
    <cellStyle name="Uwaga 3" xfId="1910" hidden="1"/>
    <cellStyle name="Uwaga 3" xfId="1906" hidden="1"/>
    <cellStyle name="Uwaga 3" xfId="1900" hidden="1"/>
    <cellStyle name="Uwaga 3" xfId="1895" hidden="1"/>
    <cellStyle name="Uwaga 3" xfId="1891" hidden="1"/>
    <cellStyle name="Uwaga 3" xfId="1886" hidden="1"/>
    <cellStyle name="Uwaga 3" xfId="1882" hidden="1"/>
    <cellStyle name="Uwaga 3" xfId="1878" hidden="1"/>
    <cellStyle name="Uwaga 3" xfId="1871" hidden="1"/>
    <cellStyle name="Uwaga 3" xfId="1866" hidden="1"/>
    <cellStyle name="Uwaga 3" xfId="1862" hidden="1"/>
    <cellStyle name="Uwaga 3" xfId="1855" hidden="1"/>
    <cellStyle name="Uwaga 3" xfId="1850" hidden="1"/>
    <cellStyle name="Uwaga 3" xfId="1846" hidden="1"/>
    <cellStyle name="Uwaga 3" xfId="1841" hidden="1"/>
    <cellStyle name="Uwaga 3" xfId="1836" hidden="1"/>
    <cellStyle name="Uwaga 3" xfId="1832" hidden="1"/>
    <cellStyle name="Uwaga 3" xfId="1826" hidden="1"/>
    <cellStyle name="Uwaga 3" xfId="1822" hidden="1"/>
    <cellStyle name="Uwaga 3" xfId="1819" hidden="1"/>
    <cellStyle name="Uwaga 3" xfId="1812" hidden="1"/>
    <cellStyle name="Uwaga 3" xfId="1807" hidden="1"/>
    <cellStyle name="Uwaga 3" xfId="1802" hidden="1"/>
    <cellStyle name="Uwaga 3" xfId="1796" hidden="1"/>
    <cellStyle name="Uwaga 3" xfId="1791" hidden="1"/>
    <cellStyle name="Uwaga 3" xfId="1786" hidden="1"/>
    <cellStyle name="Uwaga 3" xfId="1781" hidden="1"/>
    <cellStyle name="Uwaga 3" xfId="1776" hidden="1"/>
    <cellStyle name="Uwaga 3" xfId="1771" hidden="1"/>
    <cellStyle name="Uwaga 3" xfId="1767" hidden="1"/>
    <cellStyle name="Uwaga 3" xfId="1763" hidden="1"/>
    <cellStyle name="Uwaga 3" xfId="1758" hidden="1"/>
    <cellStyle name="Uwaga 3" xfId="1751" hidden="1"/>
    <cellStyle name="Uwaga 3" xfId="1746" hidden="1"/>
    <cellStyle name="Uwaga 3" xfId="1741" hidden="1"/>
    <cellStyle name="Uwaga 3" xfId="1735" hidden="1"/>
    <cellStyle name="Uwaga 3" xfId="1730" hidden="1"/>
    <cellStyle name="Uwaga 3" xfId="1726" hidden="1"/>
    <cellStyle name="Uwaga 3" xfId="1721" hidden="1"/>
    <cellStyle name="Uwaga 3" xfId="1716" hidden="1"/>
    <cellStyle name="Uwaga 3" xfId="1711" hidden="1"/>
    <cellStyle name="Uwaga 3" xfId="1707" hidden="1"/>
    <cellStyle name="Uwaga 3" xfId="1702" hidden="1"/>
    <cellStyle name="Uwaga 3" xfId="1697" hidden="1"/>
    <cellStyle name="Uwaga 3" xfId="1692" hidden="1"/>
    <cellStyle name="Uwaga 3" xfId="1688" hidden="1"/>
    <cellStyle name="Uwaga 3" xfId="1684" hidden="1"/>
    <cellStyle name="Uwaga 3" xfId="1677" hidden="1"/>
    <cellStyle name="Uwaga 3" xfId="1673" hidden="1"/>
    <cellStyle name="Uwaga 3" xfId="1668" hidden="1"/>
    <cellStyle name="Uwaga 3" xfId="1662" hidden="1"/>
    <cellStyle name="Uwaga 3" xfId="1658" hidden="1"/>
    <cellStyle name="Uwaga 3" xfId="1653" hidden="1"/>
    <cellStyle name="Uwaga 3" xfId="1647" hidden="1"/>
    <cellStyle name="Uwaga 3" xfId="1643" hidden="1"/>
    <cellStyle name="Uwaga 3" xfId="1639" hidden="1"/>
    <cellStyle name="Uwaga 3" xfId="1632" hidden="1"/>
    <cellStyle name="Uwaga 3" xfId="1628" hidden="1"/>
    <cellStyle name="Uwaga 3" xfId="1624" hidden="1"/>
    <cellStyle name="Uwaga 3" xfId="2488" hidden="1"/>
    <cellStyle name="Uwaga 3" xfId="2486" hidden="1"/>
    <cellStyle name="Uwaga 3" xfId="2484" hidden="1"/>
    <cellStyle name="Uwaga 3" xfId="2471" hidden="1"/>
    <cellStyle name="Uwaga 3" xfId="2470" hidden="1"/>
    <cellStyle name="Uwaga 3" xfId="2469" hidden="1"/>
    <cellStyle name="Uwaga 3" xfId="2456" hidden="1"/>
    <cellStyle name="Uwaga 3" xfId="2455" hidden="1"/>
    <cellStyle name="Uwaga 3" xfId="2454" hidden="1"/>
    <cellStyle name="Uwaga 3" xfId="2442" hidden="1"/>
    <cellStyle name="Uwaga 3" xfId="2440" hidden="1"/>
    <cellStyle name="Uwaga 3" xfId="2439" hidden="1"/>
    <cellStyle name="Uwaga 3" xfId="2426" hidden="1"/>
    <cellStyle name="Uwaga 3" xfId="2425" hidden="1"/>
    <cellStyle name="Uwaga 3" xfId="2424" hidden="1"/>
    <cellStyle name="Uwaga 3" xfId="2412" hidden="1"/>
    <cellStyle name="Uwaga 3" xfId="2410" hidden="1"/>
    <cellStyle name="Uwaga 3" xfId="2408" hidden="1"/>
    <cellStyle name="Uwaga 3" xfId="2397" hidden="1"/>
    <cellStyle name="Uwaga 3" xfId="2395" hidden="1"/>
    <cellStyle name="Uwaga 3" xfId="2393" hidden="1"/>
    <cellStyle name="Uwaga 3" xfId="2382" hidden="1"/>
    <cellStyle name="Uwaga 3" xfId="2380" hidden="1"/>
    <cellStyle name="Uwaga 3" xfId="2378" hidden="1"/>
    <cellStyle name="Uwaga 3" xfId="2367" hidden="1"/>
    <cellStyle name="Uwaga 3" xfId="2365" hidden="1"/>
    <cellStyle name="Uwaga 3" xfId="2363" hidden="1"/>
    <cellStyle name="Uwaga 3" xfId="2352" hidden="1"/>
    <cellStyle name="Uwaga 3" xfId="2350" hidden="1"/>
    <cellStyle name="Uwaga 3" xfId="2348" hidden="1"/>
    <cellStyle name="Uwaga 3" xfId="2337" hidden="1"/>
    <cellStyle name="Uwaga 3" xfId="2335" hidden="1"/>
    <cellStyle name="Uwaga 3" xfId="2333" hidden="1"/>
    <cellStyle name="Uwaga 3" xfId="2322" hidden="1"/>
    <cellStyle name="Uwaga 3" xfId="2320" hidden="1"/>
    <cellStyle name="Uwaga 3" xfId="2318" hidden="1"/>
    <cellStyle name="Uwaga 3" xfId="2307" hidden="1"/>
    <cellStyle name="Uwaga 3" xfId="2305" hidden="1"/>
    <cellStyle name="Uwaga 3" xfId="2303" hidden="1"/>
    <cellStyle name="Uwaga 3" xfId="2292" hidden="1"/>
    <cellStyle name="Uwaga 3" xfId="2290" hidden="1"/>
    <cellStyle name="Uwaga 3" xfId="2288" hidden="1"/>
    <cellStyle name="Uwaga 3" xfId="2277" hidden="1"/>
    <cellStyle name="Uwaga 3" xfId="2275" hidden="1"/>
    <cellStyle name="Uwaga 3" xfId="2273" hidden="1"/>
    <cellStyle name="Uwaga 3" xfId="2262" hidden="1"/>
    <cellStyle name="Uwaga 3" xfId="2260" hidden="1"/>
    <cellStyle name="Uwaga 3" xfId="2258" hidden="1"/>
    <cellStyle name="Uwaga 3" xfId="2247" hidden="1"/>
    <cellStyle name="Uwaga 3" xfId="2245" hidden="1"/>
    <cellStyle name="Uwaga 3" xfId="2243" hidden="1"/>
    <cellStyle name="Uwaga 3" xfId="2232" hidden="1"/>
    <cellStyle name="Uwaga 3" xfId="2230" hidden="1"/>
    <cellStyle name="Uwaga 3" xfId="2228" hidden="1"/>
    <cellStyle name="Uwaga 3" xfId="2217" hidden="1"/>
    <cellStyle name="Uwaga 3" xfId="2215" hidden="1"/>
    <cellStyle name="Uwaga 3" xfId="2213" hidden="1"/>
    <cellStyle name="Uwaga 3" xfId="2202" hidden="1"/>
    <cellStyle name="Uwaga 3" xfId="2200" hidden="1"/>
    <cellStyle name="Uwaga 3" xfId="2198" hidden="1"/>
    <cellStyle name="Uwaga 3" xfId="2187" hidden="1"/>
    <cellStyle name="Uwaga 3" xfId="2185" hidden="1"/>
    <cellStyle name="Uwaga 3" xfId="2183" hidden="1"/>
    <cellStyle name="Uwaga 3" xfId="2172" hidden="1"/>
    <cellStyle name="Uwaga 3" xfId="2170" hidden="1"/>
    <cellStyle name="Uwaga 3" xfId="2168" hidden="1"/>
    <cellStyle name="Uwaga 3" xfId="2157" hidden="1"/>
    <cellStyle name="Uwaga 3" xfId="2155" hidden="1"/>
    <cellStyle name="Uwaga 3" xfId="2153" hidden="1"/>
    <cellStyle name="Uwaga 3" xfId="2142" hidden="1"/>
    <cellStyle name="Uwaga 3" xfId="2140" hidden="1"/>
    <cellStyle name="Uwaga 3" xfId="2138" hidden="1"/>
    <cellStyle name="Uwaga 3" xfId="2127" hidden="1"/>
    <cellStyle name="Uwaga 3" xfId="2125" hidden="1"/>
    <cellStyle name="Uwaga 3" xfId="2123" hidden="1"/>
    <cellStyle name="Uwaga 3" xfId="2112" hidden="1"/>
    <cellStyle name="Uwaga 3" xfId="2110" hidden="1"/>
    <cellStyle name="Uwaga 3" xfId="2108" hidden="1"/>
    <cellStyle name="Uwaga 3" xfId="2097" hidden="1"/>
    <cellStyle name="Uwaga 3" xfId="2095" hidden="1"/>
    <cellStyle name="Uwaga 3" xfId="2092" hidden="1"/>
    <cellStyle name="Uwaga 3" xfId="2082" hidden="1"/>
    <cellStyle name="Uwaga 3" xfId="2080" hidden="1"/>
    <cellStyle name="Uwaga 3" xfId="2078" hidden="1"/>
    <cellStyle name="Uwaga 3" xfId="2067" hidden="1"/>
    <cellStyle name="Uwaga 3" xfId="2065" hidden="1"/>
    <cellStyle name="Uwaga 3" xfId="2063" hidden="1"/>
    <cellStyle name="Uwaga 3" xfId="2052" hidden="1"/>
    <cellStyle name="Uwaga 3" xfId="2050" hidden="1"/>
    <cellStyle name="Uwaga 3" xfId="2047" hidden="1"/>
    <cellStyle name="Uwaga 3" xfId="2037" hidden="1"/>
    <cellStyle name="Uwaga 3" xfId="2035" hidden="1"/>
    <cellStyle name="Uwaga 3" xfId="2032" hidden="1"/>
    <cellStyle name="Uwaga 3" xfId="2022" hidden="1"/>
    <cellStyle name="Uwaga 3" xfId="2020" hidden="1"/>
    <cellStyle name="Uwaga 3" xfId="2017" hidden="1"/>
    <cellStyle name="Uwaga 3" xfId="2008" hidden="1"/>
    <cellStyle name="Uwaga 3" xfId="2005" hidden="1"/>
    <cellStyle name="Uwaga 3" xfId="2001" hidden="1"/>
    <cellStyle name="Uwaga 3" xfId="1993" hidden="1"/>
    <cellStyle name="Uwaga 3" xfId="1990" hidden="1"/>
    <cellStyle name="Uwaga 3" xfId="1986" hidden="1"/>
    <cellStyle name="Uwaga 3" xfId="1978" hidden="1"/>
    <cellStyle name="Uwaga 3" xfId="1975" hidden="1"/>
    <cellStyle name="Uwaga 3" xfId="1971" hidden="1"/>
    <cellStyle name="Uwaga 3" xfId="1963" hidden="1"/>
    <cellStyle name="Uwaga 3" xfId="1960" hidden="1"/>
    <cellStyle name="Uwaga 3" xfId="1956" hidden="1"/>
    <cellStyle name="Uwaga 3" xfId="1948" hidden="1"/>
    <cellStyle name="Uwaga 3" xfId="1945" hidden="1"/>
    <cellStyle name="Uwaga 3" xfId="1941" hidden="1"/>
    <cellStyle name="Uwaga 3" xfId="1933" hidden="1"/>
    <cellStyle name="Uwaga 3" xfId="1929" hidden="1"/>
    <cellStyle name="Uwaga 3" xfId="1924" hidden="1"/>
    <cellStyle name="Uwaga 3" xfId="1918" hidden="1"/>
    <cellStyle name="Uwaga 3" xfId="1914" hidden="1"/>
    <cellStyle name="Uwaga 3" xfId="1909" hidden="1"/>
    <cellStyle name="Uwaga 3" xfId="1903" hidden="1"/>
    <cellStyle name="Uwaga 3" xfId="1899" hidden="1"/>
    <cellStyle name="Uwaga 3" xfId="1894" hidden="1"/>
    <cellStyle name="Uwaga 3" xfId="1888" hidden="1"/>
    <cellStyle name="Uwaga 3" xfId="1885" hidden="1"/>
    <cellStyle name="Uwaga 3" xfId="1881" hidden="1"/>
    <cellStyle name="Uwaga 3" xfId="1873" hidden="1"/>
    <cellStyle name="Uwaga 3" xfId="1870" hidden="1"/>
    <cellStyle name="Uwaga 3" xfId="1865" hidden="1"/>
    <cellStyle name="Uwaga 3" xfId="1858" hidden="1"/>
    <cellStyle name="Uwaga 3" xfId="1854" hidden="1"/>
    <cellStyle name="Uwaga 3" xfId="1849" hidden="1"/>
    <cellStyle name="Uwaga 3" xfId="1843" hidden="1"/>
    <cellStyle name="Uwaga 3" xfId="1839" hidden="1"/>
    <cellStyle name="Uwaga 3" xfId="1834" hidden="1"/>
    <cellStyle name="Uwaga 3" xfId="1828" hidden="1"/>
    <cellStyle name="Uwaga 3" xfId="1825" hidden="1"/>
    <cellStyle name="Uwaga 3" xfId="1821" hidden="1"/>
    <cellStyle name="Uwaga 3" xfId="1813" hidden="1"/>
    <cellStyle name="Uwaga 3" xfId="1808" hidden="1"/>
    <cellStyle name="Uwaga 3" xfId="1803" hidden="1"/>
    <cellStyle name="Uwaga 3" xfId="1798" hidden="1"/>
    <cellStyle name="Uwaga 3" xfId="1793" hidden="1"/>
    <cellStyle name="Uwaga 3" xfId="1788" hidden="1"/>
    <cellStyle name="Uwaga 3" xfId="1783" hidden="1"/>
    <cellStyle name="Uwaga 3" xfId="1778" hidden="1"/>
    <cellStyle name="Uwaga 3" xfId="1773" hidden="1"/>
    <cellStyle name="Uwaga 3" xfId="1768" hidden="1"/>
    <cellStyle name="Uwaga 3" xfId="1764" hidden="1"/>
    <cellStyle name="Uwaga 3" xfId="1759" hidden="1"/>
    <cellStyle name="Uwaga 3" xfId="1752" hidden="1"/>
    <cellStyle name="Uwaga 3" xfId="1747" hidden="1"/>
    <cellStyle name="Uwaga 3" xfId="1742" hidden="1"/>
    <cellStyle name="Uwaga 3" xfId="1737" hidden="1"/>
    <cellStyle name="Uwaga 3" xfId="1732" hidden="1"/>
    <cellStyle name="Uwaga 3" xfId="1727" hidden="1"/>
    <cellStyle name="Uwaga 3" xfId="1722" hidden="1"/>
    <cellStyle name="Uwaga 3" xfId="1717" hidden="1"/>
    <cellStyle name="Uwaga 3" xfId="1712" hidden="1"/>
    <cellStyle name="Uwaga 3" xfId="1708" hidden="1"/>
    <cellStyle name="Uwaga 3" xfId="1703" hidden="1"/>
    <cellStyle name="Uwaga 3" xfId="1698" hidden="1"/>
    <cellStyle name="Uwaga 3" xfId="1693" hidden="1"/>
    <cellStyle name="Uwaga 3" xfId="1689" hidden="1"/>
    <cellStyle name="Uwaga 3" xfId="1685" hidden="1"/>
    <cellStyle name="Uwaga 3" xfId="1678" hidden="1"/>
    <cellStyle name="Uwaga 3" xfId="1674" hidden="1"/>
    <cellStyle name="Uwaga 3" xfId="1669" hidden="1"/>
    <cellStyle name="Uwaga 3" xfId="1663" hidden="1"/>
    <cellStyle name="Uwaga 3" xfId="1659" hidden="1"/>
    <cellStyle name="Uwaga 3" xfId="1654" hidden="1"/>
    <cellStyle name="Uwaga 3" xfId="1648" hidden="1"/>
    <cellStyle name="Uwaga 3" xfId="1644" hidden="1"/>
    <cellStyle name="Uwaga 3" xfId="1640" hidden="1"/>
    <cellStyle name="Uwaga 3" xfId="1633" hidden="1"/>
    <cellStyle name="Uwaga 3" xfId="1629" hidden="1"/>
    <cellStyle name="Uwaga 3" xfId="1625" hidden="1"/>
    <cellStyle name="Uwaga 3" xfId="2492" hidden="1"/>
    <cellStyle name="Uwaga 3" xfId="2491" hidden="1"/>
    <cellStyle name="Uwaga 3" xfId="2489" hidden="1"/>
    <cellStyle name="Uwaga 3" xfId="2476" hidden="1"/>
    <cellStyle name="Uwaga 3" xfId="2474" hidden="1"/>
    <cellStyle name="Uwaga 3" xfId="2472" hidden="1"/>
    <cellStyle name="Uwaga 3" xfId="2462" hidden="1"/>
    <cellStyle name="Uwaga 3" xfId="2460" hidden="1"/>
    <cellStyle name="Uwaga 3" xfId="2458" hidden="1"/>
    <cellStyle name="Uwaga 3" xfId="2447" hidden="1"/>
    <cellStyle name="Uwaga 3" xfId="2445" hidden="1"/>
    <cellStyle name="Uwaga 3" xfId="2443" hidden="1"/>
    <cellStyle name="Uwaga 3" xfId="2430" hidden="1"/>
    <cellStyle name="Uwaga 3" xfId="2428" hidden="1"/>
    <cellStyle name="Uwaga 3" xfId="2427" hidden="1"/>
    <cellStyle name="Uwaga 3" xfId="2414" hidden="1"/>
    <cellStyle name="Uwaga 3" xfId="2413" hidden="1"/>
    <cellStyle name="Uwaga 3" xfId="2411" hidden="1"/>
    <cellStyle name="Uwaga 3" xfId="2399" hidden="1"/>
    <cellStyle name="Uwaga 3" xfId="2398" hidden="1"/>
    <cellStyle name="Uwaga 3" xfId="2396" hidden="1"/>
    <cellStyle name="Uwaga 3" xfId="2384" hidden="1"/>
    <cellStyle name="Uwaga 3" xfId="2383" hidden="1"/>
    <cellStyle name="Uwaga 3" xfId="2381" hidden="1"/>
    <cellStyle name="Uwaga 3" xfId="2369" hidden="1"/>
    <cellStyle name="Uwaga 3" xfId="2368" hidden="1"/>
    <cellStyle name="Uwaga 3" xfId="2366" hidden="1"/>
    <cellStyle name="Uwaga 3" xfId="2354" hidden="1"/>
    <cellStyle name="Uwaga 3" xfId="2353" hidden="1"/>
    <cellStyle name="Uwaga 3" xfId="2351" hidden="1"/>
    <cellStyle name="Uwaga 3" xfId="2339" hidden="1"/>
    <cellStyle name="Uwaga 3" xfId="2338" hidden="1"/>
    <cellStyle name="Uwaga 3" xfId="2336" hidden="1"/>
    <cellStyle name="Uwaga 3" xfId="2324" hidden="1"/>
    <cellStyle name="Uwaga 3" xfId="2323" hidden="1"/>
    <cellStyle name="Uwaga 3" xfId="2321" hidden="1"/>
    <cellStyle name="Uwaga 3" xfId="2309" hidden="1"/>
    <cellStyle name="Uwaga 3" xfId="2308" hidden="1"/>
    <cellStyle name="Uwaga 3" xfId="2306" hidden="1"/>
    <cellStyle name="Uwaga 3" xfId="2294" hidden="1"/>
    <cellStyle name="Uwaga 3" xfId="2293" hidden="1"/>
    <cellStyle name="Uwaga 3" xfId="2291" hidden="1"/>
    <cellStyle name="Uwaga 3" xfId="2279" hidden="1"/>
    <cellStyle name="Uwaga 3" xfId="2278" hidden="1"/>
    <cellStyle name="Uwaga 3" xfId="2276" hidden="1"/>
    <cellStyle name="Uwaga 3" xfId="2264" hidden="1"/>
    <cellStyle name="Uwaga 3" xfId="2263" hidden="1"/>
    <cellStyle name="Uwaga 3" xfId="2261" hidden="1"/>
    <cellStyle name="Uwaga 3" xfId="2249" hidden="1"/>
    <cellStyle name="Uwaga 3" xfId="2248" hidden="1"/>
    <cellStyle name="Uwaga 3" xfId="2246" hidden="1"/>
    <cellStyle name="Uwaga 3" xfId="2234" hidden="1"/>
    <cellStyle name="Uwaga 3" xfId="2233" hidden="1"/>
    <cellStyle name="Uwaga 3" xfId="2231" hidden="1"/>
    <cellStyle name="Uwaga 3" xfId="2219" hidden="1"/>
    <cellStyle name="Uwaga 3" xfId="2218" hidden="1"/>
    <cellStyle name="Uwaga 3" xfId="2216" hidden="1"/>
    <cellStyle name="Uwaga 3" xfId="2204" hidden="1"/>
    <cellStyle name="Uwaga 3" xfId="2203" hidden="1"/>
    <cellStyle name="Uwaga 3" xfId="2201" hidden="1"/>
    <cellStyle name="Uwaga 3" xfId="2189" hidden="1"/>
    <cellStyle name="Uwaga 3" xfId="2188" hidden="1"/>
    <cellStyle name="Uwaga 3" xfId="2186" hidden="1"/>
    <cellStyle name="Uwaga 3" xfId="2174" hidden="1"/>
    <cellStyle name="Uwaga 3" xfId="2173" hidden="1"/>
    <cellStyle name="Uwaga 3" xfId="2171" hidden="1"/>
    <cellStyle name="Uwaga 3" xfId="2159" hidden="1"/>
    <cellStyle name="Uwaga 3" xfId="2158" hidden="1"/>
    <cellStyle name="Uwaga 3" xfId="2156" hidden="1"/>
    <cellStyle name="Uwaga 3" xfId="2144" hidden="1"/>
    <cellStyle name="Uwaga 3" xfId="2143" hidden="1"/>
    <cellStyle name="Uwaga 3" xfId="2141" hidden="1"/>
    <cellStyle name="Uwaga 3" xfId="2129" hidden="1"/>
    <cellStyle name="Uwaga 3" xfId="2128" hidden="1"/>
    <cellStyle name="Uwaga 3" xfId="2126" hidden="1"/>
    <cellStyle name="Uwaga 3" xfId="2114" hidden="1"/>
    <cellStyle name="Uwaga 3" xfId="2113" hidden="1"/>
    <cellStyle name="Uwaga 3" xfId="2111" hidden="1"/>
    <cellStyle name="Uwaga 3" xfId="2099" hidden="1"/>
    <cellStyle name="Uwaga 3" xfId="2098" hidden="1"/>
    <cellStyle name="Uwaga 3" xfId="2096" hidden="1"/>
    <cellStyle name="Uwaga 3" xfId="2084" hidden="1"/>
    <cellStyle name="Uwaga 3" xfId="2083" hidden="1"/>
    <cellStyle name="Uwaga 3" xfId="2081" hidden="1"/>
    <cellStyle name="Uwaga 3" xfId="2069" hidden="1"/>
    <cellStyle name="Uwaga 3" xfId="2068" hidden="1"/>
    <cellStyle name="Uwaga 3" xfId="2066" hidden="1"/>
    <cellStyle name="Uwaga 3" xfId="2054" hidden="1"/>
    <cellStyle name="Uwaga 3" xfId="2053" hidden="1"/>
    <cellStyle name="Uwaga 3" xfId="2051" hidden="1"/>
    <cellStyle name="Uwaga 3" xfId="2039" hidden="1"/>
    <cellStyle name="Uwaga 3" xfId="2038" hidden="1"/>
    <cellStyle name="Uwaga 3" xfId="2036" hidden="1"/>
    <cellStyle name="Uwaga 3" xfId="2024" hidden="1"/>
    <cellStyle name="Uwaga 3" xfId="2023" hidden="1"/>
    <cellStyle name="Uwaga 3" xfId="2021" hidden="1"/>
    <cellStyle name="Uwaga 3" xfId="2009" hidden="1"/>
    <cellStyle name="Uwaga 3" xfId="2007" hidden="1"/>
    <cellStyle name="Uwaga 3" xfId="2004" hidden="1"/>
    <cellStyle name="Uwaga 3" xfId="1994" hidden="1"/>
    <cellStyle name="Uwaga 3" xfId="1992" hidden="1"/>
    <cellStyle name="Uwaga 3" xfId="1989" hidden="1"/>
    <cellStyle name="Uwaga 3" xfId="1979" hidden="1"/>
    <cellStyle name="Uwaga 3" xfId="1977" hidden="1"/>
    <cellStyle name="Uwaga 3" xfId="1974" hidden="1"/>
    <cellStyle name="Uwaga 3" xfId="1964" hidden="1"/>
    <cellStyle name="Uwaga 3" xfId="1962" hidden="1"/>
    <cellStyle name="Uwaga 3" xfId="1959" hidden="1"/>
    <cellStyle name="Uwaga 3" xfId="1949" hidden="1"/>
    <cellStyle name="Uwaga 3" xfId="1947" hidden="1"/>
    <cellStyle name="Uwaga 3" xfId="1944" hidden="1"/>
    <cellStyle name="Uwaga 3" xfId="1934" hidden="1"/>
    <cellStyle name="Uwaga 3" xfId="1932" hidden="1"/>
    <cellStyle name="Uwaga 3" xfId="1928" hidden="1"/>
    <cellStyle name="Uwaga 3" xfId="1919" hidden="1"/>
    <cellStyle name="Uwaga 3" xfId="1916" hidden="1"/>
    <cellStyle name="Uwaga 3" xfId="1912" hidden="1"/>
    <cellStyle name="Uwaga 3" xfId="1904" hidden="1"/>
    <cellStyle name="Uwaga 3" xfId="1902" hidden="1"/>
    <cellStyle name="Uwaga 3" xfId="1898" hidden="1"/>
    <cellStyle name="Uwaga 3" xfId="1889" hidden="1"/>
    <cellStyle name="Uwaga 3" xfId="1887" hidden="1"/>
    <cellStyle name="Uwaga 3" xfId="1884" hidden="1"/>
    <cellStyle name="Uwaga 3" xfId="1874" hidden="1"/>
    <cellStyle name="Uwaga 3" xfId="1872" hidden="1"/>
    <cellStyle name="Uwaga 3" xfId="1867" hidden="1"/>
    <cellStyle name="Uwaga 3" xfId="1859" hidden="1"/>
    <cellStyle name="Uwaga 3" xfId="1857" hidden="1"/>
    <cellStyle name="Uwaga 3" xfId="1852" hidden="1"/>
    <cellStyle name="Uwaga 3" xfId="1844" hidden="1"/>
    <cellStyle name="Uwaga 3" xfId="1842" hidden="1"/>
    <cellStyle name="Uwaga 3" xfId="1837" hidden="1"/>
    <cellStyle name="Uwaga 3" xfId="1829" hidden="1"/>
    <cellStyle name="Uwaga 3" xfId="1827" hidden="1"/>
    <cellStyle name="Uwaga 3" xfId="1823" hidden="1"/>
    <cellStyle name="Uwaga 3" xfId="1814" hidden="1"/>
    <cellStyle name="Uwaga 3" xfId="1811" hidden="1"/>
    <cellStyle name="Uwaga 3" xfId="1806" hidden="1"/>
    <cellStyle name="Uwaga 3" xfId="1799" hidden="1"/>
    <cellStyle name="Uwaga 3" xfId="1795" hidden="1"/>
    <cellStyle name="Uwaga 3" xfId="1790" hidden="1"/>
    <cellStyle name="Uwaga 3" xfId="1784" hidden="1"/>
    <cellStyle name="Uwaga 3" xfId="1780" hidden="1"/>
    <cellStyle name="Uwaga 3" xfId="1775" hidden="1"/>
    <cellStyle name="Uwaga 3" xfId="1769" hidden="1"/>
    <cellStyle name="Uwaga 3" xfId="1766" hidden="1"/>
    <cellStyle name="Uwaga 3" xfId="1762" hidden="1"/>
    <cellStyle name="Uwaga 3" xfId="1753" hidden="1"/>
    <cellStyle name="Uwaga 3" xfId="1748" hidden="1"/>
    <cellStyle name="Uwaga 3" xfId="1743" hidden="1"/>
    <cellStyle name="Uwaga 3" xfId="1738" hidden="1"/>
    <cellStyle name="Uwaga 3" xfId="1733" hidden="1"/>
    <cellStyle name="Uwaga 3" xfId="1728" hidden="1"/>
    <cellStyle name="Uwaga 3" xfId="1723" hidden="1"/>
    <cellStyle name="Uwaga 3" xfId="1718" hidden="1"/>
    <cellStyle name="Uwaga 3" xfId="1713" hidden="1"/>
    <cellStyle name="Uwaga 3" xfId="1709" hidden="1"/>
    <cellStyle name="Uwaga 3" xfId="1704" hidden="1"/>
    <cellStyle name="Uwaga 3" xfId="1699" hidden="1"/>
    <cellStyle name="Uwaga 3" xfId="1694" hidden="1"/>
    <cellStyle name="Uwaga 3" xfId="1690" hidden="1"/>
    <cellStyle name="Uwaga 3" xfId="1686" hidden="1"/>
    <cellStyle name="Uwaga 3" xfId="1679" hidden="1"/>
    <cellStyle name="Uwaga 3" xfId="1675" hidden="1"/>
    <cellStyle name="Uwaga 3" xfId="1670" hidden="1"/>
    <cellStyle name="Uwaga 3" xfId="1664" hidden="1"/>
    <cellStyle name="Uwaga 3" xfId="1660" hidden="1"/>
    <cellStyle name="Uwaga 3" xfId="1655" hidden="1"/>
    <cellStyle name="Uwaga 3" xfId="1649" hidden="1"/>
    <cellStyle name="Uwaga 3" xfId="1645" hidden="1"/>
    <cellStyle name="Uwaga 3" xfId="1641" hidden="1"/>
    <cellStyle name="Uwaga 3" xfId="1634" hidden="1"/>
    <cellStyle name="Uwaga 3" xfId="1630" hidden="1"/>
    <cellStyle name="Uwaga 3" xfId="1626" hidden="1"/>
    <cellStyle name="Uwaga 3" xfId="564" hidden="1"/>
    <cellStyle name="Uwaga 3" xfId="563" hidden="1"/>
    <cellStyle name="Uwaga 3" xfId="562" hidden="1"/>
    <cellStyle name="Uwaga 3" xfId="555" hidden="1"/>
    <cellStyle name="Uwaga 3" xfId="554" hidden="1"/>
    <cellStyle name="Uwaga 3" xfId="553" hidden="1"/>
    <cellStyle name="Uwaga 3" xfId="546" hidden="1"/>
    <cellStyle name="Uwaga 3" xfId="545" hidden="1"/>
    <cellStyle name="Uwaga 3" xfId="544" hidden="1"/>
    <cellStyle name="Uwaga 3" xfId="537" hidden="1"/>
    <cellStyle name="Uwaga 3" xfId="536" hidden="1"/>
    <cellStyle name="Uwaga 3" xfId="535" hidden="1"/>
    <cellStyle name="Uwaga 3" xfId="528" hidden="1"/>
    <cellStyle name="Uwaga 3" xfId="527" hidden="1"/>
    <cellStyle name="Uwaga 3" xfId="526" hidden="1"/>
    <cellStyle name="Uwaga 3" xfId="519" hidden="1"/>
    <cellStyle name="Uwaga 3" xfId="518" hidden="1"/>
    <cellStyle name="Uwaga 3" xfId="516" hidden="1"/>
    <cellStyle name="Uwaga 3" xfId="510" hidden="1"/>
    <cellStyle name="Uwaga 3" xfId="509" hidden="1"/>
    <cellStyle name="Uwaga 3" xfId="507" hidden="1"/>
    <cellStyle name="Uwaga 3" xfId="501" hidden="1"/>
    <cellStyle name="Uwaga 3" xfId="500" hidden="1"/>
    <cellStyle name="Uwaga 3" xfId="498" hidden="1"/>
    <cellStyle name="Uwaga 3" xfId="492" hidden="1"/>
    <cellStyle name="Uwaga 3" xfId="491" hidden="1"/>
    <cellStyle name="Uwaga 3" xfId="489" hidden="1"/>
    <cellStyle name="Uwaga 3" xfId="483" hidden="1"/>
    <cellStyle name="Uwaga 3" xfId="482" hidden="1"/>
    <cellStyle name="Uwaga 3" xfId="480" hidden="1"/>
    <cellStyle name="Uwaga 3" xfId="474" hidden="1"/>
    <cellStyle name="Uwaga 3" xfId="473" hidden="1"/>
    <cellStyle name="Uwaga 3" xfId="471" hidden="1"/>
    <cellStyle name="Uwaga 3" xfId="465" hidden="1"/>
    <cellStyle name="Uwaga 3" xfId="464" hidden="1"/>
    <cellStyle name="Uwaga 3" xfId="462" hidden="1"/>
    <cellStyle name="Uwaga 3" xfId="456" hidden="1"/>
    <cellStyle name="Uwaga 3" xfId="455" hidden="1"/>
    <cellStyle name="Uwaga 3" xfId="453" hidden="1"/>
    <cellStyle name="Uwaga 3" xfId="447" hidden="1"/>
    <cellStyle name="Uwaga 3" xfId="446" hidden="1"/>
    <cellStyle name="Uwaga 3" xfId="444" hidden="1"/>
    <cellStyle name="Uwaga 3" xfId="438" hidden="1"/>
    <cellStyle name="Uwaga 3" xfId="437" hidden="1"/>
    <cellStyle name="Uwaga 3" xfId="435" hidden="1"/>
    <cellStyle name="Uwaga 3" xfId="429" hidden="1"/>
    <cellStyle name="Uwaga 3" xfId="428" hidden="1"/>
    <cellStyle name="Uwaga 3" xfId="426" hidden="1"/>
    <cellStyle name="Uwaga 3" xfId="420" hidden="1"/>
    <cellStyle name="Uwaga 3" xfId="419" hidden="1"/>
    <cellStyle name="Uwaga 3" xfId="417" hidden="1"/>
    <cellStyle name="Uwaga 3" xfId="411" hidden="1"/>
    <cellStyle name="Uwaga 3" xfId="410" hidden="1"/>
    <cellStyle name="Uwaga 3" xfId="407" hidden="1"/>
    <cellStyle name="Uwaga 3" xfId="402" hidden="1"/>
    <cellStyle name="Uwaga 3" xfId="400" hidden="1"/>
    <cellStyle name="Uwaga 3" xfId="397" hidden="1"/>
    <cellStyle name="Uwaga 3" xfId="393" hidden="1"/>
    <cellStyle name="Uwaga 3" xfId="392" hidden="1"/>
    <cellStyle name="Uwaga 3" xfId="389" hidden="1"/>
    <cellStyle name="Uwaga 3" xfId="384" hidden="1"/>
    <cellStyle name="Uwaga 3" xfId="383" hidden="1"/>
    <cellStyle name="Uwaga 3" xfId="381" hidden="1"/>
    <cellStyle name="Uwaga 3" xfId="375" hidden="1"/>
    <cellStyle name="Uwaga 3" xfId="374" hidden="1"/>
    <cellStyle name="Uwaga 3" xfId="372" hidden="1"/>
    <cellStyle name="Uwaga 3" xfId="366" hidden="1"/>
    <cellStyle name="Uwaga 3" xfId="365" hidden="1"/>
    <cellStyle name="Uwaga 3" xfId="363" hidden="1"/>
    <cellStyle name="Uwaga 3" xfId="357" hidden="1"/>
    <cellStyle name="Uwaga 3" xfId="356" hidden="1"/>
    <cellStyle name="Uwaga 3" xfId="354" hidden="1"/>
    <cellStyle name="Uwaga 3" xfId="348" hidden="1"/>
    <cellStyle name="Uwaga 3" xfId="347" hidden="1"/>
    <cellStyle name="Uwaga 3" xfId="345" hidden="1"/>
    <cellStyle name="Uwaga 3" xfId="339" hidden="1"/>
    <cellStyle name="Uwaga 3" xfId="338" hidden="1"/>
    <cellStyle name="Uwaga 3" xfId="335" hidden="1"/>
    <cellStyle name="Uwaga 3" xfId="330" hidden="1"/>
    <cellStyle name="Uwaga 3" xfId="328" hidden="1"/>
    <cellStyle name="Uwaga 3" xfId="325" hidden="1"/>
    <cellStyle name="Uwaga 3" xfId="321" hidden="1"/>
    <cellStyle name="Uwaga 3" xfId="319" hidden="1"/>
    <cellStyle name="Uwaga 3" xfId="316" hidden="1"/>
    <cellStyle name="Uwaga 3" xfId="312" hidden="1"/>
    <cellStyle name="Uwaga 3" xfId="311" hidden="1"/>
    <cellStyle name="Uwaga 3" xfId="309" hidden="1"/>
    <cellStyle name="Uwaga 3" xfId="303" hidden="1"/>
    <cellStyle name="Uwaga 3" xfId="301" hidden="1"/>
    <cellStyle name="Uwaga 3" xfId="298" hidden="1"/>
    <cellStyle name="Uwaga 3" xfId="294" hidden="1"/>
    <cellStyle name="Uwaga 3" xfId="292" hidden="1"/>
    <cellStyle name="Uwaga 3" xfId="289" hidden="1"/>
    <cellStyle name="Uwaga 3" xfId="285" hidden="1"/>
    <cellStyle name="Uwaga 3" xfId="283" hidden="1"/>
    <cellStyle name="Uwaga 3" xfId="280" hidden="1"/>
    <cellStyle name="Uwaga 3" xfId="276" hidden="1"/>
    <cellStyle name="Uwaga 3" xfId="274" hidden="1"/>
    <cellStyle name="Uwaga 3" xfId="272" hidden="1"/>
    <cellStyle name="Uwaga 3" xfId="267" hidden="1"/>
    <cellStyle name="Uwaga 3" xfId="265" hidden="1"/>
    <cellStyle name="Uwaga 3" xfId="263" hidden="1"/>
    <cellStyle name="Uwaga 3" xfId="258" hidden="1"/>
    <cellStyle name="Uwaga 3" xfId="256" hidden="1"/>
    <cellStyle name="Uwaga 3" xfId="253" hidden="1"/>
    <cellStyle name="Uwaga 3" xfId="249" hidden="1"/>
    <cellStyle name="Uwaga 3" xfId="247" hidden="1"/>
    <cellStyle name="Uwaga 3" xfId="245" hidden="1"/>
    <cellStyle name="Uwaga 3" xfId="240" hidden="1"/>
    <cellStyle name="Uwaga 3" xfId="238" hidden="1"/>
    <cellStyle name="Uwaga 3" xfId="236" hidden="1"/>
    <cellStyle name="Uwaga 3" xfId="230" hidden="1"/>
    <cellStyle name="Uwaga 3" xfId="227" hidden="1"/>
    <cellStyle name="Uwaga 3" xfId="224" hidden="1"/>
    <cellStyle name="Uwaga 3" xfId="221" hidden="1"/>
    <cellStyle name="Uwaga 3" xfId="218" hidden="1"/>
    <cellStyle name="Uwaga 3" xfId="215" hidden="1"/>
    <cellStyle name="Uwaga 3" xfId="212" hidden="1"/>
    <cellStyle name="Uwaga 3" xfId="209" hidden="1"/>
    <cellStyle name="Uwaga 3" xfId="206" hidden="1"/>
    <cellStyle name="Uwaga 3" xfId="204" hidden="1"/>
    <cellStyle name="Uwaga 3" xfId="202" hidden="1"/>
    <cellStyle name="Uwaga 3" xfId="199" hidden="1"/>
    <cellStyle name="Uwaga 3" xfId="195" hidden="1"/>
    <cellStyle name="Uwaga 3" xfId="192" hidden="1"/>
    <cellStyle name="Uwaga 3" xfId="189" hidden="1"/>
    <cellStyle name="Uwaga 3" xfId="185" hidden="1"/>
    <cellStyle name="Uwaga 3" xfId="182" hidden="1"/>
    <cellStyle name="Uwaga 3" xfId="179" hidden="1"/>
    <cellStyle name="Uwaga 3" xfId="177" hidden="1"/>
    <cellStyle name="Uwaga 3" xfId="174" hidden="1"/>
    <cellStyle name="Uwaga 3" xfId="171" hidden="1"/>
    <cellStyle name="Uwaga 3" xfId="168" hidden="1"/>
    <cellStyle name="Uwaga 3" xfId="166" hidden="1"/>
    <cellStyle name="Uwaga 3" xfId="164" hidden="1"/>
    <cellStyle name="Uwaga 3" xfId="159" hidden="1"/>
    <cellStyle name="Uwaga 3" xfId="156" hidden="1"/>
    <cellStyle name="Uwaga 3" xfId="153" hidden="1"/>
    <cellStyle name="Uwaga 3" xfId="149" hidden="1"/>
    <cellStyle name="Uwaga 3" xfId="146" hidden="1"/>
    <cellStyle name="Uwaga 3" xfId="143" hidden="1"/>
    <cellStyle name="Uwaga 3" xfId="140" hidden="1"/>
    <cellStyle name="Uwaga 3" xfId="137" hidden="1"/>
    <cellStyle name="Uwaga 3" xfId="134" hidden="1"/>
    <cellStyle name="Uwaga 3" xfId="132" hidden="1"/>
    <cellStyle name="Uwaga 3" xfId="130" hidden="1"/>
    <cellStyle name="Uwaga 3" xfId="127" hidden="1"/>
    <cellStyle name="Uwaga 3" xfId="122" hidden="1"/>
    <cellStyle name="Uwaga 3" xfId="119" hidden="1"/>
    <cellStyle name="Uwaga 3" xfId="116" hidden="1"/>
    <cellStyle name="Uwaga 3" xfId="112" hidden="1"/>
    <cellStyle name="Uwaga 3" xfId="109" hidden="1"/>
    <cellStyle name="Uwaga 3" xfId="107" hidden="1"/>
    <cellStyle name="Uwaga 3" xfId="104" hidden="1"/>
    <cellStyle name="Uwaga 3" xfId="101" hidden="1"/>
    <cellStyle name="Uwaga 3" xfId="98" hidden="1"/>
    <cellStyle name="Uwaga 3" xfId="96" hidden="1"/>
    <cellStyle name="Uwaga 3" xfId="93" hidden="1"/>
    <cellStyle name="Uwaga 3" xfId="90" hidden="1"/>
    <cellStyle name="Uwaga 3" xfId="87" hidden="1"/>
    <cellStyle name="Uwaga 3" xfId="85" hidden="1"/>
    <cellStyle name="Uwaga 3" xfId="83" hidden="1"/>
    <cellStyle name="Uwaga 3" xfId="78" hidden="1"/>
    <cellStyle name="Uwaga 3" xfId="76" hidden="1"/>
    <cellStyle name="Uwaga 3" xfId="73" hidden="1"/>
    <cellStyle name="Uwaga 3" xfId="69" hidden="1"/>
    <cellStyle name="Uwaga 3" xfId="67" hidden="1"/>
    <cellStyle name="Uwaga 3" xfId="64" hidden="1"/>
    <cellStyle name="Uwaga 3" xfId="60" hidden="1"/>
    <cellStyle name="Uwaga 3" xfId="58" hidden="1"/>
    <cellStyle name="Uwaga 3" xfId="56" hidden="1"/>
    <cellStyle name="Uwaga 3" xfId="51" hidden="1"/>
    <cellStyle name="Uwaga 3" xfId="49" hidden="1"/>
    <cellStyle name="Uwaga 3" xfId="47" hidden="1"/>
    <cellStyle name="Uwaga 3" xfId="2580" hidden="1"/>
    <cellStyle name="Uwaga 3" xfId="2581" hidden="1"/>
    <cellStyle name="Uwaga 3" xfId="2583" hidden="1"/>
    <cellStyle name="Uwaga 3" xfId="2595" hidden="1"/>
    <cellStyle name="Uwaga 3" xfId="2596" hidden="1"/>
    <cellStyle name="Uwaga 3" xfId="2601" hidden="1"/>
    <cellStyle name="Uwaga 3" xfId="2610" hidden="1"/>
    <cellStyle name="Uwaga 3" xfId="2611" hidden="1"/>
    <cellStyle name="Uwaga 3" xfId="2616" hidden="1"/>
    <cellStyle name="Uwaga 3" xfId="2625" hidden="1"/>
    <cellStyle name="Uwaga 3" xfId="2626" hidden="1"/>
    <cellStyle name="Uwaga 3" xfId="2627" hidden="1"/>
    <cellStyle name="Uwaga 3" xfId="2640" hidden="1"/>
    <cellStyle name="Uwaga 3" xfId="2645" hidden="1"/>
    <cellStyle name="Uwaga 3" xfId="2650" hidden="1"/>
    <cellStyle name="Uwaga 3" xfId="2660" hidden="1"/>
    <cellStyle name="Uwaga 3" xfId="2665" hidden="1"/>
    <cellStyle name="Uwaga 3" xfId="2669" hidden="1"/>
    <cellStyle name="Uwaga 3" xfId="2676" hidden="1"/>
    <cellStyle name="Uwaga 3" xfId="2681" hidden="1"/>
    <cellStyle name="Uwaga 3" xfId="2684" hidden="1"/>
    <cellStyle name="Uwaga 3" xfId="2690" hidden="1"/>
    <cellStyle name="Uwaga 3" xfId="2695" hidden="1"/>
    <cellStyle name="Uwaga 3" xfId="2699" hidden="1"/>
    <cellStyle name="Uwaga 3" xfId="2700" hidden="1"/>
    <cellStyle name="Uwaga 3" xfId="2701" hidden="1"/>
    <cellStyle name="Uwaga 3" xfId="2705" hidden="1"/>
    <cellStyle name="Uwaga 3" xfId="2717" hidden="1"/>
    <cellStyle name="Uwaga 3" xfId="2722" hidden="1"/>
    <cellStyle name="Uwaga 3" xfId="2727" hidden="1"/>
    <cellStyle name="Uwaga 3" xfId="2732" hidden="1"/>
    <cellStyle name="Uwaga 3" xfId="2737" hidden="1"/>
    <cellStyle name="Uwaga 3" xfId="2742" hidden="1"/>
    <cellStyle name="Uwaga 3" xfId="2746" hidden="1"/>
    <cellStyle name="Uwaga 3" xfId="2750" hidden="1"/>
    <cellStyle name="Uwaga 3" xfId="2755" hidden="1"/>
    <cellStyle name="Uwaga 3" xfId="2760" hidden="1"/>
    <cellStyle name="Uwaga 3" xfId="2761" hidden="1"/>
    <cellStyle name="Uwaga 3" xfId="2763" hidden="1"/>
    <cellStyle name="Uwaga 3" xfId="2776" hidden="1"/>
    <cellStyle name="Uwaga 3" xfId="2780" hidden="1"/>
    <cellStyle name="Uwaga 3" xfId="2785" hidden="1"/>
    <cellStyle name="Uwaga 3" xfId="2792" hidden="1"/>
    <cellStyle name="Uwaga 3" xfId="2796" hidden="1"/>
    <cellStyle name="Uwaga 3" xfId="2801" hidden="1"/>
    <cellStyle name="Uwaga 3" xfId="2806" hidden="1"/>
    <cellStyle name="Uwaga 3" xfId="2809" hidden="1"/>
    <cellStyle name="Uwaga 3" xfId="2814" hidden="1"/>
    <cellStyle name="Uwaga 3" xfId="2820" hidden="1"/>
    <cellStyle name="Uwaga 3" xfId="2821" hidden="1"/>
    <cellStyle name="Uwaga 3" xfId="2824" hidden="1"/>
    <cellStyle name="Uwaga 3" xfId="2837" hidden="1"/>
    <cellStyle name="Uwaga 3" xfId="2841" hidden="1"/>
    <cellStyle name="Uwaga 3" xfId="2846" hidden="1"/>
    <cellStyle name="Uwaga 3" xfId="2853" hidden="1"/>
    <cellStyle name="Uwaga 3" xfId="2858" hidden="1"/>
    <cellStyle name="Uwaga 3" xfId="2862" hidden="1"/>
    <cellStyle name="Uwaga 3" xfId="2867" hidden="1"/>
    <cellStyle name="Uwaga 3" xfId="2871" hidden="1"/>
    <cellStyle name="Uwaga 3" xfId="2876" hidden="1"/>
    <cellStyle name="Uwaga 3" xfId="2880" hidden="1"/>
    <cellStyle name="Uwaga 3" xfId="2881" hidden="1"/>
    <cellStyle name="Uwaga 3" xfId="2883" hidden="1"/>
    <cellStyle name="Uwaga 3" xfId="2895" hidden="1"/>
    <cellStyle name="Uwaga 3" xfId="2896" hidden="1"/>
    <cellStyle name="Uwaga 3" xfId="2898" hidden="1"/>
    <cellStyle name="Uwaga 3" xfId="2910" hidden="1"/>
    <cellStyle name="Uwaga 3" xfId="2912" hidden="1"/>
    <cellStyle name="Uwaga 3" xfId="2915" hidden="1"/>
    <cellStyle name="Uwaga 3" xfId="2925" hidden="1"/>
    <cellStyle name="Uwaga 3" xfId="2926" hidden="1"/>
    <cellStyle name="Uwaga 3" xfId="2928" hidden="1"/>
    <cellStyle name="Uwaga 3" xfId="2940" hidden="1"/>
    <cellStyle name="Uwaga 3" xfId="2941" hidden="1"/>
    <cellStyle name="Uwaga 3" xfId="2942" hidden="1"/>
    <cellStyle name="Uwaga 3" xfId="2956" hidden="1"/>
    <cellStyle name="Uwaga 3" xfId="2959" hidden="1"/>
    <cellStyle name="Uwaga 3" xfId="2963" hidden="1"/>
    <cellStyle name="Uwaga 3" xfId="2971" hidden="1"/>
    <cellStyle name="Uwaga 3" xfId="2974" hidden="1"/>
    <cellStyle name="Uwaga 3" xfId="2978" hidden="1"/>
    <cellStyle name="Uwaga 3" xfId="2986" hidden="1"/>
    <cellStyle name="Uwaga 3" xfId="2989" hidden="1"/>
    <cellStyle name="Uwaga 3" xfId="2993" hidden="1"/>
    <cellStyle name="Uwaga 3" xfId="3000" hidden="1"/>
    <cellStyle name="Uwaga 3" xfId="3001" hidden="1"/>
    <cellStyle name="Uwaga 3" xfId="3003" hidden="1"/>
    <cellStyle name="Uwaga 3" xfId="3016" hidden="1"/>
    <cellStyle name="Uwaga 3" xfId="3019" hidden="1"/>
    <cellStyle name="Uwaga 3" xfId="3022" hidden="1"/>
    <cellStyle name="Uwaga 3" xfId="3031" hidden="1"/>
    <cellStyle name="Uwaga 3" xfId="3034" hidden="1"/>
    <cellStyle name="Uwaga 3" xfId="3038" hidden="1"/>
    <cellStyle name="Uwaga 3" xfId="3046" hidden="1"/>
    <cellStyle name="Uwaga 3" xfId="3048" hidden="1"/>
    <cellStyle name="Uwaga 3" xfId="3051" hidden="1"/>
    <cellStyle name="Uwaga 3" xfId="3060" hidden="1"/>
    <cellStyle name="Uwaga 3" xfId="3061" hidden="1"/>
    <cellStyle name="Uwaga 3" xfId="3062" hidden="1"/>
    <cellStyle name="Uwaga 3" xfId="3075" hidden="1"/>
    <cellStyle name="Uwaga 3" xfId="3076" hidden="1"/>
    <cellStyle name="Uwaga 3" xfId="3078" hidden="1"/>
    <cellStyle name="Uwaga 3" xfId="3090" hidden="1"/>
    <cellStyle name="Uwaga 3" xfId="3091" hidden="1"/>
    <cellStyle name="Uwaga 3" xfId="3093" hidden="1"/>
    <cellStyle name="Uwaga 3" xfId="3105" hidden="1"/>
    <cellStyle name="Uwaga 3" xfId="3106" hidden="1"/>
    <cellStyle name="Uwaga 3" xfId="3108" hidden="1"/>
    <cellStyle name="Uwaga 3" xfId="3120" hidden="1"/>
    <cellStyle name="Uwaga 3" xfId="3121" hidden="1"/>
    <cellStyle name="Uwaga 3" xfId="3122" hidden="1"/>
    <cellStyle name="Uwaga 3" xfId="3136" hidden="1"/>
    <cellStyle name="Uwaga 3" xfId="3138" hidden="1"/>
    <cellStyle name="Uwaga 3" xfId="3141" hidden="1"/>
    <cellStyle name="Uwaga 3" xfId="3151" hidden="1"/>
    <cellStyle name="Uwaga 3" xfId="3154" hidden="1"/>
    <cellStyle name="Uwaga 3" xfId="3157" hidden="1"/>
    <cellStyle name="Uwaga 3" xfId="3166" hidden="1"/>
    <cellStyle name="Uwaga 3" xfId="3168" hidden="1"/>
    <cellStyle name="Uwaga 3" xfId="3171" hidden="1"/>
    <cellStyle name="Uwaga 3" xfId="3180" hidden="1"/>
    <cellStyle name="Uwaga 3" xfId="3181" hidden="1"/>
    <cellStyle name="Uwaga 3" xfId="3182" hidden="1"/>
    <cellStyle name="Uwaga 3" xfId="3195" hidden="1"/>
    <cellStyle name="Uwaga 3" xfId="3197" hidden="1"/>
    <cellStyle name="Uwaga 3" xfId="3199" hidden="1"/>
    <cellStyle name="Uwaga 3" xfId="3210" hidden="1"/>
    <cellStyle name="Uwaga 3" xfId="3212" hidden="1"/>
    <cellStyle name="Uwaga 3" xfId="3214" hidden="1"/>
    <cellStyle name="Uwaga 3" xfId="3225" hidden="1"/>
    <cellStyle name="Uwaga 3" xfId="3227" hidden="1"/>
    <cellStyle name="Uwaga 3" xfId="3229" hidden="1"/>
    <cellStyle name="Uwaga 3" xfId="3240" hidden="1"/>
    <cellStyle name="Uwaga 3" xfId="3241" hidden="1"/>
    <cellStyle name="Uwaga 3" xfId="3242" hidden="1"/>
    <cellStyle name="Uwaga 3" xfId="3255" hidden="1"/>
    <cellStyle name="Uwaga 3" xfId="3257" hidden="1"/>
    <cellStyle name="Uwaga 3" xfId="3259" hidden="1"/>
    <cellStyle name="Uwaga 3" xfId="3270" hidden="1"/>
    <cellStyle name="Uwaga 3" xfId="3272" hidden="1"/>
    <cellStyle name="Uwaga 3" xfId="3274" hidden="1"/>
    <cellStyle name="Uwaga 3" xfId="3285" hidden="1"/>
    <cellStyle name="Uwaga 3" xfId="3287" hidden="1"/>
    <cellStyle name="Uwaga 3" xfId="3288" hidden="1"/>
    <cellStyle name="Uwaga 3" xfId="3300" hidden="1"/>
    <cellStyle name="Uwaga 3" xfId="3301" hidden="1"/>
    <cellStyle name="Uwaga 3" xfId="3302" hidden="1"/>
    <cellStyle name="Uwaga 3" xfId="3315" hidden="1"/>
    <cellStyle name="Uwaga 3" xfId="3317" hidden="1"/>
    <cellStyle name="Uwaga 3" xfId="3319" hidden="1"/>
    <cellStyle name="Uwaga 3" xfId="3330" hidden="1"/>
    <cellStyle name="Uwaga 3" xfId="3332" hidden="1"/>
    <cellStyle name="Uwaga 3" xfId="3334" hidden="1"/>
    <cellStyle name="Uwaga 3" xfId="3345" hidden="1"/>
    <cellStyle name="Uwaga 3" xfId="3347" hidden="1"/>
    <cellStyle name="Uwaga 3" xfId="3349" hidden="1"/>
    <cellStyle name="Uwaga 3" xfId="3360" hidden="1"/>
    <cellStyle name="Uwaga 3" xfId="3361" hidden="1"/>
    <cellStyle name="Uwaga 3" xfId="3363" hidden="1"/>
    <cellStyle name="Uwaga 3" xfId="3374" hidden="1"/>
    <cellStyle name="Uwaga 3" xfId="3376" hidden="1"/>
    <cellStyle name="Uwaga 3" xfId="3377" hidden="1"/>
    <cellStyle name="Uwaga 3" xfId="3386" hidden="1"/>
    <cellStyle name="Uwaga 3" xfId="3389" hidden="1"/>
    <cellStyle name="Uwaga 3" xfId="3391" hidden="1"/>
    <cellStyle name="Uwaga 3" xfId="3402" hidden="1"/>
    <cellStyle name="Uwaga 3" xfId="3404" hidden="1"/>
    <cellStyle name="Uwaga 3" xfId="3406" hidden="1"/>
    <cellStyle name="Uwaga 3" xfId="3418" hidden="1"/>
    <cellStyle name="Uwaga 3" xfId="3420" hidden="1"/>
    <cellStyle name="Uwaga 3" xfId="3422" hidden="1"/>
    <cellStyle name="Uwaga 3" xfId="3430" hidden="1"/>
    <cellStyle name="Uwaga 3" xfId="3432" hidden="1"/>
    <cellStyle name="Uwaga 3" xfId="3435" hidden="1"/>
    <cellStyle name="Uwaga 3" xfId="3425" hidden="1"/>
    <cellStyle name="Uwaga 3" xfId="3424" hidden="1"/>
    <cellStyle name="Uwaga 3" xfId="3423" hidden="1"/>
    <cellStyle name="Uwaga 3" xfId="3410" hidden="1"/>
    <cellStyle name="Uwaga 3" xfId="3409" hidden="1"/>
    <cellStyle name="Uwaga 3" xfId="3408" hidden="1"/>
    <cellStyle name="Uwaga 3" xfId="3395" hidden="1"/>
    <cellStyle name="Uwaga 3" xfId="3394" hidden="1"/>
    <cellStyle name="Uwaga 3" xfId="3393" hidden="1"/>
    <cellStyle name="Uwaga 3" xfId="3380" hidden="1"/>
    <cellStyle name="Uwaga 3" xfId="3379" hidden="1"/>
    <cellStyle name="Uwaga 3" xfId="3378" hidden="1"/>
    <cellStyle name="Uwaga 3" xfId="3365" hidden="1"/>
    <cellStyle name="Uwaga 3" xfId="3364" hidden="1"/>
    <cellStyle name="Uwaga 3" xfId="3362" hidden="1"/>
    <cellStyle name="Uwaga 3" xfId="3351" hidden="1"/>
    <cellStyle name="Uwaga 3" xfId="3348" hidden="1"/>
    <cellStyle name="Uwaga 3" xfId="3346" hidden="1"/>
    <cellStyle name="Uwaga 3" xfId="3336" hidden="1"/>
    <cellStyle name="Uwaga 3" xfId="3333" hidden="1"/>
    <cellStyle name="Uwaga 3" xfId="3331" hidden="1"/>
    <cellStyle name="Uwaga 3" xfId="3321" hidden="1"/>
    <cellStyle name="Uwaga 3" xfId="3318" hidden="1"/>
    <cellStyle name="Uwaga 3" xfId="3316" hidden="1"/>
    <cellStyle name="Uwaga 3" xfId="3306" hidden="1"/>
    <cellStyle name="Uwaga 3" xfId="3304" hidden="1"/>
    <cellStyle name="Uwaga 3" xfId="3303" hidden="1"/>
    <cellStyle name="Uwaga 3" xfId="3291" hidden="1"/>
    <cellStyle name="Uwaga 3" xfId="3289" hidden="1"/>
    <cellStyle name="Uwaga 3" xfId="3286" hidden="1"/>
    <cellStyle name="Uwaga 3" xfId="3276" hidden="1"/>
    <cellStyle name="Uwaga 3" xfId="3273" hidden="1"/>
    <cellStyle name="Uwaga 3" xfId="3271" hidden="1"/>
    <cellStyle name="Uwaga 3" xfId="3261" hidden="1"/>
    <cellStyle name="Uwaga 3" xfId="3258" hidden="1"/>
    <cellStyle name="Uwaga 3" xfId="3256" hidden="1"/>
    <cellStyle name="Uwaga 3" xfId="3246" hidden="1"/>
    <cellStyle name="Uwaga 3" xfId="3244" hidden="1"/>
    <cellStyle name="Uwaga 3" xfId="3243" hidden="1"/>
    <cellStyle name="Uwaga 3" xfId="3231" hidden="1"/>
    <cellStyle name="Uwaga 3" xfId="3228" hidden="1"/>
    <cellStyle name="Uwaga 3" xfId="3226" hidden="1"/>
    <cellStyle name="Uwaga 3" xfId="3216" hidden="1"/>
    <cellStyle name="Uwaga 3" xfId="3213" hidden="1"/>
    <cellStyle name="Uwaga 3" xfId="3211" hidden="1"/>
    <cellStyle name="Uwaga 3" xfId="3201" hidden="1"/>
    <cellStyle name="Uwaga 3" xfId="3198" hidden="1"/>
    <cellStyle name="Uwaga 3" xfId="3196" hidden="1"/>
    <cellStyle name="Uwaga 3" xfId="3186" hidden="1"/>
    <cellStyle name="Uwaga 3" xfId="3184" hidden="1"/>
    <cellStyle name="Uwaga 3" xfId="3183" hidden="1"/>
    <cellStyle name="Uwaga 3" xfId="3170" hidden="1"/>
    <cellStyle name="Uwaga 3" xfId="3167" hidden="1"/>
    <cellStyle name="Uwaga 3" xfId="3165" hidden="1"/>
    <cellStyle name="Uwaga 3" xfId="3155" hidden="1"/>
    <cellStyle name="Uwaga 3" xfId="3152" hidden="1"/>
    <cellStyle name="Uwaga 3" xfId="3150" hidden="1"/>
    <cellStyle name="Uwaga 3" xfId="3140" hidden="1"/>
    <cellStyle name="Uwaga 3" xfId="3137" hidden="1"/>
    <cellStyle name="Uwaga 3" xfId="3135" hidden="1"/>
    <cellStyle name="Uwaga 3" xfId="3126" hidden="1"/>
    <cellStyle name="Uwaga 3" xfId="3124" hidden="1"/>
    <cellStyle name="Uwaga 3" xfId="3123" hidden="1"/>
    <cellStyle name="Uwaga 3" xfId="3111" hidden="1"/>
    <cellStyle name="Uwaga 3" xfId="3109" hidden="1"/>
    <cellStyle name="Uwaga 3" xfId="3107" hidden="1"/>
    <cellStyle name="Uwaga 3" xfId="3096" hidden="1"/>
    <cellStyle name="Uwaga 3" xfId="3094" hidden="1"/>
    <cellStyle name="Uwaga 3" xfId="3092" hidden="1"/>
    <cellStyle name="Uwaga 3" xfId="3081" hidden="1"/>
    <cellStyle name="Uwaga 3" xfId="3079" hidden="1"/>
    <cellStyle name="Uwaga 3" xfId="3077" hidden="1"/>
    <cellStyle name="Uwaga 3" xfId="3066" hidden="1"/>
    <cellStyle name="Uwaga 3" xfId="3064" hidden="1"/>
    <cellStyle name="Uwaga 3" xfId="3063" hidden="1"/>
    <cellStyle name="Uwaga 3" xfId="3050" hidden="1"/>
    <cellStyle name="Uwaga 3" xfId="3047" hidden="1"/>
    <cellStyle name="Uwaga 3" xfId="3045" hidden="1"/>
    <cellStyle name="Uwaga 3" xfId="3035" hidden="1"/>
    <cellStyle name="Uwaga 3" xfId="3032" hidden="1"/>
    <cellStyle name="Uwaga 3" xfId="3030" hidden="1"/>
    <cellStyle name="Uwaga 3" xfId="3020" hidden="1"/>
    <cellStyle name="Uwaga 3" xfId="3017" hidden="1"/>
    <cellStyle name="Uwaga 3" xfId="3015" hidden="1"/>
    <cellStyle name="Uwaga 3" xfId="3006" hidden="1"/>
    <cellStyle name="Uwaga 3" xfId="3004" hidden="1"/>
    <cellStyle name="Uwaga 3" xfId="3002" hidden="1"/>
    <cellStyle name="Uwaga 3" xfId="2990" hidden="1"/>
    <cellStyle name="Uwaga 3" xfId="2987" hidden="1"/>
    <cellStyle name="Uwaga 3" xfId="2985" hidden="1"/>
    <cellStyle name="Uwaga 3" xfId="2975" hidden="1"/>
    <cellStyle name="Uwaga 3" xfId="2972" hidden="1"/>
    <cellStyle name="Uwaga 3" xfId="2970" hidden="1"/>
    <cellStyle name="Uwaga 3" xfId="2960" hidden="1"/>
    <cellStyle name="Uwaga 3" xfId="2957" hidden="1"/>
    <cellStyle name="Uwaga 3" xfId="2955" hidden="1"/>
    <cellStyle name="Uwaga 3" xfId="2948" hidden="1"/>
    <cellStyle name="Uwaga 3" xfId="2945" hidden="1"/>
    <cellStyle name="Uwaga 3" xfId="2943" hidden="1"/>
    <cellStyle name="Uwaga 3" xfId="2933" hidden="1"/>
    <cellStyle name="Uwaga 3" xfId="2930" hidden="1"/>
    <cellStyle name="Uwaga 3" xfId="2927" hidden="1"/>
    <cellStyle name="Uwaga 3" xfId="2918" hidden="1"/>
    <cellStyle name="Uwaga 3" xfId="2914" hidden="1"/>
    <cellStyle name="Uwaga 3" xfId="2911" hidden="1"/>
    <cellStyle name="Uwaga 3" xfId="2903" hidden="1"/>
    <cellStyle name="Uwaga 3" xfId="2900" hidden="1"/>
    <cellStyle name="Uwaga 3" xfId="2897" hidden="1"/>
    <cellStyle name="Uwaga 3" xfId="2888" hidden="1"/>
    <cellStyle name="Uwaga 3" xfId="2885" hidden="1"/>
    <cellStyle name="Uwaga 3" xfId="2882" hidden="1"/>
    <cellStyle name="Uwaga 3" xfId="2872" hidden="1"/>
    <cellStyle name="Uwaga 3" xfId="2868" hidden="1"/>
    <cellStyle name="Uwaga 3" xfId="2865" hidden="1"/>
    <cellStyle name="Uwaga 3" xfId="2856" hidden="1"/>
    <cellStyle name="Uwaga 3" xfId="2852" hidden="1"/>
    <cellStyle name="Uwaga 3" xfId="2850" hidden="1"/>
    <cellStyle name="Uwaga 3" xfId="2842" hidden="1"/>
    <cellStyle name="Uwaga 3" xfId="2838" hidden="1"/>
    <cellStyle name="Uwaga 3" xfId="2835" hidden="1"/>
    <cellStyle name="Uwaga 3" xfId="2828" hidden="1"/>
    <cellStyle name="Uwaga 3" xfId="2825" hidden="1"/>
    <cellStyle name="Uwaga 3" xfId="2822" hidden="1"/>
    <cellStyle name="Uwaga 3" xfId="2813" hidden="1"/>
    <cellStyle name="Uwaga 3" xfId="2808" hidden="1"/>
    <cellStyle name="Uwaga 3" xfId="2805" hidden="1"/>
    <cellStyle name="Uwaga 3" xfId="2798" hidden="1"/>
    <cellStyle name="Uwaga 3" xfId="2793" hidden="1"/>
    <cellStyle name="Uwaga 3" xfId="2790" hidden="1"/>
    <cellStyle name="Uwaga 3" xfId="2783" hidden="1"/>
    <cellStyle name="Uwaga 3" xfId="2778" hidden="1"/>
    <cellStyle name="Uwaga 3" xfId="2775" hidden="1"/>
    <cellStyle name="Uwaga 3" xfId="2769" hidden="1"/>
    <cellStyle name="Uwaga 3" xfId="2765" hidden="1"/>
    <cellStyle name="Uwaga 3" xfId="2762" hidden="1"/>
    <cellStyle name="Uwaga 3" xfId="2754" hidden="1"/>
    <cellStyle name="Uwaga 3" xfId="2749" hidden="1"/>
    <cellStyle name="Uwaga 3" xfId="2745" hidden="1"/>
    <cellStyle name="Uwaga 3" xfId="2739" hidden="1"/>
    <cellStyle name="Uwaga 3" xfId="2734" hidden="1"/>
    <cellStyle name="Uwaga 3" xfId="2730" hidden="1"/>
    <cellStyle name="Uwaga 3" xfId="2724" hidden="1"/>
    <cellStyle name="Uwaga 3" xfId="2719" hidden="1"/>
    <cellStyle name="Uwaga 3" xfId="2715" hidden="1"/>
    <cellStyle name="Uwaga 3" xfId="2710" hidden="1"/>
    <cellStyle name="Uwaga 3" xfId="2706" hidden="1"/>
    <cellStyle name="Uwaga 3" xfId="2702" hidden="1"/>
    <cellStyle name="Uwaga 3" xfId="2694" hidden="1"/>
    <cellStyle name="Uwaga 3" xfId="2689" hidden="1"/>
    <cellStyle name="Uwaga 3" xfId="2685" hidden="1"/>
    <cellStyle name="Uwaga 3" xfId="2679" hidden="1"/>
    <cellStyle name="Uwaga 3" xfId="2674" hidden="1"/>
    <cellStyle name="Uwaga 3" xfId="2670" hidden="1"/>
    <cellStyle name="Uwaga 3" xfId="2664" hidden="1"/>
    <cellStyle name="Uwaga 3" xfId="2659" hidden="1"/>
    <cellStyle name="Uwaga 3" xfId="2655" hidden="1"/>
    <cellStyle name="Uwaga 3" xfId="2651" hidden="1"/>
    <cellStyle name="Uwaga 3" xfId="2646" hidden="1"/>
    <cellStyle name="Uwaga 3" xfId="2641" hidden="1"/>
    <cellStyle name="Uwaga 3" xfId="2636" hidden="1"/>
    <cellStyle name="Uwaga 3" xfId="2632" hidden="1"/>
    <cellStyle name="Uwaga 3" xfId="2628" hidden="1"/>
    <cellStyle name="Uwaga 3" xfId="2621" hidden="1"/>
    <cellStyle name="Uwaga 3" xfId="2617" hidden="1"/>
    <cellStyle name="Uwaga 3" xfId="2612" hidden="1"/>
    <cellStyle name="Uwaga 3" xfId="2606" hidden="1"/>
    <cellStyle name="Uwaga 3" xfId="2602" hidden="1"/>
    <cellStyle name="Uwaga 3" xfId="2597" hidden="1"/>
    <cellStyle name="Uwaga 3" xfId="2591" hidden="1"/>
    <cellStyle name="Uwaga 3" xfId="2587" hidden="1"/>
    <cellStyle name="Uwaga 3" xfId="2582" hidden="1"/>
    <cellStyle name="Uwaga 3" xfId="2576" hidden="1"/>
    <cellStyle name="Uwaga 3" xfId="2572" hidden="1"/>
    <cellStyle name="Uwaga 3" xfId="2568" hidden="1"/>
    <cellStyle name="Uwaga 3" xfId="3428" hidden="1"/>
    <cellStyle name="Uwaga 3" xfId="3427" hidden="1"/>
    <cellStyle name="Uwaga 3" xfId="3426" hidden="1"/>
    <cellStyle name="Uwaga 3" xfId="3413" hidden="1"/>
    <cellStyle name="Uwaga 3" xfId="3412" hidden="1"/>
    <cellStyle name="Uwaga 3" xfId="3411" hidden="1"/>
    <cellStyle name="Uwaga 3" xfId="3398" hidden="1"/>
    <cellStyle name="Uwaga 3" xfId="3397" hidden="1"/>
    <cellStyle name="Uwaga 3" xfId="3396" hidden="1"/>
    <cellStyle name="Uwaga 3" xfId="3383" hidden="1"/>
    <cellStyle name="Uwaga 3" xfId="3382" hidden="1"/>
    <cellStyle name="Uwaga 3" xfId="3381" hidden="1"/>
    <cellStyle name="Uwaga 3" xfId="3368" hidden="1"/>
    <cellStyle name="Uwaga 3" xfId="3367" hidden="1"/>
    <cellStyle name="Uwaga 3" xfId="3366" hidden="1"/>
    <cellStyle name="Uwaga 3" xfId="3354" hidden="1"/>
    <cellStyle name="Uwaga 3" xfId="3352" hidden="1"/>
    <cellStyle name="Uwaga 3" xfId="3350" hidden="1"/>
    <cellStyle name="Uwaga 3" xfId="3339" hidden="1"/>
    <cellStyle name="Uwaga 3" xfId="3337" hidden="1"/>
    <cellStyle name="Uwaga 3" xfId="3335" hidden="1"/>
    <cellStyle name="Uwaga 3" xfId="3324" hidden="1"/>
    <cellStyle name="Uwaga 3" xfId="3322" hidden="1"/>
    <cellStyle name="Uwaga 3" xfId="3320" hidden="1"/>
    <cellStyle name="Uwaga 3" xfId="3309" hidden="1"/>
    <cellStyle name="Uwaga 3" xfId="3307" hidden="1"/>
    <cellStyle name="Uwaga 3" xfId="3305" hidden="1"/>
    <cellStyle name="Uwaga 3" xfId="3294" hidden="1"/>
    <cellStyle name="Uwaga 3" xfId="3292" hidden="1"/>
    <cellStyle name="Uwaga 3" xfId="3290" hidden="1"/>
    <cellStyle name="Uwaga 3" xfId="3279" hidden="1"/>
    <cellStyle name="Uwaga 3" xfId="3277" hidden="1"/>
    <cellStyle name="Uwaga 3" xfId="3275" hidden="1"/>
    <cellStyle name="Uwaga 3" xfId="3264" hidden="1"/>
    <cellStyle name="Uwaga 3" xfId="3262" hidden="1"/>
    <cellStyle name="Uwaga 3" xfId="3260" hidden="1"/>
    <cellStyle name="Uwaga 3" xfId="3249" hidden="1"/>
    <cellStyle name="Uwaga 3" xfId="3247" hidden="1"/>
    <cellStyle name="Uwaga 3" xfId="3245" hidden="1"/>
    <cellStyle name="Uwaga 3" xfId="3234" hidden="1"/>
    <cellStyle name="Uwaga 3" xfId="3232" hidden="1"/>
    <cellStyle name="Uwaga 3" xfId="3230" hidden="1"/>
    <cellStyle name="Uwaga 3" xfId="3219" hidden="1"/>
    <cellStyle name="Uwaga 3" xfId="3217" hidden="1"/>
    <cellStyle name="Uwaga 3" xfId="3215" hidden="1"/>
    <cellStyle name="Uwaga 3" xfId="3204" hidden="1"/>
    <cellStyle name="Uwaga 3" xfId="3202" hidden="1"/>
    <cellStyle name="Uwaga 3" xfId="3200" hidden="1"/>
    <cellStyle name="Uwaga 3" xfId="3189" hidden="1"/>
    <cellStyle name="Uwaga 3" xfId="3187" hidden="1"/>
    <cellStyle name="Uwaga 3" xfId="3185" hidden="1"/>
    <cellStyle name="Uwaga 3" xfId="3174" hidden="1"/>
    <cellStyle name="Uwaga 3" xfId="3172" hidden="1"/>
    <cellStyle name="Uwaga 3" xfId="3169" hidden="1"/>
    <cellStyle name="Uwaga 3" xfId="3159" hidden="1"/>
    <cellStyle name="Uwaga 3" xfId="3156" hidden="1"/>
    <cellStyle name="Uwaga 3" xfId="3153" hidden="1"/>
    <cellStyle name="Uwaga 3" xfId="3144" hidden="1"/>
    <cellStyle name="Uwaga 3" xfId="3142" hidden="1"/>
    <cellStyle name="Uwaga 3" xfId="3139" hidden="1"/>
    <cellStyle name="Uwaga 3" xfId="3129" hidden="1"/>
    <cellStyle name="Uwaga 3" xfId="3127" hidden="1"/>
    <cellStyle name="Uwaga 3" xfId="3125" hidden="1"/>
    <cellStyle name="Uwaga 3" xfId="3114" hidden="1"/>
    <cellStyle name="Uwaga 3" xfId="3112" hidden="1"/>
    <cellStyle name="Uwaga 3" xfId="3110" hidden="1"/>
    <cellStyle name="Uwaga 3" xfId="3099" hidden="1"/>
    <cellStyle name="Uwaga 3" xfId="3097" hidden="1"/>
    <cellStyle name="Uwaga 3" xfId="3095" hidden="1"/>
    <cellStyle name="Uwaga 3" xfId="3084" hidden="1"/>
    <cellStyle name="Uwaga 3" xfId="3082" hidden="1"/>
    <cellStyle name="Uwaga 3" xfId="3080" hidden="1"/>
    <cellStyle name="Uwaga 3" xfId="3069" hidden="1"/>
    <cellStyle name="Uwaga 3" xfId="3067" hidden="1"/>
    <cellStyle name="Uwaga 3" xfId="3065" hidden="1"/>
    <cellStyle name="Uwaga 3" xfId="3054" hidden="1"/>
    <cellStyle name="Uwaga 3" xfId="3052" hidden="1"/>
    <cellStyle name="Uwaga 3" xfId="3049" hidden="1"/>
    <cellStyle name="Uwaga 3" xfId="3039" hidden="1"/>
    <cellStyle name="Uwaga 3" xfId="3036" hidden="1"/>
    <cellStyle name="Uwaga 3" xfId="3033" hidden="1"/>
    <cellStyle name="Uwaga 3" xfId="3024" hidden="1"/>
    <cellStyle name="Uwaga 3" xfId="3021" hidden="1"/>
    <cellStyle name="Uwaga 3" xfId="3018" hidden="1"/>
    <cellStyle name="Uwaga 3" xfId="3009" hidden="1"/>
    <cellStyle name="Uwaga 3" xfId="3007" hidden="1"/>
    <cellStyle name="Uwaga 3" xfId="3005" hidden="1"/>
    <cellStyle name="Uwaga 3" xfId="2994" hidden="1"/>
    <cellStyle name="Uwaga 3" xfId="2991" hidden="1"/>
    <cellStyle name="Uwaga 3" xfId="2988" hidden="1"/>
    <cellStyle name="Uwaga 3" xfId="2979" hidden="1"/>
    <cellStyle name="Uwaga 3" xfId="2976" hidden="1"/>
    <cellStyle name="Uwaga 3" xfId="2973" hidden="1"/>
    <cellStyle name="Uwaga 3" xfId="2964" hidden="1"/>
    <cellStyle name="Uwaga 3" xfId="2961" hidden="1"/>
    <cellStyle name="Uwaga 3" xfId="2958" hidden="1"/>
    <cellStyle name="Uwaga 3" xfId="2951" hidden="1"/>
    <cellStyle name="Uwaga 3" xfId="2947" hidden="1"/>
    <cellStyle name="Uwaga 3" xfId="2944" hidden="1"/>
    <cellStyle name="Uwaga 3" xfId="2936" hidden="1"/>
    <cellStyle name="Uwaga 3" xfId="2932" hidden="1"/>
    <cellStyle name="Uwaga 3" xfId="2929" hidden="1"/>
    <cellStyle name="Uwaga 3" xfId="2921" hidden="1"/>
    <cellStyle name="Uwaga 3" xfId="2917" hidden="1"/>
    <cellStyle name="Uwaga 3" xfId="2913" hidden="1"/>
    <cellStyle name="Uwaga 3" xfId="2906" hidden="1"/>
    <cellStyle name="Uwaga 3" xfId="2902" hidden="1"/>
    <cellStyle name="Uwaga 3" xfId="2899" hidden="1"/>
    <cellStyle name="Uwaga 3" xfId="2891" hidden="1"/>
    <cellStyle name="Uwaga 3" xfId="2887" hidden="1"/>
    <cellStyle name="Uwaga 3" xfId="2884" hidden="1"/>
    <cellStyle name="Uwaga 3" xfId="2875" hidden="1"/>
    <cellStyle name="Uwaga 3" xfId="2870" hidden="1"/>
    <cellStyle name="Uwaga 3" xfId="2866" hidden="1"/>
    <cellStyle name="Uwaga 3" xfId="2860" hidden="1"/>
    <cellStyle name="Uwaga 3" xfId="2855" hidden="1"/>
    <cellStyle name="Uwaga 3" xfId="2851" hidden="1"/>
    <cellStyle name="Uwaga 3" xfId="2845" hidden="1"/>
    <cellStyle name="Uwaga 3" xfId="2840" hidden="1"/>
    <cellStyle name="Uwaga 3" xfId="2836" hidden="1"/>
    <cellStyle name="Uwaga 3" xfId="2831" hidden="1"/>
    <cellStyle name="Uwaga 3" xfId="2827" hidden="1"/>
    <cellStyle name="Uwaga 3" xfId="2823" hidden="1"/>
    <cellStyle name="Uwaga 3" xfId="2816" hidden="1"/>
    <cellStyle name="Uwaga 3" xfId="2811" hidden="1"/>
    <cellStyle name="Uwaga 3" xfId="2807" hidden="1"/>
    <cellStyle name="Uwaga 3" xfId="2800" hidden="1"/>
    <cellStyle name="Uwaga 3" xfId="2795" hidden="1"/>
    <cellStyle name="Uwaga 3" xfId="2791" hidden="1"/>
    <cellStyle name="Uwaga 3" xfId="2786" hidden="1"/>
    <cellStyle name="Uwaga 3" xfId="2781" hidden="1"/>
    <cellStyle name="Uwaga 3" xfId="2777" hidden="1"/>
    <cellStyle name="Uwaga 3" xfId="2771" hidden="1"/>
    <cellStyle name="Uwaga 3" xfId="2767" hidden="1"/>
    <cellStyle name="Uwaga 3" xfId="2764" hidden="1"/>
    <cellStyle name="Uwaga 3" xfId="2757" hidden="1"/>
    <cellStyle name="Uwaga 3" xfId="2752" hidden="1"/>
    <cellStyle name="Uwaga 3" xfId="2747" hidden="1"/>
    <cellStyle name="Uwaga 3" xfId="2741" hidden="1"/>
    <cellStyle name="Uwaga 3" xfId="2736" hidden="1"/>
    <cellStyle name="Uwaga 3" xfId="2731" hidden="1"/>
    <cellStyle name="Uwaga 3" xfId="2726" hidden="1"/>
    <cellStyle name="Uwaga 3" xfId="2721" hidden="1"/>
    <cellStyle name="Uwaga 3" xfId="2716" hidden="1"/>
    <cellStyle name="Uwaga 3" xfId="2712" hidden="1"/>
    <cellStyle name="Uwaga 3" xfId="2708" hidden="1"/>
    <cellStyle name="Uwaga 3" xfId="2703" hidden="1"/>
    <cellStyle name="Uwaga 3" xfId="2696" hidden="1"/>
    <cellStyle name="Uwaga 3" xfId="2691" hidden="1"/>
    <cellStyle name="Uwaga 3" xfId="2686" hidden="1"/>
    <cellStyle name="Uwaga 3" xfId="2680" hidden="1"/>
    <cellStyle name="Uwaga 3" xfId="2675" hidden="1"/>
    <cellStyle name="Uwaga 3" xfId="2671" hidden="1"/>
    <cellStyle name="Uwaga 3" xfId="2666" hidden="1"/>
    <cellStyle name="Uwaga 3" xfId="2661" hidden="1"/>
    <cellStyle name="Uwaga 3" xfId="2656" hidden="1"/>
    <cellStyle name="Uwaga 3" xfId="2652" hidden="1"/>
    <cellStyle name="Uwaga 3" xfId="2647" hidden="1"/>
    <cellStyle name="Uwaga 3" xfId="2642" hidden="1"/>
    <cellStyle name="Uwaga 3" xfId="2637" hidden="1"/>
    <cellStyle name="Uwaga 3" xfId="2633" hidden="1"/>
    <cellStyle name="Uwaga 3" xfId="2629" hidden="1"/>
    <cellStyle name="Uwaga 3" xfId="2622" hidden="1"/>
    <cellStyle name="Uwaga 3" xfId="2618" hidden="1"/>
    <cellStyle name="Uwaga 3" xfId="2613" hidden="1"/>
    <cellStyle name="Uwaga 3" xfId="2607" hidden="1"/>
    <cellStyle name="Uwaga 3" xfId="2603" hidden="1"/>
    <cellStyle name="Uwaga 3" xfId="2598" hidden="1"/>
    <cellStyle name="Uwaga 3" xfId="2592" hidden="1"/>
    <cellStyle name="Uwaga 3" xfId="2588" hidden="1"/>
    <cellStyle name="Uwaga 3" xfId="2584" hidden="1"/>
    <cellStyle name="Uwaga 3" xfId="2577" hidden="1"/>
    <cellStyle name="Uwaga 3" xfId="2573" hidden="1"/>
    <cellStyle name="Uwaga 3" xfId="2569" hidden="1"/>
    <cellStyle name="Uwaga 3" xfId="3433" hidden="1"/>
    <cellStyle name="Uwaga 3" xfId="3431" hidden="1"/>
    <cellStyle name="Uwaga 3" xfId="3429" hidden="1"/>
    <cellStyle name="Uwaga 3" xfId="3416" hidden="1"/>
    <cellStyle name="Uwaga 3" xfId="3415" hidden="1"/>
    <cellStyle name="Uwaga 3" xfId="3414" hidden="1"/>
    <cellStyle name="Uwaga 3" xfId="3401" hidden="1"/>
    <cellStyle name="Uwaga 3" xfId="3400" hidden="1"/>
    <cellStyle name="Uwaga 3" xfId="3399" hidden="1"/>
    <cellStyle name="Uwaga 3" xfId="3387" hidden="1"/>
    <cellStyle name="Uwaga 3" xfId="3385" hidden="1"/>
    <cellStyle name="Uwaga 3" xfId="3384" hidden="1"/>
    <cellStyle name="Uwaga 3" xfId="3371" hidden="1"/>
    <cellStyle name="Uwaga 3" xfId="3370" hidden="1"/>
    <cellStyle name="Uwaga 3" xfId="3369" hidden="1"/>
    <cellStyle name="Uwaga 3" xfId="3357" hidden="1"/>
    <cellStyle name="Uwaga 3" xfId="3355" hidden="1"/>
    <cellStyle name="Uwaga 3" xfId="3353" hidden="1"/>
    <cellStyle name="Uwaga 3" xfId="3342" hidden="1"/>
    <cellStyle name="Uwaga 3" xfId="3340" hidden="1"/>
    <cellStyle name="Uwaga 3" xfId="3338" hidden="1"/>
    <cellStyle name="Uwaga 3" xfId="3327" hidden="1"/>
    <cellStyle name="Uwaga 3" xfId="3325" hidden="1"/>
    <cellStyle name="Uwaga 3" xfId="3323" hidden="1"/>
    <cellStyle name="Uwaga 3" xfId="3312" hidden="1"/>
    <cellStyle name="Uwaga 3" xfId="3310" hidden="1"/>
    <cellStyle name="Uwaga 3" xfId="3308" hidden="1"/>
    <cellStyle name="Uwaga 3" xfId="3297" hidden="1"/>
    <cellStyle name="Uwaga 3" xfId="3295" hidden="1"/>
    <cellStyle name="Uwaga 3" xfId="3293" hidden="1"/>
    <cellStyle name="Uwaga 3" xfId="3282" hidden="1"/>
    <cellStyle name="Uwaga 3" xfId="3280" hidden="1"/>
    <cellStyle name="Uwaga 3" xfId="3278" hidden="1"/>
    <cellStyle name="Uwaga 3" xfId="3267" hidden="1"/>
    <cellStyle name="Uwaga 3" xfId="3265" hidden="1"/>
    <cellStyle name="Uwaga 3" xfId="3263" hidden="1"/>
    <cellStyle name="Uwaga 3" xfId="3252" hidden="1"/>
    <cellStyle name="Uwaga 3" xfId="3250" hidden="1"/>
    <cellStyle name="Uwaga 3" xfId="3248" hidden="1"/>
    <cellStyle name="Uwaga 3" xfId="3237" hidden="1"/>
    <cellStyle name="Uwaga 3" xfId="3235" hidden="1"/>
    <cellStyle name="Uwaga 3" xfId="3233" hidden="1"/>
    <cellStyle name="Uwaga 3" xfId="3222" hidden="1"/>
    <cellStyle name="Uwaga 3" xfId="3220" hidden="1"/>
    <cellStyle name="Uwaga 3" xfId="3218" hidden="1"/>
    <cellStyle name="Uwaga 3" xfId="3207" hidden="1"/>
    <cellStyle name="Uwaga 3" xfId="3205" hidden="1"/>
    <cellStyle name="Uwaga 3" xfId="3203" hidden="1"/>
    <cellStyle name="Uwaga 3" xfId="3192" hidden="1"/>
    <cellStyle name="Uwaga 3" xfId="3190" hidden="1"/>
    <cellStyle name="Uwaga 3" xfId="3188" hidden="1"/>
    <cellStyle name="Uwaga 3" xfId="3177" hidden="1"/>
    <cellStyle name="Uwaga 3" xfId="3175" hidden="1"/>
    <cellStyle name="Uwaga 3" xfId="3173" hidden="1"/>
    <cellStyle name="Uwaga 3" xfId="3162" hidden="1"/>
    <cellStyle name="Uwaga 3" xfId="3160" hidden="1"/>
    <cellStyle name="Uwaga 3" xfId="3158" hidden="1"/>
    <cellStyle name="Uwaga 3" xfId="3147" hidden="1"/>
    <cellStyle name="Uwaga 3" xfId="3145" hidden="1"/>
    <cellStyle name="Uwaga 3" xfId="3143" hidden="1"/>
    <cellStyle name="Uwaga 3" xfId="3132" hidden="1"/>
    <cellStyle name="Uwaga 3" xfId="3130" hidden="1"/>
    <cellStyle name="Uwaga 3" xfId="3128" hidden="1"/>
    <cellStyle name="Uwaga 3" xfId="3117" hidden="1"/>
    <cellStyle name="Uwaga 3" xfId="3115" hidden="1"/>
    <cellStyle name="Uwaga 3" xfId="3113" hidden="1"/>
    <cellStyle name="Uwaga 3" xfId="3102" hidden="1"/>
    <cellStyle name="Uwaga 3" xfId="3100" hidden="1"/>
    <cellStyle name="Uwaga 3" xfId="3098" hidden="1"/>
    <cellStyle name="Uwaga 3" xfId="3087" hidden="1"/>
    <cellStyle name="Uwaga 3" xfId="3085" hidden="1"/>
    <cellStyle name="Uwaga 3" xfId="3083" hidden="1"/>
    <cellStyle name="Uwaga 3" xfId="3072" hidden="1"/>
    <cellStyle name="Uwaga 3" xfId="3070" hidden="1"/>
    <cellStyle name="Uwaga 3" xfId="3068" hidden="1"/>
    <cellStyle name="Uwaga 3" xfId="3057" hidden="1"/>
    <cellStyle name="Uwaga 3" xfId="3055" hidden="1"/>
    <cellStyle name="Uwaga 3" xfId="3053" hidden="1"/>
    <cellStyle name="Uwaga 3" xfId="3042" hidden="1"/>
    <cellStyle name="Uwaga 3" xfId="3040" hidden="1"/>
    <cellStyle name="Uwaga 3" xfId="3037" hidden="1"/>
    <cellStyle name="Uwaga 3" xfId="3027" hidden="1"/>
    <cellStyle name="Uwaga 3" xfId="3025" hidden="1"/>
    <cellStyle name="Uwaga 3" xfId="3023" hidden="1"/>
    <cellStyle name="Uwaga 3" xfId="3012" hidden="1"/>
    <cellStyle name="Uwaga 3" xfId="3010" hidden="1"/>
    <cellStyle name="Uwaga 3" xfId="3008" hidden="1"/>
    <cellStyle name="Uwaga 3" xfId="2997" hidden="1"/>
    <cellStyle name="Uwaga 3" xfId="2995" hidden="1"/>
    <cellStyle name="Uwaga 3" xfId="2992" hidden="1"/>
    <cellStyle name="Uwaga 3" xfId="2982" hidden="1"/>
    <cellStyle name="Uwaga 3" xfId="2980" hidden="1"/>
    <cellStyle name="Uwaga 3" xfId="2977" hidden="1"/>
    <cellStyle name="Uwaga 3" xfId="2967" hidden="1"/>
    <cellStyle name="Uwaga 3" xfId="2965" hidden="1"/>
    <cellStyle name="Uwaga 3" xfId="2962" hidden="1"/>
    <cellStyle name="Uwaga 3" xfId="2953" hidden="1"/>
    <cellStyle name="Uwaga 3" xfId="2950" hidden="1"/>
    <cellStyle name="Uwaga 3" xfId="2946" hidden="1"/>
    <cellStyle name="Uwaga 3" xfId="2938" hidden="1"/>
    <cellStyle name="Uwaga 3" xfId="2935" hidden="1"/>
    <cellStyle name="Uwaga 3" xfId="2931" hidden="1"/>
    <cellStyle name="Uwaga 3" xfId="2923" hidden="1"/>
    <cellStyle name="Uwaga 3" xfId="2920" hidden="1"/>
    <cellStyle name="Uwaga 3" xfId="2916" hidden="1"/>
    <cellStyle name="Uwaga 3" xfId="2908" hidden="1"/>
    <cellStyle name="Uwaga 3" xfId="2905" hidden="1"/>
    <cellStyle name="Uwaga 3" xfId="2901" hidden="1"/>
    <cellStyle name="Uwaga 3" xfId="2893" hidden="1"/>
    <cellStyle name="Uwaga 3" xfId="2890" hidden="1"/>
    <cellStyle name="Uwaga 3" xfId="2886" hidden="1"/>
    <cellStyle name="Uwaga 3" xfId="2878" hidden="1"/>
    <cellStyle name="Uwaga 3" xfId="2874" hidden="1"/>
    <cellStyle name="Uwaga 3" xfId="2869" hidden="1"/>
    <cellStyle name="Uwaga 3" xfId="2863" hidden="1"/>
    <cellStyle name="Uwaga 3" xfId="2859" hidden="1"/>
    <cellStyle name="Uwaga 3" xfId="2854" hidden="1"/>
    <cellStyle name="Uwaga 3" xfId="2848" hidden="1"/>
    <cellStyle name="Uwaga 3" xfId="2844" hidden="1"/>
    <cellStyle name="Uwaga 3" xfId="2839" hidden="1"/>
    <cellStyle name="Uwaga 3" xfId="2833" hidden="1"/>
    <cellStyle name="Uwaga 3" xfId="2830" hidden="1"/>
    <cellStyle name="Uwaga 3" xfId="2826" hidden="1"/>
    <cellStyle name="Uwaga 3" xfId="2818" hidden="1"/>
    <cellStyle name="Uwaga 3" xfId="2815" hidden="1"/>
    <cellStyle name="Uwaga 3" xfId="2810" hidden="1"/>
    <cellStyle name="Uwaga 3" xfId="2803" hidden="1"/>
    <cellStyle name="Uwaga 3" xfId="2799" hidden="1"/>
    <cellStyle name="Uwaga 3" xfId="2794" hidden="1"/>
    <cellStyle name="Uwaga 3" xfId="2788" hidden="1"/>
    <cellStyle name="Uwaga 3" xfId="2784" hidden="1"/>
    <cellStyle name="Uwaga 3" xfId="2779" hidden="1"/>
    <cellStyle name="Uwaga 3" xfId="2773" hidden="1"/>
    <cellStyle name="Uwaga 3" xfId="2770" hidden="1"/>
    <cellStyle name="Uwaga 3" xfId="2766" hidden="1"/>
    <cellStyle name="Uwaga 3" xfId="2758" hidden="1"/>
    <cellStyle name="Uwaga 3" xfId="2753" hidden="1"/>
    <cellStyle name="Uwaga 3" xfId="2748" hidden="1"/>
    <cellStyle name="Uwaga 3" xfId="2743" hidden="1"/>
    <cellStyle name="Uwaga 3" xfId="2738" hidden="1"/>
    <cellStyle name="Uwaga 3" xfId="2733" hidden="1"/>
    <cellStyle name="Uwaga 3" xfId="2728" hidden="1"/>
    <cellStyle name="Uwaga 3" xfId="2723" hidden="1"/>
    <cellStyle name="Uwaga 3" xfId="2718" hidden="1"/>
    <cellStyle name="Uwaga 3" xfId="2713" hidden="1"/>
    <cellStyle name="Uwaga 3" xfId="2709" hidden="1"/>
    <cellStyle name="Uwaga 3" xfId="2704" hidden="1"/>
    <cellStyle name="Uwaga 3" xfId="2697" hidden="1"/>
    <cellStyle name="Uwaga 3" xfId="2692" hidden="1"/>
    <cellStyle name="Uwaga 3" xfId="2687" hidden="1"/>
    <cellStyle name="Uwaga 3" xfId="2682" hidden="1"/>
    <cellStyle name="Uwaga 3" xfId="2677" hidden="1"/>
    <cellStyle name="Uwaga 3" xfId="2672" hidden="1"/>
    <cellStyle name="Uwaga 3" xfId="2667" hidden="1"/>
    <cellStyle name="Uwaga 3" xfId="2662" hidden="1"/>
    <cellStyle name="Uwaga 3" xfId="2657" hidden="1"/>
    <cellStyle name="Uwaga 3" xfId="2653" hidden="1"/>
    <cellStyle name="Uwaga 3" xfId="2648" hidden="1"/>
    <cellStyle name="Uwaga 3" xfId="2643" hidden="1"/>
    <cellStyle name="Uwaga 3" xfId="2638" hidden="1"/>
    <cellStyle name="Uwaga 3" xfId="2634" hidden="1"/>
    <cellStyle name="Uwaga 3" xfId="2630" hidden="1"/>
    <cellStyle name="Uwaga 3" xfId="2623" hidden="1"/>
    <cellStyle name="Uwaga 3" xfId="2619" hidden="1"/>
    <cellStyle name="Uwaga 3" xfId="2614" hidden="1"/>
    <cellStyle name="Uwaga 3" xfId="2608" hidden="1"/>
    <cellStyle name="Uwaga 3" xfId="2604" hidden="1"/>
    <cellStyle name="Uwaga 3" xfId="2599" hidden="1"/>
    <cellStyle name="Uwaga 3" xfId="2593" hidden="1"/>
    <cellStyle name="Uwaga 3" xfId="2589" hidden="1"/>
    <cellStyle name="Uwaga 3" xfId="2585" hidden="1"/>
    <cellStyle name="Uwaga 3" xfId="2578" hidden="1"/>
    <cellStyle name="Uwaga 3" xfId="2574" hidden="1"/>
    <cellStyle name="Uwaga 3" xfId="2570" hidden="1"/>
    <cellStyle name="Uwaga 3" xfId="3437" hidden="1"/>
    <cellStyle name="Uwaga 3" xfId="3436" hidden="1"/>
    <cellStyle name="Uwaga 3" xfId="3434" hidden="1"/>
    <cellStyle name="Uwaga 3" xfId="3421" hidden="1"/>
    <cellStyle name="Uwaga 3" xfId="3419" hidden="1"/>
    <cellStyle name="Uwaga 3" xfId="3417" hidden="1"/>
    <cellStyle name="Uwaga 3" xfId="3407" hidden="1"/>
    <cellStyle name="Uwaga 3" xfId="3405" hidden="1"/>
    <cellStyle name="Uwaga 3" xfId="3403" hidden="1"/>
    <cellStyle name="Uwaga 3" xfId="3392" hidden="1"/>
    <cellStyle name="Uwaga 3" xfId="3390" hidden="1"/>
    <cellStyle name="Uwaga 3" xfId="3388" hidden="1"/>
    <cellStyle name="Uwaga 3" xfId="3375" hidden="1"/>
    <cellStyle name="Uwaga 3" xfId="3373" hidden="1"/>
    <cellStyle name="Uwaga 3" xfId="3372" hidden="1"/>
    <cellStyle name="Uwaga 3" xfId="3359" hidden="1"/>
    <cellStyle name="Uwaga 3" xfId="3358" hidden="1"/>
    <cellStyle name="Uwaga 3" xfId="3356" hidden="1"/>
    <cellStyle name="Uwaga 3" xfId="3344" hidden="1"/>
    <cellStyle name="Uwaga 3" xfId="3343" hidden="1"/>
    <cellStyle name="Uwaga 3" xfId="3341" hidden="1"/>
    <cellStyle name="Uwaga 3" xfId="3329" hidden="1"/>
    <cellStyle name="Uwaga 3" xfId="3328" hidden="1"/>
    <cellStyle name="Uwaga 3" xfId="3326" hidden="1"/>
    <cellStyle name="Uwaga 3" xfId="3314" hidden="1"/>
    <cellStyle name="Uwaga 3" xfId="3313" hidden="1"/>
    <cellStyle name="Uwaga 3" xfId="3311" hidden="1"/>
    <cellStyle name="Uwaga 3" xfId="3299" hidden="1"/>
    <cellStyle name="Uwaga 3" xfId="3298" hidden="1"/>
    <cellStyle name="Uwaga 3" xfId="3296" hidden="1"/>
    <cellStyle name="Uwaga 3" xfId="3284" hidden="1"/>
    <cellStyle name="Uwaga 3" xfId="3283" hidden="1"/>
    <cellStyle name="Uwaga 3" xfId="3281" hidden="1"/>
    <cellStyle name="Uwaga 3" xfId="3269" hidden="1"/>
    <cellStyle name="Uwaga 3" xfId="3268" hidden="1"/>
    <cellStyle name="Uwaga 3" xfId="3266" hidden="1"/>
    <cellStyle name="Uwaga 3" xfId="3254" hidden="1"/>
    <cellStyle name="Uwaga 3" xfId="3253" hidden="1"/>
    <cellStyle name="Uwaga 3" xfId="3251" hidden="1"/>
    <cellStyle name="Uwaga 3" xfId="3239" hidden="1"/>
    <cellStyle name="Uwaga 3" xfId="3238" hidden="1"/>
    <cellStyle name="Uwaga 3" xfId="3236" hidden="1"/>
    <cellStyle name="Uwaga 3" xfId="3224" hidden="1"/>
    <cellStyle name="Uwaga 3" xfId="3223" hidden="1"/>
    <cellStyle name="Uwaga 3" xfId="3221" hidden="1"/>
    <cellStyle name="Uwaga 3" xfId="3209" hidden="1"/>
    <cellStyle name="Uwaga 3" xfId="3208" hidden="1"/>
    <cellStyle name="Uwaga 3" xfId="3206" hidden="1"/>
    <cellStyle name="Uwaga 3" xfId="3194" hidden="1"/>
    <cellStyle name="Uwaga 3" xfId="3193" hidden="1"/>
    <cellStyle name="Uwaga 3" xfId="3191" hidden="1"/>
    <cellStyle name="Uwaga 3" xfId="3179" hidden="1"/>
    <cellStyle name="Uwaga 3" xfId="3178" hidden="1"/>
    <cellStyle name="Uwaga 3" xfId="3176" hidden="1"/>
    <cellStyle name="Uwaga 3" xfId="3164" hidden="1"/>
    <cellStyle name="Uwaga 3" xfId="3163" hidden="1"/>
    <cellStyle name="Uwaga 3" xfId="3161" hidden="1"/>
    <cellStyle name="Uwaga 3" xfId="3149" hidden="1"/>
    <cellStyle name="Uwaga 3" xfId="3148" hidden="1"/>
    <cellStyle name="Uwaga 3" xfId="3146" hidden="1"/>
    <cellStyle name="Uwaga 3" xfId="3134" hidden="1"/>
    <cellStyle name="Uwaga 3" xfId="3133" hidden="1"/>
    <cellStyle name="Uwaga 3" xfId="3131" hidden="1"/>
    <cellStyle name="Uwaga 3" xfId="3119" hidden="1"/>
    <cellStyle name="Uwaga 3" xfId="3118" hidden="1"/>
    <cellStyle name="Uwaga 3" xfId="3116" hidden="1"/>
    <cellStyle name="Uwaga 3" xfId="3104" hidden="1"/>
    <cellStyle name="Uwaga 3" xfId="3103" hidden="1"/>
    <cellStyle name="Uwaga 3" xfId="3101" hidden="1"/>
    <cellStyle name="Uwaga 3" xfId="3089" hidden="1"/>
    <cellStyle name="Uwaga 3" xfId="3088" hidden="1"/>
    <cellStyle name="Uwaga 3" xfId="3086" hidden="1"/>
    <cellStyle name="Uwaga 3" xfId="3074" hidden="1"/>
    <cellStyle name="Uwaga 3" xfId="3073" hidden="1"/>
    <cellStyle name="Uwaga 3" xfId="3071" hidden="1"/>
    <cellStyle name="Uwaga 3" xfId="3059" hidden="1"/>
    <cellStyle name="Uwaga 3" xfId="3058" hidden="1"/>
    <cellStyle name="Uwaga 3" xfId="3056" hidden="1"/>
    <cellStyle name="Uwaga 3" xfId="3044" hidden="1"/>
    <cellStyle name="Uwaga 3" xfId="3043" hidden="1"/>
    <cellStyle name="Uwaga 3" xfId="3041" hidden="1"/>
    <cellStyle name="Uwaga 3" xfId="3029" hidden="1"/>
    <cellStyle name="Uwaga 3" xfId="3028" hidden="1"/>
    <cellStyle name="Uwaga 3" xfId="3026" hidden="1"/>
    <cellStyle name="Uwaga 3" xfId="3014" hidden="1"/>
    <cellStyle name="Uwaga 3" xfId="3013" hidden="1"/>
    <cellStyle name="Uwaga 3" xfId="3011" hidden="1"/>
    <cellStyle name="Uwaga 3" xfId="2999" hidden="1"/>
    <cellStyle name="Uwaga 3" xfId="2998" hidden="1"/>
    <cellStyle name="Uwaga 3" xfId="2996" hidden="1"/>
    <cellStyle name="Uwaga 3" xfId="2984" hidden="1"/>
    <cellStyle name="Uwaga 3" xfId="2983" hidden="1"/>
    <cellStyle name="Uwaga 3" xfId="2981" hidden="1"/>
    <cellStyle name="Uwaga 3" xfId="2969" hidden="1"/>
    <cellStyle name="Uwaga 3" xfId="2968" hidden="1"/>
    <cellStyle name="Uwaga 3" xfId="2966" hidden="1"/>
    <cellStyle name="Uwaga 3" xfId="2954" hidden="1"/>
    <cellStyle name="Uwaga 3" xfId="2952" hidden="1"/>
    <cellStyle name="Uwaga 3" xfId="2949" hidden="1"/>
    <cellStyle name="Uwaga 3" xfId="2939" hidden="1"/>
    <cellStyle name="Uwaga 3" xfId="2937" hidden="1"/>
    <cellStyle name="Uwaga 3" xfId="2934" hidden="1"/>
    <cellStyle name="Uwaga 3" xfId="2924" hidden="1"/>
    <cellStyle name="Uwaga 3" xfId="2922" hidden="1"/>
    <cellStyle name="Uwaga 3" xfId="2919" hidden="1"/>
    <cellStyle name="Uwaga 3" xfId="2909" hidden="1"/>
    <cellStyle name="Uwaga 3" xfId="2907" hidden="1"/>
    <cellStyle name="Uwaga 3" xfId="2904" hidden="1"/>
    <cellStyle name="Uwaga 3" xfId="2894" hidden="1"/>
    <cellStyle name="Uwaga 3" xfId="2892" hidden="1"/>
    <cellStyle name="Uwaga 3" xfId="2889" hidden="1"/>
    <cellStyle name="Uwaga 3" xfId="2879" hidden="1"/>
    <cellStyle name="Uwaga 3" xfId="2877" hidden="1"/>
    <cellStyle name="Uwaga 3" xfId="2873" hidden="1"/>
    <cellStyle name="Uwaga 3" xfId="2864" hidden="1"/>
    <cellStyle name="Uwaga 3" xfId="2861" hidden="1"/>
    <cellStyle name="Uwaga 3" xfId="2857" hidden="1"/>
    <cellStyle name="Uwaga 3" xfId="2849" hidden="1"/>
    <cellStyle name="Uwaga 3" xfId="2847" hidden="1"/>
    <cellStyle name="Uwaga 3" xfId="2843" hidden="1"/>
    <cellStyle name="Uwaga 3" xfId="2834" hidden="1"/>
    <cellStyle name="Uwaga 3" xfId="2832" hidden="1"/>
    <cellStyle name="Uwaga 3" xfId="2829" hidden="1"/>
    <cellStyle name="Uwaga 3" xfId="2819" hidden="1"/>
    <cellStyle name="Uwaga 3" xfId="2817" hidden="1"/>
    <cellStyle name="Uwaga 3" xfId="2812" hidden="1"/>
    <cellStyle name="Uwaga 3" xfId="2804" hidden="1"/>
    <cellStyle name="Uwaga 3" xfId="2802" hidden="1"/>
    <cellStyle name="Uwaga 3" xfId="2797" hidden="1"/>
    <cellStyle name="Uwaga 3" xfId="2789" hidden="1"/>
    <cellStyle name="Uwaga 3" xfId="2787" hidden="1"/>
    <cellStyle name="Uwaga 3" xfId="2782" hidden="1"/>
    <cellStyle name="Uwaga 3" xfId="2774" hidden="1"/>
    <cellStyle name="Uwaga 3" xfId="2772" hidden="1"/>
    <cellStyle name="Uwaga 3" xfId="2768" hidden="1"/>
    <cellStyle name="Uwaga 3" xfId="2759" hidden="1"/>
    <cellStyle name="Uwaga 3" xfId="2756" hidden="1"/>
    <cellStyle name="Uwaga 3" xfId="2751" hidden="1"/>
    <cellStyle name="Uwaga 3" xfId="2744" hidden="1"/>
    <cellStyle name="Uwaga 3" xfId="2740" hidden="1"/>
    <cellStyle name="Uwaga 3" xfId="2735" hidden="1"/>
    <cellStyle name="Uwaga 3" xfId="2729" hidden="1"/>
    <cellStyle name="Uwaga 3" xfId="2725" hidden="1"/>
    <cellStyle name="Uwaga 3" xfId="2720" hidden="1"/>
    <cellStyle name="Uwaga 3" xfId="2714" hidden="1"/>
    <cellStyle name="Uwaga 3" xfId="2711" hidden="1"/>
    <cellStyle name="Uwaga 3" xfId="2707" hidden="1"/>
    <cellStyle name="Uwaga 3" xfId="2698" hidden="1"/>
    <cellStyle name="Uwaga 3" xfId="2693" hidden="1"/>
    <cellStyle name="Uwaga 3" xfId="2688" hidden="1"/>
    <cellStyle name="Uwaga 3" xfId="2683" hidden="1"/>
    <cellStyle name="Uwaga 3" xfId="2678" hidden="1"/>
    <cellStyle name="Uwaga 3" xfId="2673" hidden="1"/>
    <cellStyle name="Uwaga 3" xfId="2668" hidden="1"/>
    <cellStyle name="Uwaga 3" xfId="2663" hidden="1"/>
    <cellStyle name="Uwaga 3" xfId="2658" hidden="1"/>
    <cellStyle name="Uwaga 3" xfId="2654" hidden="1"/>
    <cellStyle name="Uwaga 3" xfId="2649" hidden="1"/>
    <cellStyle name="Uwaga 3" xfId="2644" hidden="1"/>
    <cellStyle name="Uwaga 3" xfId="2639" hidden="1"/>
    <cellStyle name="Uwaga 3" xfId="2635" hidden="1"/>
    <cellStyle name="Uwaga 3" xfId="2631" hidden="1"/>
    <cellStyle name="Uwaga 3" xfId="2624" hidden="1"/>
    <cellStyle name="Uwaga 3" xfId="2620" hidden="1"/>
    <cellStyle name="Uwaga 3" xfId="2615" hidden="1"/>
    <cellStyle name="Uwaga 3" xfId="2609" hidden="1"/>
    <cellStyle name="Uwaga 3" xfId="2605" hidden="1"/>
    <cellStyle name="Uwaga 3" xfId="2600" hidden="1"/>
    <cellStyle name="Uwaga 3" xfId="2594" hidden="1"/>
    <cellStyle name="Uwaga 3" xfId="2590" hidden="1"/>
    <cellStyle name="Uwaga 3" xfId="2586" hidden="1"/>
    <cellStyle name="Uwaga 3" xfId="2579" hidden="1"/>
    <cellStyle name="Uwaga 3" xfId="2575" hidden="1"/>
    <cellStyle name="Uwaga 3" xfId="2571" hidden="1"/>
    <cellStyle name="Uwaga 3" xfId="3526" hidden="1"/>
    <cellStyle name="Uwaga 3" xfId="3527" hidden="1"/>
    <cellStyle name="Uwaga 3" xfId="3529" hidden="1"/>
    <cellStyle name="Uwaga 3" xfId="3535" hidden="1"/>
    <cellStyle name="Uwaga 3" xfId="3536" hidden="1"/>
    <cellStyle name="Uwaga 3" xfId="3539" hidden="1"/>
    <cellStyle name="Uwaga 3" xfId="3544" hidden="1"/>
    <cellStyle name="Uwaga 3" xfId="3545" hidden="1"/>
    <cellStyle name="Uwaga 3" xfId="3548" hidden="1"/>
    <cellStyle name="Uwaga 3" xfId="3553" hidden="1"/>
    <cellStyle name="Uwaga 3" xfId="3554" hidden="1"/>
    <cellStyle name="Uwaga 3" xfId="3555" hidden="1"/>
    <cellStyle name="Uwaga 3" xfId="3562" hidden="1"/>
    <cellStyle name="Uwaga 3" xfId="3565" hidden="1"/>
    <cellStyle name="Uwaga 3" xfId="3568" hidden="1"/>
    <cellStyle name="Uwaga 3" xfId="3574" hidden="1"/>
    <cellStyle name="Uwaga 3" xfId="3577" hidden="1"/>
    <cellStyle name="Uwaga 3" xfId="3579" hidden="1"/>
    <cellStyle name="Uwaga 3" xfId="3584" hidden="1"/>
    <cellStyle name="Uwaga 3" xfId="3587" hidden="1"/>
    <cellStyle name="Uwaga 3" xfId="3588" hidden="1"/>
    <cellStyle name="Uwaga 3" xfId="3592" hidden="1"/>
    <cellStyle name="Uwaga 3" xfId="3595" hidden="1"/>
    <cellStyle name="Uwaga 3" xfId="3597" hidden="1"/>
    <cellStyle name="Uwaga 3" xfId="3598" hidden="1"/>
    <cellStyle name="Uwaga 3" xfId="3599" hidden="1"/>
    <cellStyle name="Uwaga 3" xfId="3602" hidden="1"/>
    <cellStyle name="Uwaga 3" xfId="3609" hidden="1"/>
    <cellStyle name="Uwaga 3" xfId="3612" hidden="1"/>
    <cellStyle name="Uwaga 3" xfId="3615" hidden="1"/>
    <cellStyle name="Uwaga 3" xfId="3618" hidden="1"/>
    <cellStyle name="Uwaga 3" xfId="3621" hidden="1"/>
    <cellStyle name="Uwaga 3" xfId="3624" hidden="1"/>
    <cellStyle name="Uwaga 3" xfId="3626" hidden="1"/>
    <cellStyle name="Uwaga 3" xfId="3629" hidden="1"/>
    <cellStyle name="Uwaga 3" xfId="3632" hidden="1"/>
    <cellStyle name="Uwaga 3" xfId="3634" hidden="1"/>
    <cellStyle name="Uwaga 3" xfId="3635" hidden="1"/>
    <cellStyle name="Uwaga 3" xfId="3637" hidden="1"/>
    <cellStyle name="Uwaga 3" xfId="3644" hidden="1"/>
    <cellStyle name="Uwaga 3" xfId="3647" hidden="1"/>
    <cellStyle name="Uwaga 3" xfId="3650" hidden="1"/>
    <cellStyle name="Uwaga 3" xfId="3654" hidden="1"/>
    <cellStyle name="Uwaga 3" xfId="3657" hidden="1"/>
    <cellStyle name="Uwaga 3" xfId="3660" hidden="1"/>
    <cellStyle name="Uwaga 3" xfId="3662" hidden="1"/>
    <cellStyle name="Uwaga 3" xfId="3665" hidden="1"/>
    <cellStyle name="Uwaga 3" xfId="3668" hidden="1"/>
    <cellStyle name="Uwaga 3" xfId="3670" hidden="1"/>
    <cellStyle name="Uwaga 3" xfId="3671" hidden="1"/>
    <cellStyle name="Uwaga 3" xfId="3674" hidden="1"/>
    <cellStyle name="Uwaga 3" xfId="3681" hidden="1"/>
    <cellStyle name="Uwaga 3" xfId="3684" hidden="1"/>
    <cellStyle name="Uwaga 3" xfId="3687" hidden="1"/>
    <cellStyle name="Uwaga 3" xfId="3691" hidden="1"/>
    <cellStyle name="Uwaga 3" xfId="3694" hidden="1"/>
    <cellStyle name="Uwaga 3" xfId="3696" hidden="1"/>
    <cellStyle name="Uwaga 3" xfId="3699" hidden="1"/>
    <cellStyle name="Uwaga 3" xfId="3702" hidden="1"/>
    <cellStyle name="Uwaga 3" xfId="3705" hidden="1"/>
    <cellStyle name="Uwaga 3" xfId="3706" hidden="1"/>
    <cellStyle name="Uwaga 3" xfId="3707" hidden="1"/>
    <cellStyle name="Uwaga 3" xfId="3709" hidden="1"/>
    <cellStyle name="Uwaga 3" xfId="3715" hidden="1"/>
    <cellStyle name="Uwaga 3" xfId="3716" hidden="1"/>
    <cellStyle name="Uwaga 3" xfId="3718" hidden="1"/>
    <cellStyle name="Uwaga 3" xfId="3724" hidden="1"/>
    <cellStyle name="Uwaga 3" xfId="3726" hidden="1"/>
    <cellStyle name="Uwaga 3" xfId="3729" hidden="1"/>
    <cellStyle name="Uwaga 3" xfId="3733" hidden="1"/>
    <cellStyle name="Uwaga 3" xfId="3734" hidden="1"/>
    <cellStyle name="Uwaga 3" xfId="3736" hidden="1"/>
    <cellStyle name="Uwaga 3" xfId="3742" hidden="1"/>
    <cellStyle name="Uwaga 3" xfId="3743" hidden="1"/>
    <cellStyle name="Uwaga 3" xfId="3744" hidden="1"/>
    <cellStyle name="Uwaga 3" xfId="3752" hidden="1"/>
    <cellStyle name="Uwaga 3" xfId="3755" hidden="1"/>
    <cellStyle name="Uwaga 3" xfId="3758" hidden="1"/>
    <cellStyle name="Uwaga 3" xfId="3761" hidden="1"/>
    <cellStyle name="Uwaga 3" xfId="3764" hidden="1"/>
    <cellStyle name="Uwaga 3" xfId="3767" hidden="1"/>
    <cellStyle name="Uwaga 3" xfId="3770" hidden="1"/>
    <cellStyle name="Uwaga 3" xfId="3773" hidden="1"/>
    <cellStyle name="Uwaga 3" xfId="3776" hidden="1"/>
    <cellStyle name="Uwaga 3" xfId="3778" hidden="1"/>
    <cellStyle name="Uwaga 3" xfId="3779" hidden="1"/>
    <cellStyle name="Uwaga 3" xfId="3781" hidden="1"/>
    <cellStyle name="Uwaga 3" xfId="3788" hidden="1"/>
    <cellStyle name="Uwaga 3" xfId="3791" hidden="1"/>
    <cellStyle name="Uwaga 3" xfId="3794" hidden="1"/>
    <cellStyle name="Uwaga 3" xfId="3797" hidden="1"/>
    <cellStyle name="Uwaga 3" xfId="3800" hidden="1"/>
    <cellStyle name="Uwaga 3" xfId="3803" hidden="1"/>
    <cellStyle name="Uwaga 3" xfId="3806" hidden="1"/>
    <cellStyle name="Uwaga 3" xfId="3808" hidden="1"/>
    <cellStyle name="Uwaga 3" xfId="3811" hidden="1"/>
    <cellStyle name="Uwaga 3" xfId="3814" hidden="1"/>
    <cellStyle name="Uwaga 3" xfId="3815" hidden="1"/>
    <cellStyle name="Uwaga 3" xfId="3816" hidden="1"/>
    <cellStyle name="Uwaga 3" xfId="3823" hidden="1"/>
    <cellStyle name="Uwaga 3" xfId="3824" hidden="1"/>
    <cellStyle name="Uwaga 3" xfId="3826" hidden="1"/>
    <cellStyle name="Uwaga 3" xfId="3832" hidden="1"/>
    <cellStyle name="Uwaga 3" xfId="3833" hidden="1"/>
    <cellStyle name="Uwaga 3" xfId="3835" hidden="1"/>
    <cellStyle name="Uwaga 3" xfId="3841" hidden="1"/>
    <cellStyle name="Uwaga 3" xfId="3842" hidden="1"/>
    <cellStyle name="Uwaga 3" xfId="3844" hidden="1"/>
    <cellStyle name="Uwaga 3" xfId="3850" hidden="1"/>
    <cellStyle name="Uwaga 3" xfId="3851" hidden="1"/>
    <cellStyle name="Uwaga 3" xfId="3852" hidden="1"/>
    <cellStyle name="Uwaga 3" xfId="3860" hidden="1"/>
    <cellStyle name="Uwaga 3" xfId="3862" hidden="1"/>
    <cellStyle name="Uwaga 3" xfId="3865" hidden="1"/>
    <cellStyle name="Uwaga 3" xfId="3869" hidden="1"/>
    <cellStyle name="Uwaga 3" xfId="3872" hidden="1"/>
    <cellStyle name="Uwaga 3" xfId="3875" hidden="1"/>
    <cellStyle name="Uwaga 3" xfId="3878" hidden="1"/>
    <cellStyle name="Uwaga 3" xfId="3880" hidden="1"/>
    <cellStyle name="Uwaga 3" xfId="3883" hidden="1"/>
    <cellStyle name="Uwaga 3" xfId="3886" hidden="1"/>
    <cellStyle name="Uwaga 3" xfId="3887" hidden="1"/>
    <cellStyle name="Uwaga 3" xfId="3888" hidden="1"/>
    <cellStyle name="Uwaga 3" xfId="3895" hidden="1"/>
    <cellStyle name="Uwaga 3" xfId="3897" hidden="1"/>
    <cellStyle name="Uwaga 3" xfId="3899" hidden="1"/>
    <cellStyle name="Uwaga 3" xfId="3904" hidden="1"/>
    <cellStyle name="Uwaga 3" xfId="3906" hidden="1"/>
    <cellStyle name="Uwaga 3" xfId="3908" hidden="1"/>
    <cellStyle name="Uwaga 3" xfId="3913" hidden="1"/>
    <cellStyle name="Uwaga 3" xfId="3915" hidden="1"/>
    <cellStyle name="Uwaga 3" xfId="3917" hidden="1"/>
    <cellStyle name="Uwaga 3" xfId="3922" hidden="1"/>
    <cellStyle name="Uwaga 3" xfId="3923" hidden="1"/>
    <cellStyle name="Uwaga 3" xfId="3924" hidden="1"/>
    <cellStyle name="Uwaga 3" xfId="3931" hidden="1"/>
    <cellStyle name="Uwaga 3" xfId="3933" hidden="1"/>
    <cellStyle name="Uwaga 3" xfId="3935" hidden="1"/>
    <cellStyle name="Uwaga 3" xfId="3940" hidden="1"/>
    <cellStyle name="Uwaga 3" xfId="3942" hidden="1"/>
    <cellStyle name="Uwaga 3" xfId="3944" hidden="1"/>
    <cellStyle name="Uwaga 3" xfId="3949" hidden="1"/>
    <cellStyle name="Uwaga 3" xfId="3951" hidden="1"/>
    <cellStyle name="Uwaga 3" xfId="3952" hidden="1"/>
    <cellStyle name="Uwaga 3" xfId="3958" hidden="1"/>
    <cellStyle name="Uwaga 3" xfId="3959" hidden="1"/>
    <cellStyle name="Uwaga 3" xfId="3960" hidden="1"/>
    <cellStyle name="Uwaga 3" xfId="3967" hidden="1"/>
    <cellStyle name="Uwaga 3" xfId="3969" hidden="1"/>
    <cellStyle name="Uwaga 3" xfId="3971" hidden="1"/>
    <cellStyle name="Uwaga 3" xfId="3976" hidden="1"/>
    <cellStyle name="Uwaga 3" xfId="3978" hidden="1"/>
    <cellStyle name="Uwaga 3" xfId="3980" hidden="1"/>
    <cellStyle name="Uwaga 3" xfId="3985" hidden="1"/>
    <cellStyle name="Uwaga 3" xfId="3987" hidden="1"/>
    <cellStyle name="Uwaga 3" xfId="3989" hidden="1"/>
    <cellStyle name="Uwaga 3" xfId="3994" hidden="1"/>
    <cellStyle name="Uwaga 3" xfId="3995" hidden="1"/>
    <cellStyle name="Uwaga 3" xfId="3997" hidden="1"/>
    <cellStyle name="Uwaga 3" xfId="4003" hidden="1"/>
    <cellStyle name="Uwaga 3" xfId="4004" hidden="1"/>
    <cellStyle name="Uwaga 3" xfId="4005" hidden="1"/>
    <cellStyle name="Uwaga 3" xfId="4012" hidden="1"/>
    <cellStyle name="Uwaga 3" xfId="4013" hidden="1"/>
    <cellStyle name="Uwaga 3" xfId="4014" hidden="1"/>
    <cellStyle name="Uwaga 3" xfId="4021" hidden="1"/>
    <cellStyle name="Uwaga 3" xfId="4022" hidden="1"/>
    <cellStyle name="Uwaga 3" xfId="4023" hidden="1"/>
    <cellStyle name="Uwaga 3" xfId="4030" hidden="1"/>
    <cellStyle name="Uwaga 3" xfId="4031" hidden="1"/>
    <cellStyle name="Uwaga 3" xfId="4032" hidden="1"/>
    <cellStyle name="Uwaga 3" xfId="4039" hidden="1"/>
    <cellStyle name="Uwaga 3" xfId="4040" hidden="1"/>
    <cellStyle name="Uwaga 3" xfId="4041" hidden="1"/>
    <cellStyle name="Uwaga 3" xfId="4098" hidden="1"/>
    <cellStyle name="Uwaga 3" xfId="4099" hidden="1"/>
    <cellStyle name="Uwaga 3" xfId="4101" hidden="1"/>
    <cellStyle name="Uwaga 3" xfId="4113" hidden="1"/>
    <cellStyle name="Uwaga 3" xfId="4114" hidden="1"/>
    <cellStyle name="Uwaga 3" xfId="4119" hidden="1"/>
    <cellStyle name="Uwaga 3" xfId="4128" hidden="1"/>
    <cellStyle name="Uwaga 3" xfId="4129" hidden="1"/>
    <cellStyle name="Uwaga 3" xfId="4134" hidden="1"/>
    <cellStyle name="Uwaga 3" xfId="4143" hidden="1"/>
    <cellStyle name="Uwaga 3" xfId="4144" hidden="1"/>
    <cellStyle name="Uwaga 3" xfId="4145" hidden="1"/>
    <cellStyle name="Uwaga 3" xfId="4158" hidden="1"/>
    <cellStyle name="Uwaga 3" xfId="4163" hidden="1"/>
    <cellStyle name="Uwaga 3" xfId="4168" hidden="1"/>
    <cellStyle name="Uwaga 3" xfId="4178" hidden="1"/>
    <cellStyle name="Uwaga 3" xfId="4183" hidden="1"/>
    <cellStyle name="Uwaga 3" xfId="4187" hidden="1"/>
    <cellStyle name="Uwaga 3" xfId="4194" hidden="1"/>
    <cellStyle name="Uwaga 3" xfId="4199" hidden="1"/>
    <cellStyle name="Uwaga 3" xfId="4202" hidden="1"/>
    <cellStyle name="Uwaga 3" xfId="4208" hidden="1"/>
    <cellStyle name="Uwaga 3" xfId="4213" hidden="1"/>
    <cellStyle name="Uwaga 3" xfId="4217" hidden="1"/>
    <cellStyle name="Uwaga 3" xfId="4218" hidden="1"/>
    <cellStyle name="Uwaga 3" xfId="4219" hidden="1"/>
    <cellStyle name="Uwaga 3" xfId="4223" hidden="1"/>
    <cellStyle name="Uwaga 3" xfId="4235" hidden="1"/>
    <cellStyle name="Uwaga 3" xfId="4240" hidden="1"/>
    <cellStyle name="Uwaga 3" xfId="4245" hidden="1"/>
    <cellStyle name="Uwaga 3" xfId="4250" hidden="1"/>
    <cellStyle name="Uwaga 3" xfId="4255" hidden="1"/>
    <cellStyle name="Uwaga 3" xfId="4260" hidden="1"/>
    <cellStyle name="Uwaga 3" xfId="4264" hidden="1"/>
    <cellStyle name="Uwaga 3" xfId="4268" hidden="1"/>
    <cellStyle name="Uwaga 3" xfId="4273" hidden="1"/>
    <cellStyle name="Uwaga 3" xfId="4278" hidden="1"/>
    <cellStyle name="Uwaga 3" xfId="4279" hidden="1"/>
    <cellStyle name="Uwaga 3" xfId="4281" hidden="1"/>
    <cellStyle name="Uwaga 3" xfId="4294" hidden="1"/>
    <cellStyle name="Uwaga 3" xfId="4298" hidden="1"/>
    <cellStyle name="Uwaga 3" xfId="4303" hidden="1"/>
    <cellStyle name="Uwaga 3" xfId="4310" hidden="1"/>
    <cellStyle name="Uwaga 3" xfId="4314" hidden="1"/>
    <cellStyle name="Uwaga 3" xfId="4319" hidden="1"/>
    <cellStyle name="Uwaga 3" xfId="4324" hidden="1"/>
    <cellStyle name="Uwaga 3" xfId="4327" hidden="1"/>
    <cellStyle name="Uwaga 3" xfId="4332" hidden="1"/>
    <cellStyle name="Uwaga 3" xfId="4338" hidden="1"/>
    <cellStyle name="Uwaga 3" xfId="4339" hidden="1"/>
    <cellStyle name="Uwaga 3" xfId="4342" hidden="1"/>
    <cellStyle name="Uwaga 3" xfId="4355" hidden="1"/>
    <cellStyle name="Uwaga 3" xfId="4359" hidden="1"/>
    <cellStyle name="Uwaga 3" xfId="4364" hidden="1"/>
    <cellStyle name="Uwaga 3" xfId="4371" hidden="1"/>
    <cellStyle name="Uwaga 3" xfId="4376" hidden="1"/>
    <cellStyle name="Uwaga 3" xfId="4380" hidden="1"/>
    <cellStyle name="Uwaga 3" xfId="4385" hidden="1"/>
    <cellStyle name="Uwaga 3" xfId="4389" hidden="1"/>
    <cellStyle name="Uwaga 3" xfId="4394" hidden="1"/>
    <cellStyle name="Uwaga 3" xfId="4398" hidden="1"/>
    <cellStyle name="Uwaga 3" xfId="4399" hidden="1"/>
    <cellStyle name="Uwaga 3" xfId="4401" hidden="1"/>
    <cellStyle name="Uwaga 3" xfId="4413" hidden="1"/>
    <cellStyle name="Uwaga 3" xfId="4414" hidden="1"/>
    <cellStyle name="Uwaga 3" xfId="4416" hidden="1"/>
    <cellStyle name="Uwaga 3" xfId="4428" hidden="1"/>
    <cellStyle name="Uwaga 3" xfId="4430" hidden="1"/>
    <cellStyle name="Uwaga 3" xfId="4433" hidden="1"/>
    <cellStyle name="Uwaga 3" xfId="4443" hidden="1"/>
    <cellStyle name="Uwaga 3" xfId="4444" hidden="1"/>
    <cellStyle name="Uwaga 3" xfId="4446" hidden="1"/>
    <cellStyle name="Uwaga 3" xfId="4458" hidden="1"/>
    <cellStyle name="Uwaga 3" xfId="4459" hidden="1"/>
    <cellStyle name="Uwaga 3" xfId="4460" hidden="1"/>
    <cellStyle name="Uwaga 3" xfId="4474" hidden="1"/>
    <cellStyle name="Uwaga 3" xfId="4477" hidden="1"/>
    <cellStyle name="Uwaga 3" xfId="4481" hidden="1"/>
    <cellStyle name="Uwaga 3" xfId="4489" hidden="1"/>
    <cellStyle name="Uwaga 3" xfId="4492" hidden="1"/>
    <cellStyle name="Uwaga 3" xfId="4496" hidden="1"/>
    <cellStyle name="Uwaga 3" xfId="4504" hidden="1"/>
    <cellStyle name="Uwaga 3" xfId="4507" hidden="1"/>
    <cellStyle name="Uwaga 3" xfId="4511" hidden="1"/>
    <cellStyle name="Uwaga 3" xfId="4518" hidden="1"/>
    <cellStyle name="Uwaga 3" xfId="4519" hidden="1"/>
    <cellStyle name="Uwaga 3" xfId="4521" hidden="1"/>
    <cellStyle name="Uwaga 3" xfId="4534" hidden="1"/>
    <cellStyle name="Uwaga 3" xfId="4537" hidden="1"/>
    <cellStyle name="Uwaga 3" xfId="4540" hidden="1"/>
    <cellStyle name="Uwaga 3" xfId="4549" hidden="1"/>
    <cellStyle name="Uwaga 3" xfId="4552" hidden="1"/>
    <cellStyle name="Uwaga 3" xfId="4556" hidden="1"/>
    <cellStyle name="Uwaga 3" xfId="4564" hidden="1"/>
    <cellStyle name="Uwaga 3" xfId="4566" hidden="1"/>
    <cellStyle name="Uwaga 3" xfId="4569" hidden="1"/>
    <cellStyle name="Uwaga 3" xfId="4578" hidden="1"/>
    <cellStyle name="Uwaga 3" xfId="4579" hidden="1"/>
    <cellStyle name="Uwaga 3" xfId="4580" hidden="1"/>
    <cellStyle name="Uwaga 3" xfId="4593" hidden="1"/>
    <cellStyle name="Uwaga 3" xfId="4594" hidden="1"/>
    <cellStyle name="Uwaga 3" xfId="4596" hidden="1"/>
    <cellStyle name="Uwaga 3" xfId="4608" hidden="1"/>
    <cellStyle name="Uwaga 3" xfId="4609" hidden="1"/>
    <cellStyle name="Uwaga 3" xfId="4611" hidden="1"/>
    <cellStyle name="Uwaga 3" xfId="4623" hidden="1"/>
    <cellStyle name="Uwaga 3" xfId="4624" hidden="1"/>
    <cellStyle name="Uwaga 3" xfId="4626" hidden="1"/>
    <cellStyle name="Uwaga 3" xfId="4638" hidden="1"/>
    <cellStyle name="Uwaga 3" xfId="4639" hidden="1"/>
    <cellStyle name="Uwaga 3" xfId="4640" hidden="1"/>
    <cellStyle name="Uwaga 3" xfId="4654" hidden="1"/>
    <cellStyle name="Uwaga 3" xfId="4656" hidden="1"/>
    <cellStyle name="Uwaga 3" xfId="4659" hidden="1"/>
    <cellStyle name="Uwaga 3" xfId="4669" hidden="1"/>
    <cellStyle name="Uwaga 3" xfId="4672" hidden="1"/>
    <cellStyle name="Uwaga 3" xfId="4675" hidden="1"/>
    <cellStyle name="Uwaga 3" xfId="4684" hidden="1"/>
    <cellStyle name="Uwaga 3" xfId="4686" hidden="1"/>
    <cellStyle name="Uwaga 3" xfId="4689" hidden="1"/>
    <cellStyle name="Uwaga 3" xfId="4698" hidden="1"/>
    <cellStyle name="Uwaga 3" xfId="4699" hidden="1"/>
    <cellStyle name="Uwaga 3" xfId="4700" hidden="1"/>
    <cellStyle name="Uwaga 3" xfId="4713" hidden="1"/>
    <cellStyle name="Uwaga 3" xfId="4715" hidden="1"/>
    <cellStyle name="Uwaga 3" xfId="4717" hidden="1"/>
    <cellStyle name="Uwaga 3" xfId="4728" hidden="1"/>
    <cellStyle name="Uwaga 3" xfId="4730" hidden="1"/>
    <cellStyle name="Uwaga 3" xfId="4732" hidden="1"/>
    <cellStyle name="Uwaga 3" xfId="4743" hidden="1"/>
    <cellStyle name="Uwaga 3" xfId="4745" hidden="1"/>
    <cellStyle name="Uwaga 3" xfId="4747" hidden="1"/>
    <cellStyle name="Uwaga 3" xfId="4758" hidden="1"/>
    <cellStyle name="Uwaga 3" xfId="4759" hidden="1"/>
    <cellStyle name="Uwaga 3" xfId="4760" hidden="1"/>
    <cellStyle name="Uwaga 3" xfId="4773" hidden="1"/>
    <cellStyle name="Uwaga 3" xfId="4775" hidden="1"/>
    <cellStyle name="Uwaga 3" xfId="4777" hidden="1"/>
    <cellStyle name="Uwaga 3" xfId="4788" hidden="1"/>
    <cellStyle name="Uwaga 3" xfId="4790" hidden="1"/>
    <cellStyle name="Uwaga 3" xfId="4792" hidden="1"/>
    <cellStyle name="Uwaga 3" xfId="4803" hidden="1"/>
    <cellStyle name="Uwaga 3" xfId="4805" hidden="1"/>
    <cellStyle name="Uwaga 3" xfId="4806" hidden="1"/>
    <cellStyle name="Uwaga 3" xfId="4818" hidden="1"/>
    <cellStyle name="Uwaga 3" xfId="4819" hidden="1"/>
    <cellStyle name="Uwaga 3" xfId="4820" hidden="1"/>
    <cellStyle name="Uwaga 3" xfId="4833" hidden="1"/>
    <cellStyle name="Uwaga 3" xfId="4835" hidden="1"/>
    <cellStyle name="Uwaga 3" xfId="4837" hidden="1"/>
    <cellStyle name="Uwaga 3" xfId="4848" hidden="1"/>
    <cellStyle name="Uwaga 3" xfId="4850" hidden="1"/>
    <cellStyle name="Uwaga 3" xfId="4852" hidden="1"/>
    <cellStyle name="Uwaga 3" xfId="4863" hidden="1"/>
    <cellStyle name="Uwaga 3" xfId="4865" hidden="1"/>
    <cellStyle name="Uwaga 3" xfId="4867" hidden="1"/>
    <cellStyle name="Uwaga 3" xfId="4878" hidden="1"/>
    <cellStyle name="Uwaga 3" xfId="4879" hidden="1"/>
    <cellStyle name="Uwaga 3" xfId="4881" hidden="1"/>
    <cellStyle name="Uwaga 3" xfId="4892" hidden="1"/>
    <cellStyle name="Uwaga 3" xfId="4894" hidden="1"/>
    <cellStyle name="Uwaga 3" xfId="4895" hidden="1"/>
    <cellStyle name="Uwaga 3" xfId="4904" hidden="1"/>
    <cellStyle name="Uwaga 3" xfId="4907" hidden="1"/>
    <cellStyle name="Uwaga 3" xfId="4909" hidden="1"/>
    <cellStyle name="Uwaga 3" xfId="4920" hidden="1"/>
    <cellStyle name="Uwaga 3" xfId="4922" hidden="1"/>
    <cellStyle name="Uwaga 3" xfId="4924" hidden="1"/>
    <cellStyle name="Uwaga 3" xfId="4936" hidden="1"/>
    <cellStyle name="Uwaga 3" xfId="4938" hidden="1"/>
    <cellStyle name="Uwaga 3" xfId="4940" hidden="1"/>
    <cellStyle name="Uwaga 3" xfId="4948" hidden="1"/>
    <cellStyle name="Uwaga 3" xfId="4950" hidden="1"/>
    <cellStyle name="Uwaga 3" xfId="4953" hidden="1"/>
    <cellStyle name="Uwaga 3" xfId="4943" hidden="1"/>
    <cellStyle name="Uwaga 3" xfId="4942" hidden="1"/>
    <cellStyle name="Uwaga 3" xfId="4941" hidden="1"/>
    <cellStyle name="Uwaga 3" xfId="4928" hidden="1"/>
    <cellStyle name="Uwaga 3" xfId="4927" hidden="1"/>
    <cellStyle name="Uwaga 3" xfId="4926" hidden="1"/>
    <cellStyle name="Uwaga 3" xfId="4913" hidden="1"/>
    <cellStyle name="Uwaga 3" xfId="4912" hidden="1"/>
    <cellStyle name="Uwaga 3" xfId="4911" hidden="1"/>
    <cellStyle name="Uwaga 3" xfId="4898" hidden="1"/>
    <cellStyle name="Uwaga 3" xfId="4897" hidden="1"/>
    <cellStyle name="Uwaga 3" xfId="4896" hidden="1"/>
    <cellStyle name="Uwaga 3" xfId="4883" hidden="1"/>
    <cellStyle name="Uwaga 3" xfId="4882" hidden="1"/>
    <cellStyle name="Uwaga 3" xfId="4880" hidden="1"/>
    <cellStyle name="Uwaga 3" xfId="4869" hidden="1"/>
    <cellStyle name="Uwaga 3" xfId="4866" hidden="1"/>
    <cellStyle name="Uwaga 3" xfId="4864" hidden="1"/>
    <cellStyle name="Uwaga 3" xfId="4854" hidden="1"/>
    <cellStyle name="Uwaga 3" xfId="4851" hidden="1"/>
    <cellStyle name="Uwaga 3" xfId="4849" hidden="1"/>
    <cellStyle name="Uwaga 3" xfId="4839" hidden="1"/>
    <cellStyle name="Uwaga 3" xfId="4836" hidden="1"/>
    <cellStyle name="Uwaga 3" xfId="4834" hidden="1"/>
    <cellStyle name="Uwaga 3" xfId="4824" hidden="1"/>
    <cellStyle name="Uwaga 3" xfId="4822" hidden="1"/>
    <cellStyle name="Uwaga 3" xfId="4821" hidden="1"/>
    <cellStyle name="Uwaga 3" xfId="4809" hidden="1"/>
    <cellStyle name="Uwaga 3" xfId="4807" hidden="1"/>
    <cellStyle name="Uwaga 3" xfId="4804" hidden="1"/>
    <cellStyle name="Uwaga 3" xfId="4794" hidden="1"/>
    <cellStyle name="Uwaga 3" xfId="4791" hidden="1"/>
    <cellStyle name="Uwaga 3" xfId="4789" hidden="1"/>
    <cellStyle name="Uwaga 3" xfId="4779" hidden="1"/>
    <cellStyle name="Uwaga 3" xfId="4776" hidden="1"/>
    <cellStyle name="Uwaga 3" xfId="4774" hidden="1"/>
    <cellStyle name="Uwaga 3" xfId="4764" hidden="1"/>
    <cellStyle name="Uwaga 3" xfId="4762" hidden="1"/>
    <cellStyle name="Uwaga 3" xfId="4761" hidden="1"/>
    <cellStyle name="Uwaga 3" xfId="4749" hidden="1"/>
    <cellStyle name="Uwaga 3" xfId="4746" hidden="1"/>
    <cellStyle name="Uwaga 3" xfId="4744" hidden="1"/>
    <cellStyle name="Uwaga 3" xfId="4734" hidden="1"/>
    <cellStyle name="Uwaga 3" xfId="4731" hidden="1"/>
    <cellStyle name="Uwaga 3" xfId="4729" hidden="1"/>
    <cellStyle name="Uwaga 3" xfId="4719" hidden="1"/>
    <cellStyle name="Uwaga 3" xfId="4716" hidden="1"/>
    <cellStyle name="Uwaga 3" xfId="4714" hidden="1"/>
    <cellStyle name="Uwaga 3" xfId="4704" hidden="1"/>
    <cellStyle name="Uwaga 3" xfId="4702" hidden="1"/>
    <cellStyle name="Uwaga 3" xfId="4701" hidden="1"/>
    <cellStyle name="Uwaga 3" xfId="4688" hidden="1"/>
    <cellStyle name="Uwaga 3" xfId="4685" hidden="1"/>
    <cellStyle name="Uwaga 3" xfId="4683" hidden="1"/>
    <cellStyle name="Uwaga 3" xfId="4673" hidden="1"/>
    <cellStyle name="Uwaga 3" xfId="4670" hidden="1"/>
    <cellStyle name="Uwaga 3" xfId="4668" hidden="1"/>
    <cellStyle name="Uwaga 3" xfId="4658" hidden="1"/>
    <cellStyle name="Uwaga 3" xfId="4655" hidden="1"/>
    <cellStyle name="Uwaga 3" xfId="4653" hidden="1"/>
    <cellStyle name="Uwaga 3" xfId="4644" hidden="1"/>
    <cellStyle name="Uwaga 3" xfId="4642" hidden="1"/>
    <cellStyle name="Uwaga 3" xfId="4641" hidden="1"/>
    <cellStyle name="Uwaga 3" xfId="4629" hidden="1"/>
    <cellStyle name="Uwaga 3" xfId="4627" hidden="1"/>
    <cellStyle name="Uwaga 3" xfId="4625" hidden="1"/>
    <cellStyle name="Uwaga 3" xfId="4614" hidden="1"/>
    <cellStyle name="Uwaga 3" xfId="4612" hidden="1"/>
    <cellStyle name="Uwaga 3" xfId="4610" hidden="1"/>
    <cellStyle name="Uwaga 3" xfId="4599" hidden="1"/>
    <cellStyle name="Uwaga 3" xfId="4597" hidden="1"/>
    <cellStyle name="Uwaga 3" xfId="4595" hidden="1"/>
    <cellStyle name="Uwaga 3" xfId="4584" hidden="1"/>
    <cellStyle name="Uwaga 3" xfId="4582" hidden="1"/>
    <cellStyle name="Uwaga 3" xfId="4581" hidden="1"/>
    <cellStyle name="Uwaga 3" xfId="4568" hidden="1"/>
    <cellStyle name="Uwaga 3" xfId="4565" hidden="1"/>
    <cellStyle name="Uwaga 3" xfId="4563" hidden="1"/>
    <cellStyle name="Uwaga 3" xfId="4553" hidden="1"/>
    <cellStyle name="Uwaga 3" xfId="4550" hidden="1"/>
    <cellStyle name="Uwaga 3" xfId="4548" hidden="1"/>
    <cellStyle name="Uwaga 3" xfId="4538" hidden="1"/>
    <cellStyle name="Uwaga 3" xfId="4535" hidden="1"/>
    <cellStyle name="Uwaga 3" xfId="4533" hidden="1"/>
    <cellStyle name="Uwaga 3" xfId="4524" hidden="1"/>
    <cellStyle name="Uwaga 3" xfId="4522" hidden="1"/>
    <cellStyle name="Uwaga 3" xfId="4520" hidden="1"/>
    <cellStyle name="Uwaga 3" xfId="4508" hidden="1"/>
    <cellStyle name="Uwaga 3" xfId="4505" hidden="1"/>
    <cellStyle name="Uwaga 3" xfId="4503" hidden="1"/>
    <cellStyle name="Uwaga 3" xfId="4493" hidden="1"/>
    <cellStyle name="Uwaga 3" xfId="4490" hidden="1"/>
    <cellStyle name="Uwaga 3" xfId="4488" hidden="1"/>
    <cellStyle name="Uwaga 3" xfId="4478" hidden="1"/>
    <cellStyle name="Uwaga 3" xfId="4475" hidden="1"/>
    <cellStyle name="Uwaga 3" xfId="4473" hidden="1"/>
    <cellStyle name="Uwaga 3" xfId="4466" hidden="1"/>
    <cellStyle name="Uwaga 3" xfId="4463" hidden="1"/>
    <cellStyle name="Uwaga 3" xfId="4461" hidden="1"/>
    <cellStyle name="Uwaga 3" xfId="4451" hidden="1"/>
    <cellStyle name="Uwaga 3" xfId="4448" hidden="1"/>
    <cellStyle name="Uwaga 3" xfId="4445" hidden="1"/>
    <cellStyle name="Uwaga 3" xfId="4436" hidden="1"/>
    <cellStyle name="Uwaga 3" xfId="4432" hidden="1"/>
    <cellStyle name="Uwaga 3" xfId="4429" hidden="1"/>
    <cellStyle name="Uwaga 3" xfId="4421" hidden="1"/>
    <cellStyle name="Uwaga 3" xfId="4418" hidden="1"/>
    <cellStyle name="Uwaga 3" xfId="4415" hidden="1"/>
    <cellStyle name="Uwaga 3" xfId="4406" hidden="1"/>
    <cellStyle name="Uwaga 3" xfId="4403" hidden="1"/>
    <cellStyle name="Uwaga 3" xfId="4400" hidden="1"/>
    <cellStyle name="Uwaga 3" xfId="4390" hidden="1"/>
    <cellStyle name="Uwaga 3" xfId="4386" hidden="1"/>
    <cellStyle name="Uwaga 3" xfId="4383" hidden="1"/>
    <cellStyle name="Uwaga 3" xfId="4374" hidden="1"/>
    <cellStyle name="Uwaga 3" xfId="4370" hidden="1"/>
    <cellStyle name="Uwaga 3" xfId="4368" hidden="1"/>
    <cellStyle name="Uwaga 3" xfId="4360" hidden="1"/>
    <cellStyle name="Uwaga 3" xfId="4356" hidden="1"/>
    <cellStyle name="Uwaga 3" xfId="4353" hidden="1"/>
    <cellStyle name="Uwaga 3" xfId="4346" hidden="1"/>
    <cellStyle name="Uwaga 3" xfId="4343" hidden="1"/>
    <cellStyle name="Uwaga 3" xfId="4340" hidden="1"/>
    <cellStyle name="Uwaga 3" xfId="4331" hidden="1"/>
    <cellStyle name="Uwaga 3" xfId="4326" hidden="1"/>
    <cellStyle name="Uwaga 3" xfId="4323" hidden="1"/>
    <cellStyle name="Uwaga 3" xfId="4316" hidden="1"/>
    <cellStyle name="Uwaga 3" xfId="4311" hidden="1"/>
    <cellStyle name="Uwaga 3" xfId="4308" hidden="1"/>
    <cellStyle name="Uwaga 3" xfId="4301" hidden="1"/>
    <cellStyle name="Uwaga 3" xfId="4296" hidden="1"/>
    <cellStyle name="Uwaga 3" xfId="4293" hidden="1"/>
    <cellStyle name="Uwaga 3" xfId="4287" hidden="1"/>
    <cellStyle name="Uwaga 3" xfId="4283" hidden="1"/>
    <cellStyle name="Uwaga 3" xfId="4280" hidden="1"/>
    <cellStyle name="Uwaga 3" xfId="4272" hidden="1"/>
    <cellStyle name="Uwaga 3" xfId="4267" hidden="1"/>
    <cellStyle name="Uwaga 3" xfId="4263" hidden="1"/>
    <cellStyle name="Uwaga 3" xfId="4257" hidden="1"/>
    <cellStyle name="Uwaga 3" xfId="4252" hidden="1"/>
    <cellStyle name="Uwaga 3" xfId="4248" hidden="1"/>
    <cellStyle name="Uwaga 3" xfId="4242" hidden="1"/>
    <cellStyle name="Uwaga 3" xfId="4237" hidden="1"/>
    <cellStyle name="Uwaga 3" xfId="4233" hidden="1"/>
    <cellStyle name="Uwaga 3" xfId="4228" hidden="1"/>
    <cellStyle name="Uwaga 3" xfId="4224" hidden="1"/>
    <cellStyle name="Uwaga 3" xfId="4220" hidden="1"/>
    <cellStyle name="Uwaga 3" xfId="4212" hidden="1"/>
    <cellStyle name="Uwaga 3" xfId="4207" hidden="1"/>
    <cellStyle name="Uwaga 3" xfId="4203" hidden="1"/>
    <cellStyle name="Uwaga 3" xfId="4197" hidden="1"/>
    <cellStyle name="Uwaga 3" xfId="4192" hidden="1"/>
    <cellStyle name="Uwaga 3" xfId="4188" hidden="1"/>
    <cellStyle name="Uwaga 3" xfId="4182" hidden="1"/>
    <cellStyle name="Uwaga 3" xfId="4177" hidden="1"/>
    <cellStyle name="Uwaga 3" xfId="4173" hidden="1"/>
    <cellStyle name="Uwaga 3" xfId="4169" hidden="1"/>
    <cellStyle name="Uwaga 3" xfId="4164" hidden="1"/>
    <cellStyle name="Uwaga 3" xfId="4159" hidden="1"/>
    <cellStyle name="Uwaga 3" xfId="4154" hidden="1"/>
    <cellStyle name="Uwaga 3" xfId="4150" hidden="1"/>
    <cellStyle name="Uwaga 3" xfId="4146" hidden="1"/>
    <cellStyle name="Uwaga 3" xfId="4139" hidden="1"/>
    <cellStyle name="Uwaga 3" xfId="4135" hidden="1"/>
    <cellStyle name="Uwaga 3" xfId="4130" hidden="1"/>
    <cellStyle name="Uwaga 3" xfId="4124" hidden="1"/>
    <cellStyle name="Uwaga 3" xfId="4120" hidden="1"/>
    <cellStyle name="Uwaga 3" xfId="4115" hidden="1"/>
    <cellStyle name="Uwaga 3" xfId="4109" hidden="1"/>
    <cellStyle name="Uwaga 3" xfId="4105" hidden="1"/>
    <cellStyle name="Uwaga 3" xfId="4100" hidden="1"/>
    <cellStyle name="Uwaga 3" xfId="4094" hidden="1"/>
    <cellStyle name="Uwaga 3" xfId="4090" hidden="1"/>
    <cellStyle name="Uwaga 3" xfId="4086" hidden="1"/>
    <cellStyle name="Uwaga 3" xfId="4946" hidden="1"/>
    <cellStyle name="Uwaga 3" xfId="4945" hidden="1"/>
    <cellStyle name="Uwaga 3" xfId="4944" hidden="1"/>
    <cellStyle name="Uwaga 3" xfId="4931" hidden="1"/>
    <cellStyle name="Uwaga 3" xfId="4930" hidden="1"/>
    <cellStyle name="Uwaga 3" xfId="4929" hidden="1"/>
    <cellStyle name="Uwaga 3" xfId="4916" hidden="1"/>
    <cellStyle name="Uwaga 3" xfId="4915" hidden="1"/>
    <cellStyle name="Uwaga 3" xfId="4914" hidden="1"/>
    <cellStyle name="Uwaga 3" xfId="4901" hidden="1"/>
    <cellStyle name="Uwaga 3" xfId="4900" hidden="1"/>
    <cellStyle name="Uwaga 3" xfId="4899" hidden="1"/>
    <cellStyle name="Uwaga 3" xfId="4886" hidden="1"/>
    <cellStyle name="Uwaga 3" xfId="4885" hidden="1"/>
    <cellStyle name="Uwaga 3" xfId="4884" hidden="1"/>
    <cellStyle name="Uwaga 3" xfId="4872" hidden="1"/>
    <cellStyle name="Uwaga 3" xfId="4870" hidden="1"/>
    <cellStyle name="Uwaga 3" xfId="4868" hidden="1"/>
    <cellStyle name="Uwaga 3" xfId="4857" hidden="1"/>
    <cellStyle name="Uwaga 3" xfId="4855" hidden="1"/>
    <cellStyle name="Uwaga 3" xfId="4853" hidden="1"/>
    <cellStyle name="Uwaga 3" xfId="4842" hidden="1"/>
    <cellStyle name="Uwaga 3" xfId="4840" hidden="1"/>
    <cellStyle name="Uwaga 3" xfId="4838" hidden="1"/>
    <cellStyle name="Uwaga 3" xfId="4827" hidden="1"/>
    <cellStyle name="Uwaga 3" xfId="4825" hidden="1"/>
    <cellStyle name="Uwaga 3" xfId="4823" hidden="1"/>
    <cellStyle name="Uwaga 3" xfId="4812" hidden="1"/>
    <cellStyle name="Uwaga 3" xfId="4810" hidden="1"/>
    <cellStyle name="Uwaga 3" xfId="4808" hidden="1"/>
    <cellStyle name="Uwaga 3" xfId="4797" hidden="1"/>
    <cellStyle name="Uwaga 3" xfId="4795" hidden="1"/>
    <cellStyle name="Uwaga 3" xfId="4793" hidden="1"/>
    <cellStyle name="Uwaga 3" xfId="4782" hidden="1"/>
    <cellStyle name="Uwaga 3" xfId="4780" hidden="1"/>
    <cellStyle name="Uwaga 3" xfId="4778" hidden="1"/>
    <cellStyle name="Uwaga 3" xfId="4767" hidden="1"/>
    <cellStyle name="Uwaga 3" xfId="4765" hidden="1"/>
    <cellStyle name="Uwaga 3" xfId="4763" hidden="1"/>
    <cellStyle name="Uwaga 3" xfId="4752" hidden="1"/>
    <cellStyle name="Uwaga 3" xfId="4750" hidden="1"/>
    <cellStyle name="Uwaga 3" xfId="4748" hidden="1"/>
    <cellStyle name="Uwaga 3" xfId="4737" hidden="1"/>
    <cellStyle name="Uwaga 3" xfId="4735" hidden="1"/>
    <cellStyle name="Uwaga 3" xfId="4733" hidden="1"/>
    <cellStyle name="Uwaga 3" xfId="4722" hidden="1"/>
    <cellStyle name="Uwaga 3" xfId="4720" hidden="1"/>
    <cellStyle name="Uwaga 3" xfId="4718" hidden="1"/>
    <cellStyle name="Uwaga 3" xfId="4707" hidden="1"/>
    <cellStyle name="Uwaga 3" xfId="4705" hidden="1"/>
    <cellStyle name="Uwaga 3" xfId="4703" hidden="1"/>
    <cellStyle name="Uwaga 3" xfId="4692" hidden="1"/>
    <cellStyle name="Uwaga 3" xfId="4690" hidden="1"/>
    <cellStyle name="Uwaga 3" xfId="4687" hidden="1"/>
    <cellStyle name="Uwaga 3" xfId="4677" hidden="1"/>
    <cellStyle name="Uwaga 3" xfId="4674" hidden="1"/>
    <cellStyle name="Uwaga 3" xfId="4671" hidden="1"/>
    <cellStyle name="Uwaga 3" xfId="4662" hidden="1"/>
    <cellStyle name="Uwaga 3" xfId="4660" hidden="1"/>
    <cellStyle name="Uwaga 3" xfId="4657" hidden="1"/>
    <cellStyle name="Uwaga 3" xfId="4647" hidden="1"/>
    <cellStyle name="Uwaga 3" xfId="4645" hidden="1"/>
    <cellStyle name="Uwaga 3" xfId="4643" hidden="1"/>
    <cellStyle name="Uwaga 3" xfId="4632" hidden="1"/>
    <cellStyle name="Uwaga 3" xfId="4630" hidden="1"/>
    <cellStyle name="Uwaga 3" xfId="4628" hidden="1"/>
    <cellStyle name="Uwaga 3" xfId="4617" hidden="1"/>
    <cellStyle name="Uwaga 3" xfId="4615" hidden="1"/>
    <cellStyle name="Uwaga 3" xfId="4613" hidden="1"/>
    <cellStyle name="Uwaga 3" xfId="4602" hidden="1"/>
    <cellStyle name="Uwaga 3" xfId="4600" hidden="1"/>
    <cellStyle name="Uwaga 3" xfId="4598" hidden="1"/>
    <cellStyle name="Uwaga 3" xfId="4587" hidden="1"/>
    <cellStyle name="Uwaga 3" xfId="4585" hidden="1"/>
    <cellStyle name="Uwaga 3" xfId="4583" hidden="1"/>
    <cellStyle name="Uwaga 3" xfId="4572" hidden="1"/>
    <cellStyle name="Uwaga 3" xfId="4570" hidden="1"/>
    <cellStyle name="Uwaga 3" xfId="4567" hidden="1"/>
    <cellStyle name="Uwaga 3" xfId="4557" hidden="1"/>
    <cellStyle name="Uwaga 3" xfId="4554" hidden="1"/>
    <cellStyle name="Uwaga 3" xfId="4551" hidden="1"/>
    <cellStyle name="Uwaga 3" xfId="4542" hidden="1"/>
    <cellStyle name="Uwaga 3" xfId="4539" hidden="1"/>
    <cellStyle name="Uwaga 3" xfId="4536" hidden="1"/>
    <cellStyle name="Uwaga 3" xfId="4527" hidden="1"/>
    <cellStyle name="Uwaga 3" xfId="4525" hidden="1"/>
    <cellStyle name="Uwaga 3" xfId="4523" hidden="1"/>
    <cellStyle name="Uwaga 3" xfId="4512" hidden="1"/>
    <cellStyle name="Uwaga 3" xfId="4509" hidden="1"/>
    <cellStyle name="Uwaga 3" xfId="4506" hidden="1"/>
    <cellStyle name="Uwaga 3" xfId="4497" hidden="1"/>
    <cellStyle name="Uwaga 3" xfId="4494" hidden="1"/>
    <cellStyle name="Uwaga 3" xfId="4491" hidden="1"/>
    <cellStyle name="Uwaga 3" xfId="4482" hidden="1"/>
    <cellStyle name="Uwaga 3" xfId="4479" hidden="1"/>
    <cellStyle name="Uwaga 3" xfId="4476" hidden="1"/>
    <cellStyle name="Uwaga 3" xfId="4469" hidden="1"/>
    <cellStyle name="Uwaga 3" xfId="4465" hidden="1"/>
    <cellStyle name="Uwaga 3" xfId="4462" hidden="1"/>
    <cellStyle name="Uwaga 3" xfId="4454" hidden="1"/>
    <cellStyle name="Uwaga 3" xfId="4450" hidden="1"/>
    <cellStyle name="Uwaga 3" xfId="4447" hidden="1"/>
    <cellStyle name="Uwaga 3" xfId="4439" hidden="1"/>
    <cellStyle name="Uwaga 3" xfId="4435" hidden="1"/>
    <cellStyle name="Uwaga 3" xfId="4431" hidden="1"/>
    <cellStyle name="Uwaga 3" xfId="4424" hidden="1"/>
    <cellStyle name="Uwaga 3" xfId="4420" hidden="1"/>
    <cellStyle name="Uwaga 3" xfId="4417" hidden="1"/>
    <cellStyle name="Uwaga 3" xfId="4409" hidden="1"/>
    <cellStyle name="Uwaga 3" xfId="4405" hidden="1"/>
    <cellStyle name="Uwaga 3" xfId="4402" hidden="1"/>
    <cellStyle name="Uwaga 3" xfId="4393" hidden="1"/>
    <cellStyle name="Uwaga 3" xfId="4388" hidden="1"/>
    <cellStyle name="Uwaga 3" xfId="4384" hidden="1"/>
    <cellStyle name="Uwaga 3" xfId="4378" hidden="1"/>
    <cellStyle name="Uwaga 3" xfId="4373" hidden="1"/>
    <cellStyle name="Uwaga 3" xfId="4369" hidden="1"/>
    <cellStyle name="Uwaga 3" xfId="4363" hidden="1"/>
    <cellStyle name="Uwaga 3" xfId="4358" hidden="1"/>
    <cellStyle name="Uwaga 3" xfId="4354" hidden="1"/>
    <cellStyle name="Uwaga 3" xfId="4349" hidden="1"/>
    <cellStyle name="Uwaga 3" xfId="4345" hidden="1"/>
    <cellStyle name="Uwaga 3" xfId="4341" hidden="1"/>
    <cellStyle name="Uwaga 3" xfId="4334" hidden="1"/>
    <cellStyle name="Uwaga 3" xfId="4329" hidden="1"/>
    <cellStyle name="Uwaga 3" xfId="4325" hidden="1"/>
    <cellStyle name="Uwaga 3" xfId="4318" hidden="1"/>
    <cellStyle name="Uwaga 3" xfId="4313" hidden="1"/>
    <cellStyle name="Uwaga 3" xfId="4309" hidden="1"/>
    <cellStyle name="Uwaga 3" xfId="4304" hidden="1"/>
    <cellStyle name="Uwaga 3" xfId="4299" hidden="1"/>
    <cellStyle name="Uwaga 3" xfId="4295" hidden="1"/>
    <cellStyle name="Uwaga 3" xfId="4289" hidden="1"/>
    <cellStyle name="Uwaga 3" xfId="4285" hidden="1"/>
    <cellStyle name="Uwaga 3" xfId="4282" hidden="1"/>
    <cellStyle name="Uwaga 3" xfId="4275" hidden="1"/>
    <cellStyle name="Uwaga 3" xfId="4270" hidden="1"/>
    <cellStyle name="Uwaga 3" xfId="4265" hidden="1"/>
    <cellStyle name="Uwaga 3" xfId="4259" hidden="1"/>
    <cellStyle name="Uwaga 3" xfId="4254" hidden="1"/>
    <cellStyle name="Uwaga 3" xfId="4249" hidden="1"/>
    <cellStyle name="Uwaga 3" xfId="4244" hidden="1"/>
    <cellStyle name="Uwaga 3" xfId="4239" hidden="1"/>
    <cellStyle name="Uwaga 3" xfId="4234" hidden="1"/>
    <cellStyle name="Uwaga 3" xfId="4230" hidden="1"/>
    <cellStyle name="Uwaga 3" xfId="4226" hidden="1"/>
    <cellStyle name="Uwaga 3" xfId="4221" hidden="1"/>
    <cellStyle name="Uwaga 3" xfId="4214" hidden="1"/>
    <cellStyle name="Uwaga 3" xfId="4209" hidden="1"/>
    <cellStyle name="Uwaga 3" xfId="4204" hidden="1"/>
    <cellStyle name="Uwaga 3" xfId="4198" hidden="1"/>
    <cellStyle name="Uwaga 3" xfId="4193" hidden="1"/>
    <cellStyle name="Uwaga 3" xfId="4189" hidden="1"/>
    <cellStyle name="Uwaga 3" xfId="4184" hidden="1"/>
    <cellStyle name="Uwaga 3" xfId="4179" hidden="1"/>
    <cellStyle name="Uwaga 3" xfId="4174" hidden="1"/>
    <cellStyle name="Uwaga 3" xfId="4170" hidden="1"/>
    <cellStyle name="Uwaga 3" xfId="4165" hidden="1"/>
    <cellStyle name="Uwaga 3" xfId="4160" hidden="1"/>
    <cellStyle name="Uwaga 3" xfId="4155" hidden="1"/>
    <cellStyle name="Uwaga 3" xfId="4151" hidden="1"/>
    <cellStyle name="Uwaga 3" xfId="4147" hidden="1"/>
    <cellStyle name="Uwaga 3" xfId="4140" hidden="1"/>
    <cellStyle name="Uwaga 3" xfId="4136" hidden="1"/>
    <cellStyle name="Uwaga 3" xfId="4131" hidden="1"/>
    <cellStyle name="Uwaga 3" xfId="4125" hidden="1"/>
    <cellStyle name="Uwaga 3" xfId="4121" hidden="1"/>
    <cellStyle name="Uwaga 3" xfId="4116" hidden="1"/>
    <cellStyle name="Uwaga 3" xfId="4110" hidden="1"/>
    <cellStyle name="Uwaga 3" xfId="4106" hidden="1"/>
    <cellStyle name="Uwaga 3" xfId="4102" hidden="1"/>
    <cellStyle name="Uwaga 3" xfId="4095" hidden="1"/>
    <cellStyle name="Uwaga 3" xfId="4091" hidden="1"/>
    <cellStyle name="Uwaga 3" xfId="4087" hidden="1"/>
    <cellStyle name="Uwaga 3" xfId="4951" hidden="1"/>
    <cellStyle name="Uwaga 3" xfId="4949" hidden="1"/>
    <cellStyle name="Uwaga 3" xfId="4947" hidden="1"/>
    <cellStyle name="Uwaga 3" xfId="4934" hidden="1"/>
    <cellStyle name="Uwaga 3" xfId="4933" hidden="1"/>
    <cellStyle name="Uwaga 3" xfId="4932" hidden="1"/>
    <cellStyle name="Uwaga 3" xfId="4919" hidden="1"/>
    <cellStyle name="Uwaga 3" xfId="4918" hidden="1"/>
    <cellStyle name="Uwaga 3" xfId="4917" hidden="1"/>
    <cellStyle name="Uwaga 3" xfId="4905" hidden="1"/>
    <cellStyle name="Uwaga 3" xfId="4903" hidden="1"/>
    <cellStyle name="Uwaga 3" xfId="4902" hidden="1"/>
    <cellStyle name="Uwaga 3" xfId="4889" hidden="1"/>
    <cellStyle name="Uwaga 3" xfId="4888" hidden="1"/>
    <cellStyle name="Uwaga 3" xfId="4887" hidden="1"/>
    <cellStyle name="Uwaga 3" xfId="4875" hidden="1"/>
    <cellStyle name="Uwaga 3" xfId="4873" hidden="1"/>
    <cellStyle name="Uwaga 3" xfId="4871" hidden="1"/>
    <cellStyle name="Uwaga 3" xfId="4860" hidden="1"/>
    <cellStyle name="Uwaga 3" xfId="4858" hidden="1"/>
    <cellStyle name="Uwaga 3" xfId="4856" hidden="1"/>
    <cellStyle name="Uwaga 3" xfId="4845" hidden="1"/>
    <cellStyle name="Uwaga 3" xfId="4843" hidden="1"/>
    <cellStyle name="Uwaga 3" xfId="4841" hidden="1"/>
    <cellStyle name="Uwaga 3" xfId="4830" hidden="1"/>
    <cellStyle name="Uwaga 3" xfId="4828" hidden="1"/>
    <cellStyle name="Uwaga 3" xfId="4826" hidden="1"/>
    <cellStyle name="Uwaga 3" xfId="4815" hidden="1"/>
    <cellStyle name="Uwaga 3" xfId="4813" hidden="1"/>
    <cellStyle name="Uwaga 3" xfId="4811" hidden="1"/>
    <cellStyle name="Uwaga 3" xfId="4800" hidden="1"/>
    <cellStyle name="Uwaga 3" xfId="4798" hidden="1"/>
    <cellStyle name="Uwaga 3" xfId="4796" hidden="1"/>
    <cellStyle name="Uwaga 3" xfId="4785" hidden="1"/>
    <cellStyle name="Uwaga 3" xfId="4783" hidden="1"/>
    <cellStyle name="Uwaga 3" xfId="4781" hidden="1"/>
    <cellStyle name="Uwaga 3" xfId="4770" hidden="1"/>
    <cellStyle name="Uwaga 3" xfId="4768" hidden="1"/>
    <cellStyle name="Uwaga 3" xfId="4766" hidden="1"/>
    <cellStyle name="Uwaga 3" xfId="4755" hidden="1"/>
    <cellStyle name="Uwaga 3" xfId="4753" hidden="1"/>
    <cellStyle name="Uwaga 3" xfId="4751" hidden="1"/>
    <cellStyle name="Uwaga 3" xfId="4740" hidden="1"/>
    <cellStyle name="Uwaga 3" xfId="4738" hidden="1"/>
    <cellStyle name="Uwaga 3" xfId="4736" hidden="1"/>
    <cellStyle name="Uwaga 3" xfId="4725" hidden="1"/>
    <cellStyle name="Uwaga 3" xfId="4723" hidden="1"/>
    <cellStyle name="Uwaga 3" xfId="4721" hidden="1"/>
    <cellStyle name="Uwaga 3" xfId="4710" hidden="1"/>
    <cellStyle name="Uwaga 3" xfId="4708" hidden="1"/>
    <cellStyle name="Uwaga 3" xfId="4706" hidden="1"/>
    <cellStyle name="Uwaga 3" xfId="4695" hidden="1"/>
    <cellStyle name="Uwaga 3" xfId="4693" hidden="1"/>
    <cellStyle name="Uwaga 3" xfId="4691" hidden="1"/>
    <cellStyle name="Uwaga 3" xfId="4680" hidden="1"/>
    <cellStyle name="Uwaga 3" xfId="4678" hidden="1"/>
    <cellStyle name="Uwaga 3" xfId="4676" hidden="1"/>
    <cellStyle name="Uwaga 3" xfId="4665" hidden="1"/>
    <cellStyle name="Uwaga 3" xfId="4663" hidden="1"/>
    <cellStyle name="Uwaga 3" xfId="4661" hidden="1"/>
    <cellStyle name="Uwaga 3" xfId="4650" hidden="1"/>
    <cellStyle name="Uwaga 3" xfId="4648" hidden="1"/>
    <cellStyle name="Uwaga 3" xfId="4646" hidden="1"/>
    <cellStyle name="Uwaga 3" xfId="4635" hidden="1"/>
    <cellStyle name="Uwaga 3" xfId="4633" hidden="1"/>
    <cellStyle name="Uwaga 3" xfId="4631" hidden="1"/>
    <cellStyle name="Uwaga 3" xfId="4620" hidden="1"/>
    <cellStyle name="Uwaga 3" xfId="4618" hidden="1"/>
    <cellStyle name="Uwaga 3" xfId="4616" hidden="1"/>
    <cellStyle name="Uwaga 3" xfId="4605" hidden="1"/>
    <cellStyle name="Uwaga 3" xfId="4603" hidden="1"/>
    <cellStyle name="Uwaga 3" xfId="4601" hidden="1"/>
    <cellStyle name="Uwaga 3" xfId="4590" hidden="1"/>
    <cellStyle name="Uwaga 3" xfId="4588" hidden="1"/>
    <cellStyle name="Uwaga 3" xfId="4586" hidden="1"/>
    <cellStyle name="Uwaga 3" xfId="4575" hidden="1"/>
    <cellStyle name="Uwaga 3" xfId="4573" hidden="1"/>
    <cellStyle name="Uwaga 3" xfId="4571" hidden="1"/>
    <cellStyle name="Uwaga 3" xfId="4560" hidden="1"/>
    <cellStyle name="Uwaga 3" xfId="4558" hidden="1"/>
    <cellStyle name="Uwaga 3" xfId="4555" hidden="1"/>
    <cellStyle name="Uwaga 3" xfId="4545" hidden="1"/>
    <cellStyle name="Uwaga 3" xfId="4543" hidden="1"/>
    <cellStyle name="Uwaga 3" xfId="4541" hidden="1"/>
    <cellStyle name="Uwaga 3" xfId="4530" hidden="1"/>
    <cellStyle name="Uwaga 3" xfId="4528" hidden="1"/>
    <cellStyle name="Uwaga 3" xfId="4526" hidden="1"/>
    <cellStyle name="Uwaga 3" xfId="4515" hidden="1"/>
    <cellStyle name="Uwaga 3" xfId="4513" hidden="1"/>
    <cellStyle name="Uwaga 3" xfId="4510" hidden="1"/>
    <cellStyle name="Uwaga 3" xfId="4500" hidden="1"/>
    <cellStyle name="Uwaga 3" xfId="4498" hidden="1"/>
    <cellStyle name="Uwaga 3" xfId="4495" hidden="1"/>
    <cellStyle name="Uwaga 3" xfId="4485" hidden="1"/>
    <cellStyle name="Uwaga 3" xfId="4483" hidden="1"/>
    <cellStyle name="Uwaga 3" xfId="4480" hidden="1"/>
    <cellStyle name="Uwaga 3" xfId="4471" hidden="1"/>
    <cellStyle name="Uwaga 3" xfId="4468" hidden="1"/>
    <cellStyle name="Uwaga 3" xfId="4464" hidden="1"/>
    <cellStyle name="Uwaga 3" xfId="4456" hidden="1"/>
    <cellStyle name="Uwaga 3" xfId="4453" hidden="1"/>
    <cellStyle name="Uwaga 3" xfId="4449" hidden="1"/>
    <cellStyle name="Uwaga 3" xfId="4441" hidden="1"/>
    <cellStyle name="Uwaga 3" xfId="4438" hidden="1"/>
    <cellStyle name="Uwaga 3" xfId="4434" hidden="1"/>
    <cellStyle name="Uwaga 3" xfId="4426" hidden="1"/>
    <cellStyle name="Uwaga 3" xfId="4423" hidden="1"/>
    <cellStyle name="Uwaga 3" xfId="4419" hidden="1"/>
    <cellStyle name="Uwaga 3" xfId="4411" hidden="1"/>
    <cellStyle name="Uwaga 3" xfId="4408" hidden="1"/>
    <cellStyle name="Uwaga 3" xfId="4404" hidden="1"/>
    <cellStyle name="Uwaga 3" xfId="4396" hidden="1"/>
    <cellStyle name="Uwaga 3" xfId="4392" hidden="1"/>
    <cellStyle name="Uwaga 3" xfId="4387" hidden="1"/>
    <cellStyle name="Uwaga 3" xfId="4381" hidden="1"/>
    <cellStyle name="Uwaga 3" xfId="4377" hidden="1"/>
    <cellStyle name="Uwaga 3" xfId="4372" hidden="1"/>
    <cellStyle name="Uwaga 3" xfId="4366" hidden="1"/>
    <cellStyle name="Uwaga 3" xfId="4362" hidden="1"/>
    <cellStyle name="Uwaga 3" xfId="4357" hidden="1"/>
    <cellStyle name="Uwaga 3" xfId="4351" hidden="1"/>
    <cellStyle name="Uwaga 3" xfId="4348" hidden="1"/>
    <cellStyle name="Uwaga 3" xfId="4344" hidden="1"/>
    <cellStyle name="Uwaga 3" xfId="4336" hidden="1"/>
    <cellStyle name="Uwaga 3" xfId="4333" hidden="1"/>
    <cellStyle name="Uwaga 3" xfId="4328" hidden="1"/>
    <cellStyle name="Uwaga 3" xfId="4321" hidden="1"/>
    <cellStyle name="Uwaga 3" xfId="4317" hidden="1"/>
    <cellStyle name="Uwaga 3" xfId="4312" hidden="1"/>
    <cellStyle name="Uwaga 3" xfId="4306" hidden="1"/>
    <cellStyle name="Uwaga 3" xfId="4302" hidden="1"/>
    <cellStyle name="Uwaga 3" xfId="4297" hidden="1"/>
    <cellStyle name="Uwaga 3" xfId="4291" hidden="1"/>
    <cellStyle name="Uwaga 3" xfId="4288" hidden="1"/>
    <cellStyle name="Uwaga 3" xfId="4284" hidden="1"/>
    <cellStyle name="Uwaga 3" xfId="4276" hidden="1"/>
    <cellStyle name="Uwaga 3" xfId="4271" hidden="1"/>
    <cellStyle name="Uwaga 3" xfId="4266" hidden="1"/>
    <cellStyle name="Uwaga 3" xfId="4261" hidden="1"/>
    <cellStyle name="Uwaga 3" xfId="4256" hidden="1"/>
    <cellStyle name="Uwaga 3" xfId="4251" hidden="1"/>
    <cellStyle name="Uwaga 3" xfId="4246" hidden="1"/>
    <cellStyle name="Uwaga 3" xfId="4241" hidden="1"/>
    <cellStyle name="Uwaga 3" xfId="4236" hidden="1"/>
    <cellStyle name="Uwaga 3" xfId="4231" hidden="1"/>
    <cellStyle name="Uwaga 3" xfId="4227" hidden="1"/>
    <cellStyle name="Uwaga 3" xfId="4222" hidden="1"/>
    <cellStyle name="Uwaga 3" xfId="4215" hidden="1"/>
    <cellStyle name="Uwaga 3" xfId="4210" hidden="1"/>
    <cellStyle name="Uwaga 3" xfId="4205" hidden="1"/>
    <cellStyle name="Uwaga 3" xfId="4200" hidden="1"/>
    <cellStyle name="Uwaga 3" xfId="4195" hidden="1"/>
    <cellStyle name="Uwaga 3" xfId="4190" hidden="1"/>
    <cellStyle name="Uwaga 3" xfId="4185" hidden="1"/>
    <cellStyle name="Uwaga 3" xfId="4180" hidden="1"/>
    <cellStyle name="Uwaga 3" xfId="4175" hidden="1"/>
    <cellStyle name="Uwaga 3" xfId="4171" hidden="1"/>
    <cellStyle name="Uwaga 3" xfId="4166" hidden="1"/>
    <cellStyle name="Uwaga 3" xfId="4161" hidden="1"/>
    <cellStyle name="Uwaga 3" xfId="4156" hidden="1"/>
    <cellStyle name="Uwaga 3" xfId="4152" hidden="1"/>
    <cellStyle name="Uwaga 3" xfId="4148" hidden="1"/>
    <cellStyle name="Uwaga 3" xfId="4141" hidden="1"/>
    <cellStyle name="Uwaga 3" xfId="4137" hidden="1"/>
    <cellStyle name="Uwaga 3" xfId="4132" hidden="1"/>
    <cellStyle name="Uwaga 3" xfId="4126" hidden="1"/>
    <cellStyle name="Uwaga 3" xfId="4122" hidden="1"/>
    <cellStyle name="Uwaga 3" xfId="4117" hidden="1"/>
    <cellStyle name="Uwaga 3" xfId="4111" hidden="1"/>
    <cellStyle name="Uwaga 3" xfId="4107" hidden="1"/>
    <cellStyle name="Uwaga 3" xfId="4103" hidden="1"/>
    <cellStyle name="Uwaga 3" xfId="4096" hidden="1"/>
    <cellStyle name="Uwaga 3" xfId="4092" hidden="1"/>
    <cellStyle name="Uwaga 3" xfId="4088" hidden="1"/>
    <cellStyle name="Uwaga 3" xfId="4955" hidden="1"/>
    <cellStyle name="Uwaga 3" xfId="4954" hidden="1"/>
    <cellStyle name="Uwaga 3" xfId="4952" hidden="1"/>
    <cellStyle name="Uwaga 3" xfId="4939" hidden="1"/>
    <cellStyle name="Uwaga 3" xfId="4937" hidden="1"/>
    <cellStyle name="Uwaga 3" xfId="4935" hidden="1"/>
    <cellStyle name="Uwaga 3" xfId="4925" hidden="1"/>
    <cellStyle name="Uwaga 3" xfId="4923" hidden="1"/>
    <cellStyle name="Uwaga 3" xfId="4921" hidden="1"/>
    <cellStyle name="Uwaga 3" xfId="4910" hidden="1"/>
    <cellStyle name="Uwaga 3" xfId="4908" hidden="1"/>
    <cellStyle name="Uwaga 3" xfId="4906" hidden="1"/>
    <cellStyle name="Uwaga 3" xfId="4893" hidden="1"/>
    <cellStyle name="Uwaga 3" xfId="4891" hidden="1"/>
    <cellStyle name="Uwaga 3" xfId="4890" hidden="1"/>
    <cellStyle name="Uwaga 3" xfId="4877" hidden="1"/>
    <cellStyle name="Uwaga 3" xfId="4876" hidden="1"/>
    <cellStyle name="Uwaga 3" xfId="4874" hidden="1"/>
    <cellStyle name="Uwaga 3" xfId="4862" hidden="1"/>
    <cellStyle name="Uwaga 3" xfId="4861" hidden="1"/>
    <cellStyle name="Uwaga 3" xfId="4859" hidden="1"/>
    <cellStyle name="Uwaga 3" xfId="4847" hidden="1"/>
    <cellStyle name="Uwaga 3" xfId="4846" hidden="1"/>
    <cellStyle name="Uwaga 3" xfId="4844" hidden="1"/>
    <cellStyle name="Uwaga 3" xfId="4832" hidden="1"/>
    <cellStyle name="Uwaga 3" xfId="4831" hidden="1"/>
    <cellStyle name="Uwaga 3" xfId="4829" hidden="1"/>
    <cellStyle name="Uwaga 3" xfId="4817" hidden="1"/>
    <cellStyle name="Uwaga 3" xfId="4816" hidden="1"/>
    <cellStyle name="Uwaga 3" xfId="4814" hidden="1"/>
    <cellStyle name="Uwaga 3" xfId="4802" hidden="1"/>
    <cellStyle name="Uwaga 3" xfId="4801" hidden="1"/>
    <cellStyle name="Uwaga 3" xfId="4799" hidden="1"/>
    <cellStyle name="Uwaga 3" xfId="4787" hidden="1"/>
    <cellStyle name="Uwaga 3" xfId="4786" hidden="1"/>
    <cellStyle name="Uwaga 3" xfId="4784" hidden="1"/>
    <cellStyle name="Uwaga 3" xfId="4772" hidden="1"/>
    <cellStyle name="Uwaga 3" xfId="4771" hidden="1"/>
    <cellStyle name="Uwaga 3" xfId="4769" hidden="1"/>
    <cellStyle name="Uwaga 3" xfId="4757" hidden="1"/>
    <cellStyle name="Uwaga 3" xfId="4756" hidden="1"/>
    <cellStyle name="Uwaga 3" xfId="4754" hidden="1"/>
    <cellStyle name="Uwaga 3" xfId="4742" hidden="1"/>
    <cellStyle name="Uwaga 3" xfId="4741" hidden="1"/>
    <cellStyle name="Uwaga 3" xfId="4739" hidden="1"/>
    <cellStyle name="Uwaga 3" xfId="4727" hidden="1"/>
    <cellStyle name="Uwaga 3" xfId="4726" hidden="1"/>
    <cellStyle name="Uwaga 3" xfId="4724" hidden="1"/>
    <cellStyle name="Uwaga 3" xfId="4712" hidden="1"/>
    <cellStyle name="Uwaga 3" xfId="4711" hidden="1"/>
    <cellStyle name="Uwaga 3" xfId="4709" hidden="1"/>
    <cellStyle name="Uwaga 3" xfId="4697" hidden="1"/>
    <cellStyle name="Uwaga 3" xfId="4696" hidden="1"/>
    <cellStyle name="Uwaga 3" xfId="4694" hidden="1"/>
    <cellStyle name="Uwaga 3" xfId="4682" hidden="1"/>
    <cellStyle name="Uwaga 3" xfId="4681" hidden="1"/>
    <cellStyle name="Uwaga 3" xfId="4679" hidden="1"/>
    <cellStyle name="Uwaga 3" xfId="4667" hidden="1"/>
    <cellStyle name="Uwaga 3" xfId="4666" hidden="1"/>
    <cellStyle name="Uwaga 3" xfId="4664" hidden="1"/>
    <cellStyle name="Uwaga 3" xfId="4652" hidden="1"/>
    <cellStyle name="Uwaga 3" xfId="4651" hidden="1"/>
    <cellStyle name="Uwaga 3" xfId="4649" hidden="1"/>
    <cellStyle name="Uwaga 3" xfId="4637" hidden="1"/>
    <cellStyle name="Uwaga 3" xfId="4636" hidden="1"/>
    <cellStyle name="Uwaga 3" xfId="4634" hidden="1"/>
    <cellStyle name="Uwaga 3" xfId="4622" hidden="1"/>
    <cellStyle name="Uwaga 3" xfId="4621" hidden="1"/>
    <cellStyle name="Uwaga 3" xfId="4619" hidden="1"/>
    <cellStyle name="Uwaga 3" xfId="4607" hidden="1"/>
    <cellStyle name="Uwaga 3" xfId="4606" hidden="1"/>
    <cellStyle name="Uwaga 3" xfId="4604" hidden="1"/>
    <cellStyle name="Uwaga 3" xfId="4592" hidden="1"/>
    <cellStyle name="Uwaga 3" xfId="4591" hidden="1"/>
    <cellStyle name="Uwaga 3" xfId="4589" hidden="1"/>
    <cellStyle name="Uwaga 3" xfId="4577" hidden="1"/>
    <cellStyle name="Uwaga 3" xfId="4576" hidden="1"/>
    <cellStyle name="Uwaga 3" xfId="4574" hidden="1"/>
    <cellStyle name="Uwaga 3" xfId="4562" hidden="1"/>
    <cellStyle name="Uwaga 3" xfId="4561" hidden="1"/>
    <cellStyle name="Uwaga 3" xfId="4559" hidden="1"/>
    <cellStyle name="Uwaga 3" xfId="4547" hidden="1"/>
    <cellStyle name="Uwaga 3" xfId="4546" hidden="1"/>
    <cellStyle name="Uwaga 3" xfId="4544" hidden="1"/>
    <cellStyle name="Uwaga 3" xfId="4532" hidden="1"/>
    <cellStyle name="Uwaga 3" xfId="4531" hidden="1"/>
    <cellStyle name="Uwaga 3" xfId="4529" hidden="1"/>
    <cellStyle name="Uwaga 3" xfId="4517" hidden="1"/>
    <cellStyle name="Uwaga 3" xfId="4516" hidden="1"/>
    <cellStyle name="Uwaga 3" xfId="4514" hidden="1"/>
    <cellStyle name="Uwaga 3" xfId="4502" hidden="1"/>
    <cellStyle name="Uwaga 3" xfId="4501" hidden="1"/>
    <cellStyle name="Uwaga 3" xfId="4499" hidden="1"/>
    <cellStyle name="Uwaga 3" xfId="4487" hidden="1"/>
    <cellStyle name="Uwaga 3" xfId="4486" hidden="1"/>
    <cellStyle name="Uwaga 3" xfId="4484" hidden="1"/>
    <cellStyle name="Uwaga 3" xfId="4472" hidden="1"/>
    <cellStyle name="Uwaga 3" xfId="4470" hidden="1"/>
    <cellStyle name="Uwaga 3" xfId="4467" hidden="1"/>
    <cellStyle name="Uwaga 3" xfId="4457" hidden="1"/>
    <cellStyle name="Uwaga 3" xfId="4455" hidden="1"/>
    <cellStyle name="Uwaga 3" xfId="4452" hidden="1"/>
    <cellStyle name="Uwaga 3" xfId="4442" hidden="1"/>
    <cellStyle name="Uwaga 3" xfId="4440" hidden="1"/>
    <cellStyle name="Uwaga 3" xfId="4437" hidden="1"/>
    <cellStyle name="Uwaga 3" xfId="4427" hidden="1"/>
    <cellStyle name="Uwaga 3" xfId="4425" hidden="1"/>
    <cellStyle name="Uwaga 3" xfId="4422" hidden="1"/>
    <cellStyle name="Uwaga 3" xfId="4412" hidden="1"/>
    <cellStyle name="Uwaga 3" xfId="4410" hidden="1"/>
    <cellStyle name="Uwaga 3" xfId="4407" hidden="1"/>
    <cellStyle name="Uwaga 3" xfId="4397" hidden="1"/>
    <cellStyle name="Uwaga 3" xfId="4395" hidden="1"/>
    <cellStyle name="Uwaga 3" xfId="4391" hidden="1"/>
    <cellStyle name="Uwaga 3" xfId="4382" hidden="1"/>
    <cellStyle name="Uwaga 3" xfId="4379" hidden="1"/>
    <cellStyle name="Uwaga 3" xfId="4375" hidden="1"/>
    <cellStyle name="Uwaga 3" xfId="4367" hidden="1"/>
    <cellStyle name="Uwaga 3" xfId="4365" hidden="1"/>
    <cellStyle name="Uwaga 3" xfId="4361" hidden="1"/>
    <cellStyle name="Uwaga 3" xfId="4352" hidden="1"/>
    <cellStyle name="Uwaga 3" xfId="4350" hidden="1"/>
    <cellStyle name="Uwaga 3" xfId="4347" hidden="1"/>
    <cellStyle name="Uwaga 3" xfId="4337" hidden="1"/>
    <cellStyle name="Uwaga 3" xfId="4335" hidden="1"/>
    <cellStyle name="Uwaga 3" xfId="4330" hidden="1"/>
    <cellStyle name="Uwaga 3" xfId="4322" hidden="1"/>
    <cellStyle name="Uwaga 3" xfId="4320" hidden="1"/>
    <cellStyle name="Uwaga 3" xfId="4315" hidden="1"/>
    <cellStyle name="Uwaga 3" xfId="4307" hidden="1"/>
    <cellStyle name="Uwaga 3" xfId="4305" hidden="1"/>
    <cellStyle name="Uwaga 3" xfId="4300" hidden="1"/>
    <cellStyle name="Uwaga 3" xfId="4292" hidden="1"/>
    <cellStyle name="Uwaga 3" xfId="4290" hidden="1"/>
    <cellStyle name="Uwaga 3" xfId="4286" hidden="1"/>
    <cellStyle name="Uwaga 3" xfId="4277" hidden="1"/>
    <cellStyle name="Uwaga 3" xfId="4274" hidden="1"/>
    <cellStyle name="Uwaga 3" xfId="4269" hidden="1"/>
    <cellStyle name="Uwaga 3" xfId="4262" hidden="1"/>
    <cellStyle name="Uwaga 3" xfId="4258" hidden="1"/>
    <cellStyle name="Uwaga 3" xfId="4253" hidden="1"/>
    <cellStyle name="Uwaga 3" xfId="4247" hidden="1"/>
    <cellStyle name="Uwaga 3" xfId="4243" hidden="1"/>
    <cellStyle name="Uwaga 3" xfId="4238" hidden="1"/>
    <cellStyle name="Uwaga 3" xfId="4232" hidden="1"/>
    <cellStyle name="Uwaga 3" xfId="4229" hidden="1"/>
    <cellStyle name="Uwaga 3" xfId="4225" hidden="1"/>
    <cellStyle name="Uwaga 3" xfId="4216" hidden="1"/>
    <cellStyle name="Uwaga 3" xfId="4211" hidden="1"/>
    <cellStyle name="Uwaga 3" xfId="4206" hidden="1"/>
    <cellStyle name="Uwaga 3" xfId="4201" hidden="1"/>
    <cellStyle name="Uwaga 3" xfId="4196" hidden="1"/>
    <cellStyle name="Uwaga 3" xfId="4191" hidden="1"/>
    <cellStyle name="Uwaga 3" xfId="4186" hidden="1"/>
    <cellStyle name="Uwaga 3" xfId="4181" hidden="1"/>
    <cellStyle name="Uwaga 3" xfId="4176" hidden="1"/>
    <cellStyle name="Uwaga 3" xfId="4172" hidden="1"/>
    <cellStyle name="Uwaga 3" xfId="4167" hidden="1"/>
    <cellStyle name="Uwaga 3" xfId="4162" hidden="1"/>
    <cellStyle name="Uwaga 3" xfId="4157" hidden="1"/>
    <cellStyle name="Uwaga 3" xfId="4153" hidden="1"/>
    <cellStyle name="Uwaga 3" xfId="4149" hidden="1"/>
    <cellStyle name="Uwaga 3" xfId="4142" hidden="1"/>
    <cellStyle name="Uwaga 3" xfId="4138" hidden="1"/>
    <cellStyle name="Uwaga 3" xfId="4133" hidden="1"/>
    <cellStyle name="Uwaga 3" xfId="4127" hidden="1"/>
    <cellStyle name="Uwaga 3" xfId="4123" hidden="1"/>
    <cellStyle name="Uwaga 3" xfId="4118" hidden="1"/>
    <cellStyle name="Uwaga 3" xfId="4112" hidden="1"/>
    <cellStyle name="Uwaga 3" xfId="4108" hidden="1"/>
    <cellStyle name="Uwaga 3" xfId="4104" hidden="1"/>
    <cellStyle name="Uwaga 3" xfId="4097" hidden="1"/>
    <cellStyle name="Uwaga 3" xfId="4093" hidden="1"/>
    <cellStyle name="Uwaga 3" xfId="4089" hidden="1"/>
    <cellStyle name="Uwaga 3" xfId="4035" hidden="1"/>
    <cellStyle name="Uwaga 3" xfId="4034" hidden="1"/>
    <cellStyle name="Uwaga 3" xfId="4033" hidden="1"/>
    <cellStyle name="Uwaga 3" xfId="4026" hidden="1"/>
    <cellStyle name="Uwaga 3" xfId="4025" hidden="1"/>
    <cellStyle name="Uwaga 3" xfId="4024" hidden="1"/>
    <cellStyle name="Uwaga 3" xfId="4017" hidden="1"/>
    <cellStyle name="Uwaga 3" xfId="4016" hidden="1"/>
    <cellStyle name="Uwaga 3" xfId="4015" hidden="1"/>
    <cellStyle name="Uwaga 3" xfId="4008" hidden="1"/>
    <cellStyle name="Uwaga 3" xfId="4007" hidden="1"/>
    <cellStyle name="Uwaga 3" xfId="4006" hidden="1"/>
    <cellStyle name="Uwaga 3" xfId="3999" hidden="1"/>
    <cellStyle name="Uwaga 3" xfId="3998" hidden="1"/>
    <cellStyle name="Uwaga 3" xfId="3996" hidden="1"/>
    <cellStyle name="Uwaga 3" xfId="3991" hidden="1"/>
    <cellStyle name="Uwaga 3" xfId="3988" hidden="1"/>
    <cellStyle name="Uwaga 3" xfId="3986" hidden="1"/>
    <cellStyle name="Uwaga 3" xfId="3982" hidden="1"/>
    <cellStyle name="Uwaga 3" xfId="3979" hidden="1"/>
    <cellStyle name="Uwaga 3" xfId="3977" hidden="1"/>
    <cellStyle name="Uwaga 3" xfId="3973" hidden="1"/>
    <cellStyle name="Uwaga 3" xfId="3970" hidden="1"/>
    <cellStyle name="Uwaga 3" xfId="3968" hidden="1"/>
    <cellStyle name="Uwaga 3" xfId="3964" hidden="1"/>
    <cellStyle name="Uwaga 3" xfId="3962" hidden="1"/>
    <cellStyle name="Uwaga 3" xfId="3961" hidden="1"/>
    <cellStyle name="Uwaga 3" xfId="3955" hidden="1"/>
    <cellStyle name="Uwaga 3" xfId="3953" hidden="1"/>
    <cellStyle name="Uwaga 3" xfId="3950" hidden="1"/>
    <cellStyle name="Uwaga 3" xfId="3946" hidden="1"/>
    <cellStyle name="Uwaga 3" xfId="3943" hidden="1"/>
    <cellStyle name="Uwaga 3" xfId="3941" hidden="1"/>
    <cellStyle name="Uwaga 3" xfId="3937" hidden="1"/>
    <cellStyle name="Uwaga 3" xfId="3934" hidden="1"/>
    <cellStyle name="Uwaga 3" xfId="3932" hidden="1"/>
    <cellStyle name="Uwaga 3" xfId="3928" hidden="1"/>
    <cellStyle name="Uwaga 3" xfId="3926" hidden="1"/>
    <cellStyle name="Uwaga 3" xfId="3925" hidden="1"/>
    <cellStyle name="Uwaga 3" xfId="3919" hidden="1"/>
    <cellStyle name="Uwaga 3" xfId="3916" hidden="1"/>
    <cellStyle name="Uwaga 3" xfId="3914" hidden="1"/>
    <cellStyle name="Uwaga 3" xfId="3910" hidden="1"/>
    <cellStyle name="Uwaga 3" xfId="3907" hidden="1"/>
    <cellStyle name="Uwaga 3" xfId="3905" hidden="1"/>
    <cellStyle name="Uwaga 3" xfId="3901" hidden="1"/>
    <cellStyle name="Uwaga 3" xfId="3898" hidden="1"/>
    <cellStyle name="Uwaga 3" xfId="3896" hidden="1"/>
    <cellStyle name="Uwaga 3" xfId="3892" hidden="1"/>
    <cellStyle name="Uwaga 3" xfId="3890" hidden="1"/>
    <cellStyle name="Uwaga 3" xfId="3889" hidden="1"/>
    <cellStyle name="Uwaga 3" xfId="3882" hidden="1"/>
    <cellStyle name="Uwaga 3" xfId="3879" hidden="1"/>
    <cellStyle name="Uwaga 3" xfId="3877" hidden="1"/>
    <cellStyle name="Uwaga 3" xfId="3873" hidden="1"/>
    <cellStyle name="Uwaga 3" xfId="3870" hidden="1"/>
    <cellStyle name="Uwaga 3" xfId="3868" hidden="1"/>
    <cellStyle name="Uwaga 3" xfId="3864" hidden="1"/>
    <cellStyle name="Uwaga 3" xfId="3861" hidden="1"/>
    <cellStyle name="Uwaga 3" xfId="3859" hidden="1"/>
    <cellStyle name="Uwaga 3" xfId="3856" hidden="1"/>
    <cellStyle name="Uwaga 3" xfId="3854" hidden="1"/>
    <cellStyle name="Uwaga 3" xfId="3853" hidden="1"/>
    <cellStyle name="Uwaga 3" xfId="3847" hidden="1"/>
    <cellStyle name="Uwaga 3" xfId="3845" hidden="1"/>
    <cellStyle name="Uwaga 3" xfId="3843" hidden="1"/>
    <cellStyle name="Uwaga 3" xfId="3838" hidden="1"/>
    <cellStyle name="Uwaga 3" xfId="3836" hidden="1"/>
    <cellStyle name="Uwaga 3" xfId="3834" hidden="1"/>
    <cellStyle name="Uwaga 3" xfId="3829" hidden="1"/>
    <cellStyle name="Uwaga 3" xfId="3827" hidden="1"/>
    <cellStyle name="Uwaga 3" xfId="3825" hidden="1"/>
    <cellStyle name="Uwaga 3" xfId="3820" hidden="1"/>
    <cellStyle name="Uwaga 3" xfId="3818" hidden="1"/>
    <cellStyle name="Uwaga 3" xfId="3817" hidden="1"/>
    <cellStyle name="Uwaga 3" xfId="3810" hidden="1"/>
    <cellStyle name="Uwaga 3" xfId="3807" hidden="1"/>
    <cellStyle name="Uwaga 3" xfId="3805" hidden="1"/>
    <cellStyle name="Uwaga 3" xfId="3801" hidden="1"/>
    <cellStyle name="Uwaga 3" xfId="3798" hidden="1"/>
    <cellStyle name="Uwaga 3" xfId="3796" hidden="1"/>
    <cellStyle name="Uwaga 3" xfId="3792" hidden="1"/>
    <cellStyle name="Uwaga 3" xfId="3789" hidden="1"/>
    <cellStyle name="Uwaga 3" xfId="3787" hidden="1"/>
    <cellStyle name="Uwaga 3" xfId="3784" hidden="1"/>
    <cellStyle name="Uwaga 3" xfId="3782" hidden="1"/>
    <cellStyle name="Uwaga 3" xfId="3780" hidden="1"/>
    <cellStyle name="Uwaga 3" xfId="3774" hidden="1"/>
    <cellStyle name="Uwaga 3" xfId="3771" hidden="1"/>
    <cellStyle name="Uwaga 3" xfId="3769" hidden="1"/>
    <cellStyle name="Uwaga 3" xfId="3765" hidden="1"/>
    <cellStyle name="Uwaga 3" xfId="3762" hidden="1"/>
    <cellStyle name="Uwaga 3" xfId="3760" hidden="1"/>
    <cellStyle name="Uwaga 3" xfId="3756" hidden="1"/>
    <cellStyle name="Uwaga 3" xfId="3753" hidden="1"/>
    <cellStyle name="Uwaga 3" xfId="3751" hidden="1"/>
    <cellStyle name="Uwaga 3" xfId="3749" hidden="1"/>
    <cellStyle name="Uwaga 3" xfId="3747" hidden="1"/>
    <cellStyle name="Uwaga 3" xfId="3745" hidden="1"/>
    <cellStyle name="Uwaga 3" xfId="3740" hidden="1"/>
    <cellStyle name="Uwaga 3" xfId="3738" hidden="1"/>
    <cellStyle name="Uwaga 3" xfId="3735" hidden="1"/>
    <cellStyle name="Uwaga 3" xfId="3731" hidden="1"/>
    <cellStyle name="Uwaga 3" xfId="3728" hidden="1"/>
    <cellStyle name="Uwaga 3" xfId="3725" hidden="1"/>
    <cellStyle name="Uwaga 3" xfId="3722" hidden="1"/>
    <cellStyle name="Uwaga 3" xfId="3720" hidden="1"/>
    <cellStyle name="Uwaga 3" xfId="3717" hidden="1"/>
    <cellStyle name="Uwaga 3" xfId="3713" hidden="1"/>
    <cellStyle name="Uwaga 3" xfId="3711" hidden="1"/>
    <cellStyle name="Uwaga 3" xfId="3708" hidden="1"/>
    <cellStyle name="Uwaga 3" xfId="3703" hidden="1"/>
    <cellStyle name="Uwaga 3" xfId="3700" hidden="1"/>
    <cellStyle name="Uwaga 3" xfId="3697" hidden="1"/>
    <cellStyle name="Uwaga 3" xfId="3693" hidden="1"/>
    <cellStyle name="Uwaga 3" xfId="3690" hidden="1"/>
    <cellStyle name="Uwaga 3" xfId="3688" hidden="1"/>
    <cellStyle name="Uwaga 3" xfId="3685" hidden="1"/>
    <cellStyle name="Uwaga 3" xfId="3682" hidden="1"/>
    <cellStyle name="Uwaga 3" xfId="3679" hidden="1"/>
    <cellStyle name="Uwaga 3" xfId="3677" hidden="1"/>
    <cellStyle name="Uwaga 3" xfId="3675" hidden="1"/>
    <cellStyle name="Uwaga 3" xfId="3672" hidden="1"/>
    <cellStyle name="Uwaga 3" xfId="3667" hidden="1"/>
    <cellStyle name="Uwaga 3" xfId="3664" hidden="1"/>
    <cellStyle name="Uwaga 3" xfId="3661" hidden="1"/>
    <cellStyle name="Uwaga 3" xfId="3658" hidden="1"/>
    <cellStyle name="Uwaga 3" xfId="3655" hidden="1"/>
    <cellStyle name="Uwaga 3" xfId="3652" hidden="1"/>
    <cellStyle name="Uwaga 3" xfId="3649" hidden="1"/>
    <cellStyle name="Uwaga 3" xfId="3646" hidden="1"/>
    <cellStyle name="Uwaga 3" xfId="3643" hidden="1"/>
    <cellStyle name="Uwaga 3" xfId="3641" hidden="1"/>
    <cellStyle name="Uwaga 3" xfId="3639" hidden="1"/>
    <cellStyle name="Uwaga 3" xfId="3636" hidden="1"/>
    <cellStyle name="Uwaga 3" xfId="3631" hidden="1"/>
    <cellStyle name="Uwaga 3" xfId="3628" hidden="1"/>
    <cellStyle name="Uwaga 3" xfId="3625" hidden="1"/>
    <cellStyle name="Uwaga 3" xfId="3622" hidden="1"/>
    <cellStyle name="Uwaga 3" xfId="3619" hidden="1"/>
    <cellStyle name="Uwaga 3" xfId="3616" hidden="1"/>
    <cellStyle name="Uwaga 3" xfId="3613" hidden="1"/>
    <cellStyle name="Uwaga 3" xfId="3610" hidden="1"/>
    <cellStyle name="Uwaga 3" xfId="3607" hidden="1"/>
    <cellStyle name="Uwaga 3" xfId="3605" hidden="1"/>
    <cellStyle name="Uwaga 3" xfId="3603" hidden="1"/>
    <cellStyle name="Uwaga 3" xfId="3600" hidden="1"/>
    <cellStyle name="Uwaga 3" xfId="3594" hidden="1"/>
    <cellStyle name="Uwaga 3" xfId="3591" hidden="1"/>
    <cellStyle name="Uwaga 3" xfId="3589" hidden="1"/>
    <cellStyle name="Uwaga 3" xfId="3585" hidden="1"/>
    <cellStyle name="Uwaga 3" xfId="3582" hidden="1"/>
    <cellStyle name="Uwaga 3" xfId="3580" hidden="1"/>
    <cellStyle name="Uwaga 3" xfId="3576" hidden="1"/>
    <cellStyle name="Uwaga 3" xfId="3573" hidden="1"/>
    <cellStyle name="Uwaga 3" xfId="3571" hidden="1"/>
    <cellStyle name="Uwaga 3" xfId="3569" hidden="1"/>
    <cellStyle name="Uwaga 3" xfId="3566" hidden="1"/>
    <cellStyle name="Uwaga 3" xfId="3563" hidden="1"/>
    <cellStyle name="Uwaga 3" xfId="3560" hidden="1"/>
    <cellStyle name="Uwaga 3" xfId="3558" hidden="1"/>
    <cellStyle name="Uwaga 3" xfId="3556" hidden="1"/>
    <cellStyle name="Uwaga 3" xfId="3551" hidden="1"/>
    <cellStyle name="Uwaga 3" xfId="3549" hidden="1"/>
    <cellStyle name="Uwaga 3" xfId="3546" hidden="1"/>
    <cellStyle name="Uwaga 3" xfId="3542" hidden="1"/>
    <cellStyle name="Uwaga 3" xfId="3540" hidden="1"/>
    <cellStyle name="Uwaga 3" xfId="3537" hidden="1"/>
    <cellStyle name="Uwaga 3" xfId="3533" hidden="1"/>
    <cellStyle name="Uwaga 3" xfId="3531" hidden="1"/>
    <cellStyle name="Uwaga 3" xfId="3528" hidden="1"/>
    <cellStyle name="Uwaga 3" xfId="3524" hidden="1"/>
    <cellStyle name="Uwaga 3" xfId="3522" hidden="1"/>
    <cellStyle name="Uwaga 3" xfId="3520" hidden="1"/>
    <cellStyle name="Uwaga 3" xfId="5050" hidden="1"/>
    <cellStyle name="Uwaga 3" xfId="5051" hidden="1"/>
    <cellStyle name="Uwaga 3" xfId="5053" hidden="1"/>
    <cellStyle name="Uwaga 3" xfId="5065" hidden="1"/>
    <cellStyle name="Uwaga 3" xfId="5066" hidden="1"/>
    <cellStyle name="Uwaga 3" xfId="5071" hidden="1"/>
    <cellStyle name="Uwaga 3" xfId="5080" hidden="1"/>
    <cellStyle name="Uwaga 3" xfId="5081" hidden="1"/>
    <cellStyle name="Uwaga 3" xfId="5086" hidden="1"/>
    <cellStyle name="Uwaga 3" xfId="5095" hidden="1"/>
    <cellStyle name="Uwaga 3" xfId="5096" hidden="1"/>
    <cellStyle name="Uwaga 3" xfId="5097" hidden="1"/>
    <cellStyle name="Uwaga 3" xfId="5110" hidden="1"/>
    <cellStyle name="Uwaga 3" xfId="5115" hidden="1"/>
    <cellStyle name="Uwaga 3" xfId="5120" hidden="1"/>
    <cellStyle name="Uwaga 3" xfId="5130" hidden="1"/>
    <cellStyle name="Uwaga 3" xfId="5135" hidden="1"/>
    <cellStyle name="Uwaga 3" xfId="5139" hidden="1"/>
    <cellStyle name="Uwaga 3" xfId="5146" hidden="1"/>
    <cellStyle name="Uwaga 3" xfId="5151" hidden="1"/>
    <cellStyle name="Uwaga 3" xfId="5154" hidden="1"/>
    <cellStyle name="Uwaga 3" xfId="5160" hidden="1"/>
    <cellStyle name="Uwaga 3" xfId="5165" hidden="1"/>
    <cellStyle name="Uwaga 3" xfId="5169" hidden="1"/>
    <cellStyle name="Uwaga 3" xfId="5170" hidden="1"/>
    <cellStyle name="Uwaga 3" xfId="5171" hidden="1"/>
    <cellStyle name="Uwaga 3" xfId="5175" hidden="1"/>
    <cellStyle name="Uwaga 3" xfId="5187" hidden="1"/>
    <cellStyle name="Uwaga 3" xfId="5192" hidden="1"/>
    <cellStyle name="Uwaga 3" xfId="5197" hidden="1"/>
    <cellStyle name="Uwaga 3" xfId="5202" hidden="1"/>
    <cellStyle name="Uwaga 3" xfId="5207" hidden="1"/>
    <cellStyle name="Uwaga 3" xfId="5212" hidden="1"/>
    <cellStyle name="Uwaga 3" xfId="5216" hidden="1"/>
    <cellStyle name="Uwaga 3" xfId="5220" hidden="1"/>
    <cellStyle name="Uwaga 3" xfId="5225" hidden="1"/>
    <cellStyle name="Uwaga 3" xfId="5230" hidden="1"/>
    <cellStyle name="Uwaga 3" xfId="5231" hidden="1"/>
    <cellStyle name="Uwaga 3" xfId="5233" hidden="1"/>
    <cellStyle name="Uwaga 3" xfId="5246" hidden="1"/>
    <cellStyle name="Uwaga 3" xfId="5250" hidden="1"/>
    <cellStyle name="Uwaga 3" xfId="5255" hidden="1"/>
    <cellStyle name="Uwaga 3" xfId="5262" hidden="1"/>
    <cellStyle name="Uwaga 3" xfId="5266" hidden="1"/>
    <cellStyle name="Uwaga 3" xfId="5271" hidden="1"/>
    <cellStyle name="Uwaga 3" xfId="5276" hidden="1"/>
    <cellStyle name="Uwaga 3" xfId="5279" hidden="1"/>
    <cellStyle name="Uwaga 3" xfId="5284" hidden="1"/>
    <cellStyle name="Uwaga 3" xfId="5290" hidden="1"/>
    <cellStyle name="Uwaga 3" xfId="5291" hidden="1"/>
    <cellStyle name="Uwaga 3" xfId="5294" hidden="1"/>
    <cellStyle name="Uwaga 3" xfId="5307" hidden="1"/>
    <cellStyle name="Uwaga 3" xfId="5311" hidden="1"/>
    <cellStyle name="Uwaga 3" xfId="5316" hidden="1"/>
    <cellStyle name="Uwaga 3" xfId="5323" hidden="1"/>
    <cellStyle name="Uwaga 3" xfId="5328" hidden="1"/>
    <cellStyle name="Uwaga 3" xfId="5332" hidden="1"/>
    <cellStyle name="Uwaga 3" xfId="5337" hidden="1"/>
    <cellStyle name="Uwaga 3" xfId="5341" hidden="1"/>
    <cellStyle name="Uwaga 3" xfId="5346" hidden="1"/>
    <cellStyle name="Uwaga 3" xfId="5350" hidden="1"/>
    <cellStyle name="Uwaga 3" xfId="5351" hidden="1"/>
    <cellStyle name="Uwaga 3" xfId="5353" hidden="1"/>
    <cellStyle name="Uwaga 3" xfId="5365" hidden="1"/>
    <cellStyle name="Uwaga 3" xfId="5366" hidden="1"/>
    <cellStyle name="Uwaga 3" xfId="5368" hidden="1"/>
    <cellStyle name="Uwaga 3" xfId="5380" hidden="1"/>
    <cellStyle name="Uwaga 3" xfId="5382" hidden="1"/>
    <cellStyle name="Uwaga 3" xfId="5385" hidden="1"/>
    <cellStyle name="Uwaga 3" xfId="5395" hidden="1"/>
    <cellStyle name="Uwaga 3" xfId="5396" hidden="1"/>
    <cellStyle name="Uwaga 3" xfId="5398" hidden="1"/>
    <cellStyle name="Uwaga 3" xfId="5410" hidden="1"/>
    <cellStyle name="Uwaga 3" xfId="5411" hidden="1"/>
    <cellStyle name="Uwaga 3" xfId="5412" hidden="1"/>
    <cellStyle name="Uwaga 3" xfId="5426" hidden="1"/>
    <cellStyle name="Uwaga 3" xfId="5429" hidden="1"/>
    <cellStyle name="Uwaga 3" xfId="5433" hidden="1"/>
    <cellStyle name="Uwaga 3" xfId="5441" hidden="1"/>
    <cellStyle name="Uwaga 3" xfId="5444" hidden="1"/>
    <cellStyle name="Uwaga 3" xfId="5448" hidden="1"/>
    <cellStyle name="Uwaga 3" xfId="5456" hidden="1"/>
    <cellStyle name="Uwaga 3" xfId="5459" hidden="1"/>
    <cellStyle name="Uwaga 3" xfId="5463" hidden="1"/>
    <cellStyle name="Uwaga 3" xfId="5470" hidden="1"/>
    <cellStyle name="Uwaga 3" xfId="5471" hidden="1"/>
    <cellStyle name="Uwaga 3" xfId="5473" hidden="1"/>
    <cellStyle name="Uwaga 3" xfId="5486" hidden="1"/>
    <cellStyle name="Uwaga 3" xfId="5489" hidden="1"/>
    <cellStyle name="Uwaga 3" xfId="5492" hidden="1"/>
    <cellStyle name="Uwaga 3" xfId="5501" hidden="1"/>
    <cellStyle name="Uwaga 3" xfId="5504" hidden="1"/>
    <cellStyle name="Uwaga 3" xfId="5508" hidden="1"/>
    <cellStyle name="Uwaga 3" xfId="5516" hidden="1"/>
    <cellStyle name="Uwaga 3" xfId="5518" hidden="1"/>
    <cellStyle name="Uwaga 3" xfId="5521" hidden="1"/>
    <cellStyle name="Uwaga 3" xfId="5530" hidden="1"/>
    <cellStyle name="Uwaga 3" xfId="5531" hidden="1"/>
    <cellStyle name="Uwaga 3" xfId="5532" hidden="1"/>
    <cellStyle name="Uwaga 3" xfId="5545" hidden="1"/>
    <cellStyle name="Uwaga 3" xfId="5546" hidden="1"/>
    <cellStyle name="Uwaga 3" xfId="5548" hidden="1"/>
    <cellStyle name="Uwaga 3" xfId="5560" hidden="1"/>
    <cellStyle name="Uwaga 3" xfId="5561" hidden="1"/>
    <cellStyle name="Uwaga 3" xfId="5563" hidden="1"/>
    <cellStyle name="Uwaga 3" xfId="5575" hidden="1"/>
    <cellStyle name="Uwaga 3" xfId="5576" hidden="1"/>
    <cellStyle name="Uwaga 3" xfId="5578" hidden="1"/>
    <cellStyle name="Uwaga 3" xfId="5590" hidden="1"/>
    <cellStyle name="Uwaga 3" xfId="5591" hidden="1"/>
    <cellStyle name="Uwaga 3" xfId="5592" hidden="1"/>
    <cellStyle name="Uwaga 3" xfId="5606" hidden="1"/>
    <cellStyle name="Uwaga 3" xfId="5608" hidden="1"/>
    <cellStyle name="Uwaga 3" xfId="5611" hidden="1"/>
    <cellStyle name="Uwaga 3" xfId="5621" hidden="1"/>
    <cellStyle name="Uwaga 3" xfId="5624" hidden="1"/>
    <cellStyle name="Uwaga 3" xfId="5627" hidden="1"/>
    <cellStyle name="Uwaga 3" xfId="5636" hidden="1"/>
    <cellStyle name="Uwaga 3" xfId="5638" hidden="1"/>
    <cellStyle name="Uwaga 3" xfId="5641" hidden="1"/>
    <cellStyle name="Uwaga 3" xfId="5650" hidden="1"/>
    <cellStyle name="Uwaga 3" xfId="5651" hidden="1"/>
    <cellStyle name="Uwaga 3" xfId="5652" hidden="1"/>
    <cellStyle name="Uwaga 3" xfId="5665" hidden="1"/>
    <cellStyle name="Uwaga 3" xfId="5667" hidden="1"/>
    <cellStyle name="Uwaga 3" xfId="5669" hidden="1"/>
    <cellStyle name="Uwaga 3" xfId="5680" hidden="1"/>
    <cellStyle name="Uwaga 3" xfId="5682" hidden="1"/>
    <cellStyle name="Uwaga 3" xfId="5684" hidden="1"/>
    <cellStyle name="Uwaga 3" xfId="5695" hidden="1"/>
    <cellStyle name="Uwaga 3" xfId="5697" hidden="1"/>
    <cellStyle name="Uwaga 3" xfId="5699" hidden="1"/>
    <cellStyle name="Uwaga 3" xfId="5710" hidden="1"/>
    <cellStyle name="Uwaga 3" xfId="5711" hidden="1"/>
    <cellStyle name="Uwaga 3" xfId="5712" hidden="1"/>
    <cellStyle name="Uwaga 3" xfId="5725" hidden="1"/>
    <cellStyle name="Uwaga 3" xfId="5727" hidden="1"/>
    <cellStyle name="Uwaga 3" xfId="5729" hidden="1"/>
    <cellStyle name="Uwaga 3" xfId="5740" hidden="1"/>
    <cellStyle name="Uwaga 3" xfId="5742" hidden="1"/>
    <cellStyle name="Uwaga 3" xfId="5744" hidden="1"/>
    <cellStyle name="Uwaga 3" xfId="5755" hidden="1"/>
    <cellStyle name="Uwaga 3" xfId="5757" hidden="1"/>
    <cellStyle name="Uwaga 3" xfId="5758" hidden="1"/>
    <cellStyle name="Uwaga 3" xfId="5770" hidden="1"/>
    <cellStyle name="Uwaga 3" xfId="5771" hidden="1"/>
    <cellStyle name="Uwaga 3" xfId="5772" hidden="1"/>
    <cellStyle name="Uwaga 3" xfId="5785" hidden="1"/>
    <cellStyle name="Uwaga 3" xfId="5787" hidden="1"/>
    <cellStyle name="Uwaga 3" xfId="5789" hidden="1"/>
    <cellStyle name="Uwaga 3" xfId="5800" hidden="1"/>
    <cellStyle name="Uwaga 3" xfId="5802" hidden="1"/>
    <cellStyle name="Uwaga 3" xfId="5804" hidden="1"/>
    <cellStyle name="Uwaga 3" xfId="5815" hidden="1"/>
    <cellStyle name="Uwaga 3" xfId="5817" hidden="1"/>
    <cellStyle name="Uwaga 3" xfId="5819" hidden="1"/>
    <cellStyle name="Uwaga 3" xfId="5830" hidden="1"/>
    <cellStyle name="Uwaga 3" xfId="5831" hidden="1"/>
    <cellStyle name="Uwaga 3" xfId="5833" hidden="1"/>
    <cellStyle name="Uwaga 3" xfId="5844" hidden="1"/>
    <cellStyle name="Uwaga 3" xfId="5846" hidden="1"/>
    <cellStyle name="Uwaga 3" xfId="5847" hidden="1"/>
    <cellStyle name="Uwaga 3" xfId="5856" hidden="1"/>
    <cellStyle name="Uwaga 3" xfId="5859" hidden="1"/>
    <cellStyle name="Uwaga 3" xfId="5861" hidden="1"/>
    <cellStyle name="Uwaga 3" xfId="5872" hidden="1"/>
    <cellStyle name="Uwaga 3" xfId="5874" hidden="1"/>
    <cellStyle name="Uwaga 3" xfId="5876" hidden="1"/>
    <cellStyle name="Uwaga 3" xfId="5888" hidden="1"/>
    <cellStyle name="Uwaga 3" xfId="5890" hidden="1"/>
    <cellStyle name="Uwaga 3" xfId="5892" hidden="1"/>
    <cellStyle name="Uwaga 3" xfId="5900" hidden="1"/>
    <cellStyle name="Uwaga 3" xfId="5902" hidden="1"/>
    <cellStyle name="Uwaga 3" xfId="5905" hidden="1"/>
    <cellStyle name="Uwaga 3" xfId="5895" hidden="1"/>
    <cellStyle name="Uwaga 3" xfId="5894" hidden="1"/>
    <cellStyle name="Uwaga 3" xfId="5893" hidden="1"/>
    <cellStyle name="Uwaga 3" xfId="5880" hidden="1"/>
    <cellStyle name="Uwaga 3" xfId="5879" hidden="1"/>
    <cellStyle name="Uwaga 3" xfId="5878" hidden="1"/>
    <cellStyle name="Uwaga 3" xfId="5865" hidden="1"/>
    <cellStyle name="Uwaga 3" xfId="5864" hidden="1"/>
    <cellStyle name="Uwaga 3" xfId="5863" hidden="1"/>
    <cellStyle name="Uwaga 3" xfId="5850" hidden="1"/>
    <cellStyle name="Uwaga 3" xfId="5849" hidden="1"/>
    <cellStyle name="Uwaga 3" xfId="5848" hidden="1"/>
    <cellStyle name="Uwaga 3" xfId="5835" hidden="1"/>
    <cellStyle name="Uwaga 3" xfId="5834" hidden="1"/>
    <cellStyle name="Uwaga 3" xfId="5832" hidden="1"/>
    <cellStyle name="Uwaga 3" xfId="5821" hidden="1"/>
    <cellStyle name="Uwaga 3" xfId="5818" hidden="1"/>
    <cellStyle name="Uwaga 3" xfId="5816" hidden="1"/>
    <cellStyle name="Uwaga 3" xfId="5806" hidden="1"/>
    <cellStyle name="Uwaga 3" xfId="5803" hidden="1"/>
    <cellStyle name="Uwaga 3" xfId="5801" hidden="1"/>
    <cellStyle name="Uwaga 3" xfId="5791" hidden="1"/>
    <cellStyle name="Uwaga 3" xfId="5788" hidden="1"/>
    <cellStyle name="Uwaga 3" xfId="5786" hidden="1"/>
    <cellStyle name="Uwaga 3" xfId="5776" hidden="1"/>
    <cellStyle name="Uwaga 3" xfId="5774" hidden="1"/>
    <cellStyle name="Uwaga 3" xfId="5773" hidden="1"/>
    <cellStyle name="Uwaga 3" xfId="5761" hidden="1"/>
    <cellStyle name="Uwaga 3" xfId="5759" hidden="1"/>
    <cellStyle name="Uwaga 3" xfId="5756" hidden="1"/>
    <cellStyle name="Uwaga 3" xfId="5746" hidden="1"/>
    <cellStyle name="Uwaga 3" xfId="5743" hidden="1"/>
    <cellStyle name="Uwaga 3" xfId="5741" hidden="1"/>
    <cellStyle name="Uwaga 3" xfId="5731" hidden="1"/>
    <cellStyle name="Uwaga 3" xfId="5728" hidden="1"/>
    <cellStyle name="Uwaga 3" xfId="5726" hidden="1"/>
    <cellStyle name="Uwaga 3" xfId="5716" hidden="1"/>
    <cellStyle name="Uwaga 3" xfId="5714" hidden="1"/>
    <cellStyle name="Uwaga 3" xfId="5713" hidden="1"/>
    <cellStyle name="Uwaga 3" xfId="5701" hidden="1"/>
    <cellStyle name="Uwaga 3" xfId="5698" hidden="1"/>
    <cellStyle name="Uwaga 3" xfId="5696" hidden="1"/>
    <cellStyle name="Uwaga 3" xfId="5686" hidden="1"/>
    <cellStyle name="Uwaga 3" xfId="5683" hidden="1"/>
    <cellStyle name="Uwaga 3" xfId="5681" hidden="1"/>
    <cellStyle name="Uwaga 3" xfId="5671" hidden="1"/>
    <cellStyle name="Uwaga 3" xfId="5668" hidden="1"/>
    <cellStyle name="Uwaga 3" xfId="5666" hidden="1"/>
    <cellStyle name="Uwaga 3" xfId="5656" hidden="1"/>
    <cellStyle name="Uwaga 3" xfId="5654" hidden="1"/>
    <cellStyle name="Uwaga 3" xfId="5653" hidden="1"/>
    <cellStyle name="Uwaga 3" xfId="5640" hidden="1"/>
    <cellStyle name="Uwaga 3" xfId="5637" hidden="1"/>
    <cellStyle name="Uwaga 3" xfId="5635" hidden="1"/>
    <cellStyle name="Uwaga 3" xfId="5625" hidden="1"/>
    <cellStyle name="Uwaga 3" xfId="5622" hidden="1"/>
    <cellStyle name="Uwaga 3" xfId="5620" hidden="1"/>
    <cellStyle name="Uwaga 3" xfId="5610" hidden="1"/>
    <cellStyle name="Uwaga 3" xfId="5607" hidden="1"/>
    <cellStyle name="Uwaga 3" xfId="5605" hidden="1"/>
    <cellStyle name="Uwaga 3" xfId="5596" hidden="1"/>
    <cellStyle name="Uwaga 3" xfId="5594" hidden="1"/>
    <cellStyle name="Uwaga 3" xfId="5593" hidden="1"/>
    <cellStyle name="Uwaga 3" xfId="5581" hidden="1"/>
    <cellStyle name="Uwaga 3" xfId="5579" hidden="1"/>
    <cellStyle name="Uwaga 3" xfId="5577" hidden="1"/>
    <cellStyle name="Uwaga 3" xfId="5566" hidden="1"/>
    <cellStyle name="Uwaga 3" xfId="5564" hidden="1"/>
    <cellStyle name="Uwaga 3" xfId="5562" hidden="1"/>
    <cellStyle name="Uwaga 3" xfId="5551" hidden="1"/>
    <cellStyle name="Uwaga 3" xfId="5549" hidden="1"/>
    <cellStyle name="Uwaga 3" xfId="5547" hidden="1"/>
    <cellStyle name="Uwaga 3" xfId="5536" hidden="1"/>
    <cellStyle name="Uwaga 3" xfId="5534" hidden="1"/>
    <cellStyle name="Uwaga 3" xfId="5533" hidden="1"/>
    <cellStyle name="Uwaga 3" xfId="5520" hidden="1"/>
    <cellStyle name="Uwaga 3" xfId="5517" hidden="1"/>
    <cellStyle name="Uwaga 3" xfId="5515" hidden="1"/>
    <cellStyle name="Uwaga 3" xfId="5505" hidden="1"/>
    <cellStyle name="Uwaga 3" xfId="5502" hidden="1"/>
    <cellStyle name="Uwaga 3" xfId="5500" hidden="1"/>
    <cellStyle name="Uwaga 3" xfId="5490" hidden="1"/>
    <cellStyle name="Uwaga 3" xfId="5487" hidden="1"/>
    <cellStyle name="Uwaga 3" xfId="5485" hidden="1"/>
    <cellStyle name="Uwaga 3" xfId="5476" hidden="1"/>
    <cellStyle name="Uwaga 3" xfId="5474" hidden="1"/>
    <cellStyle name="Uwaga 3" xfId="5472" hidden="1"/>
    <cellStyle name="Uwaga 3" xfId="5460" hidden="1"/>
    <cellStyle name="Uwaga 3" xfId="5457" hidden="1"/>
    <cellStyle name="Uwaga 3" xfId="5455" hidden="1"/>
    <cellStyle name="Uwaga 3" xfId="5445" hidden="1"/>
    <cellStyle name="Uwaga 3" xfId="5442" hidden="1"/>
    <cellStyle name="Uwaga 3" xfId="5440" hidden="1"/>
    <cellStyle name="Uwaga 3" xfId="5430" hidden="1"/>
    <cellStyle name="Uwaga 3" xfId="5427" hidden="1"/>
    <cellStyle name="Uwaga 3" xfId="5425" hidden="1"/>
    <cellStyle name="Uwaga 3" xfId="5418" hidden="1"/>
    <cellStyle name="Uwaga 3" xfId="5415" hidden="1"/>
    <cellStyle name="Uwaga 3" xfId="5413" hidden="1"/>
    <cellStyle name="Uwaga 3" xfId="5403" hidden="1"/>
    <cellStyle name="Uwaga 3" xfId="5400" hidden="1"/>
    <cellStyle name="Uwaga 3" xfId="5397" hidden="1"/>
    <cellStyle name="Uwaga 3" xfId="5388" hidden="1"/>
    <cellStyle name="Uwaga 3" xfId="5384" hidden="1"/>
    <cellStyle name="Uwaga 3" xfId="5381" hidden="1"/>
    <cellStyle name="Uwaga 3" xfId="5373" hidden="1"/>
    <cellStyle name="Uwaga 3" xfId="5370" hidden="1"/>
    <cellStyle name="Uwaga 3" xfId="5367" hidden="1"/>
    <cellStyle name="Uwaga 3" xfId="5358" hidden="1"/>
    <cellStyle name="Uwaga 3" xfId="5355" hidden="1"/>
    <cellStyle name="Uwaga 3" xfId="5352" hidden="1"/>
    <cellStyle name="Uwaga 3" xfId="5342" hidden="1"/>
    <cellStyle name="Uwaga 3" xfId="5338" hidden="1"/>
    <cellStyle name="Uwaga 3" xfId="5335" hidden="1"/>
    <cellStyle name="Uwaga 3" xfId="5326" hidden="1"/>
    <cellStyle name="Uwaga 3" xfId="5322" hidden="1"/>
    <cellStyle name="Uwaga 3" xfId="5320" hidden="1"/>
    <cellStyle name="Uwaga 3" xfId="5312" hidden="1"/>
    <cellStyle name="Uwaga 3" xfId="5308" hidden="1"/>
    <cellStyle name="Uwaga 3" xfId="5305" hidden="1"/>
    <cellStyle name="Uwaga 3" xfId="5298" hidden="1"/>
    <cellStyle name="Uwaga 3" xfId="5295" hidden="1"/>
    <cellStyle name="Uwaga 3" xfId="5292" hidden="1"/>
    <cellStyle name="Uwaga 3" xfId="5283" hidden="1"/>
    <cellStyle name="Uwaga 3" xfId="5278" hidden="1"/>
    <cellStyle name="Uwaga 3" xfId="5275" hidden="1"/>
    <cellStyle name="Uwaga 3" xfId="5268" hidden="1"/>
    <cellStyle name="Uwaga 3" xfId="5263" hidden="1"/>
    <cellStyle name="Uwaga 3" xfId="5260" hidden="1"/>
    <cellStyle name="Uwaga 3" xfId="5253" hidden="1"/>
    <cellStyle name="Uwaga 3" xfId="5248" hidden="1"/>
    <cellStyle name="Uwaga 3" xfId="5245" hidden="1"/>
    <cellStyle name="Uwaga 3" xfId="5239" hidden="1"/>
    <cellStyle name="Uwaga 3" xfId="5235" hidden="1"/>
    <cellStyle name="Uwaga 3" xfId="5232" hidden="1"/>
    <cellStyle name="Uwaga 3" xfId="5224" hidden="1"/>
    <cellStyle name="Uwaga 3" xfId="5219" hidden="1"/>
    <cellStyle name="Uwaga 3" xfId="5215" hidden="1"/>
    <cellStyle name="Uwaga 3" xfId="5209" hidden="1"/>
    <cellStyle name="Uwaga 3" xfId="5204" hidden="1"/>
    <cellStyle name="Uwaga 3" xfId="5200" hidden="1"/>
    <cellStyle name="Uwaga 3" xfId="5194" hidden="1"/>
    <cellStyle name="Uwaga 3" xfId="5189" hidden="1"/>
    <cellStyle name="Uwaga 3" xfId="5185" hidden="1"/>
    <cellStyle name="Uwaga 3" xfId="5180" hidden="1"/>
    <cellStyle name="Uwaga 3" xfId="5176" hidden="1"/>
    <cellStyle name="Uwaga 3" xfId="5172" hidden="1"/>
    <cellStyle name="Uwaga 3" xfId="5164" hidden="1"/>
    <cellStyle name="Uwaga 3" xfId="5159" hidden="1"/>
    <cellStyle name="Uwaga 3" xfId="5155" hidden="1"/>
    <cellStyle name="Uwaga 3" xfId="5149" hidden="1"/>
    <cellStyle name="Uwaga 3" xfId="5144" hidden="1"/>
    <cellStyle name="Uwaga 3" xfId="5140" hidden="1"/>
    <cellStyle name="Uwaga 3" xfId="5134" hidden="1"/>
    <cellStyle name="Uwaga 3" xfId="5129" hidden="1"/>
    <cellStyle name="Uwaga 3" xfId="5125" hidden="1"/>
    <cellStyle name="Uwaga 3" xfId="5121" hidden="1"/>
    <cellStyle name="Uwaga 3" xfId="5116" hidden="1"/>
    <cellStyle name="Uwaga 3" xfId="5111" hidden="1"/>
    <cellStyle name="Uwaga 3" xfId="5106" hidden="1"/>
    <cellStyle name="Uwaga 3" xfId="5102" hidden="1"/>
    <cellStyle name="Uwaga 3" xfId="5098" hidden="1"/>
    <cellStyle name="Uwaga 3" xfId="5091" hidden="1"/>
    <cellStyle name="Uwaga 3" xfId="5087" hidden="1"/>
    <cellStyle name="Uwaga 3" xfId="5082" hidden="1"/>
    <cellStyle name="Uwaga 3" xfId="5076" hidden="1"/>
    <cellStyle name="Uwaga 3" xfId="5072" hidden="1"/>
    <cellStyle name="Uwaga 3" xfId="5067" hidden="1"/>
    <cellStyle name="Uwaga 3" xfId="5061" hidden="1"/>
    <cellStyle name="Uwaga 3" xfId="5057" hidden="1"/>
    <cellStyle name="Uwaga 3" xfId="5052" hidden="1"/>
    <cellStyle name="Uwaga 3" xfId="5046" hidden="1"/>
    <cellStyle name="Uwaga 3" xfId="5042" hidden="1"/>
    <cellStyle name="Uwaga 3" xfId="5038" hidden="1"/>
    <cellStyle name="Uwaga 3" xfId="5898" hidden="1"/>
    <cellStyle name="Uwaga 3" xfId="5897" hidden="1"/>
    <cellStyle name="Uwaga 3" xfId="5896" hidden="1"/>
    <cellStyle name="Uwaga 3" xfId="5883" hidden="1"/>
    <cellStyle name="Uwaga 3" xfId="5882" hidden="1"/>
    <cellStyle name="Uwaga 3" xfId="5881" hidden="1"/>
    <cellStyle name="Uwaga 3" xfId="5868" hidden="1"/>
    <cellStyle name="Uwaga 3" xfId="5867" hidden="1"/>
    <cellStyle name="Uwaga 3" xfId="5866" hidden="1"/>
    <cellStyle name="Uwaga 3" xfId="5853" hidden="1"/>
    <cellStyle name="Uwaga 3" xfId="5852" hidden="1"/>
    <cellStyle name="Uwaga 3" xfId="5851" hidden="1"/>
    <cellStyle name="Uwaga 3" xfId="5838" hidden="1"/>
    <cellStyle name="Uwaga 3" xfId="5837" hidden="1"/>
    <cellStyle name="Uwaga 3" xfId="5836" hidden="1"/>
    <cellStyle name="Uwaga 3" xfId="5824" hidden="1"/>
    <cellStyle name="Uwaga 3" xfId="5822" hidden="1"/>
    <cellStyle name="Uwaga 3" xfId="5820" hidden="1"/>
    <cellStyle name="Uwaga 3" xfId="5809" hidden="1"/>
    <cellStyle name="Uwaga 3" xfId="5807" hidden="1"/>
    <cellStyle name="Uwaga 3" xfId="5805" hidden="1"/>
    <cellStyle name="Uwaga 3" xfId="5794" hidden="1"/>
    <cellStyle name="Uwaga 3" xfId="5792" hidden="1"/>
    <cellStyle name="Uwaga 3" xfId="5790" hidden="1"/>
    <cellStyle name="Uwaga 3" xfId="5779" hidden="1"/>
    <cellStyle name="Uwaga 3" xfId="5777" hidden="1"/>
    <cellStyle name="Uwaga 3" xfId="5775" hidden="1"/>
    <cellStyle name="Uwaga 3" xfId="5764" hidden="1"/>
    <cellStyle name="Uwaga 3" xfId="5762" hidden="1"/>
    <cellStyle name="Uwaga 3" xfId="5760" hidden="1"/>
    <cellStyle name="Uwaga 3" xfId="5749" hidden="1"/>
    <cellStyle name="Uwaga 3" xfId="5747" hidden="1"/>
    <cellStyle name="Uwaga 3" xfId="5745" hidden="1"/>
    <cellStyle name="Uwaga 3" xfId="5734" hidden="1"/>
    <cellStyle name="Uwaga 3" xfId="5732" hidden="1"/>
    <cellStyle name="Uwaga 3" xfId="5730" hidden="1"/>
    <cellStyle name="Uwaga 3" xfId="5719" hidden="1"/>
    <cellStyle name="Uwaga 3" xfId="5717" hidden="1"/>
    <cellStyle name="Uwaga 3" xfId="5715" hidden="1"/>
    <cellStyle name="Uwaga 3" xfId="5704" hidden="1"/>
    <cellStyle name="Uwaga 3" xfId="5702" hidden="1"/>
    <cellStyle name="Uwaga 3" xfId="5700" hidden="1"/>
    <cellStyle name="Uwaga 3" xfId="5689" hidden="1"/>
    <cellStyle name="Uwaga 3" xfId="5687" hidden="1"/>
    <cellStyle name="Uwaga 3" xfId="5685" hidden="1"/>
    <cellStyle name="Uwaga 3" xfId="5674" hidden="1"/>
    <cellStyle name="Uwaga 3" xfId="5672" hidden="1"/>
    <cellStyle name="Uwaga 3" xfId="5670" hidden="1"/>
    <cellStyle name="Uwaga 3" xfId="5659" hidden="1"/>
    <cellStyle name="Uwaga 3" xfId="5657" hidden="1"/>
    <cellStyle name="Uwaga 3" xfId="5655" hidden="1"/>
    <cellStyle name="Uwaga 3" xfId="5644" hidden="1"/>
    <cellStyle name="Uwaga 3" xfId="5642" hidden="1"/>
    <cellStyle name="Uwaga 3" xfId="5639" hidden="1"/>
    <cellStyle name="Uwaga 3" xfId="5629" hidden="1"/>
    <cellStyle name="Uwaga 3" xfId="5626" hidden="1"/>
    <cellStyle name="Uwaga 3" xfId="5623" hidden="1"/>
    <cellStyle name="Uwaga 3" xfId="5614" hidden="1"/>
    <cellStyle name="Uwaga 3" xfId="5612" hidden="1"/>
    <cellStyle name="Uwaga 3" xfId="5609" hidden="1"/>
    <cellStyle name="Uwaga 3" xfId="5599" hidden="1"/>
    <cellStyle name="Uwaga 3" xfId="5597" hidden="1"/>
    <cellStyle name="Uwaga 3" xfId="5595" hidden="1"/>
    <cellStyle name="Uwaga 3" xfId="5584" hidden="1"/>
    <cellStyle name="Uwaga 3" xfId="5582" hidden="1"/>
    <cellStyle name="Uwaga 3" xfId="5580" hidden="1"/>
    <cellStyle name="Uwaga 3" xfId="5569" hidden="1"/>
    <cellStyle name="Uwaga 3" xfId="5567" hidden="1"/>
    <cellStyle name="Uwaga 3" xfId="5565" hidden="1"/>
    <cellStyle name="Uwaga 3" xfId="5554" hidden="1"/>
    <cellStyle name="Uwaga 3" xfId="5552" hidden="1"/>
    <cellStyle name="Uwaga 3" xfId="5550" hidden="1"/>
    <cellStyle name="Uwaga 3" xfId="5539" hidden="1"/>
    <cellStyle name="Uwaga 3" xfId="5537" hidden="1"/>
    <cellStyle name="Uwaga 3" xfId="5535" hidden="1"/>
    <cellStyle name="Uwaga 3" xfId="5524" hidden="1"/>
    <cellStyle name="Uwaga 3" xfId="5522" hidden="1"/>
    <cellStyle name="Uwaga 3" xfId="5519" hidden="1"/>
    <cellStyle name="Uwaga 3" xfId="5509" hidden="1"/>
    <cellStyle name="Uwaga 3" xfId="5506" hidden="1"/>
    <cellStyle name="Uwaga 3" xfId="5503" hidden="1"/>
    <cellStyle name="Uwaga 3" xfId="5494" hidden="1"/>
    <cellStyle name="Uwaga 3" xfId="5491" hidden="1"/>
    <cellStyle name="Uwaga 3" xfId="5488" hidden="1"/>
    <cellStyle name="Uwaga 3" xfId="5479" hidden="1"/>
    <cellStyle name="Uwaga 3" xfId="5477" hidden="1"/>
    <cellStyle name="Uwaga 3" xfId="5475" hidden="1"/>
    <cellStyle name="Uwaga 3" xfId="5464" hidden="1"/>
    <cellStyle name="Uwaga 3" xfId="5461" hidden="1"/>
    <cellStyle name="Uwaga 3" xfId="5458" hidden="1"/>
    <cellStyle name="Uwaga 3" xfId="5449" hidden="1"/>
    <cellStyle name="Uwaga 3" xfId="5446" hidden="1"/>
    <cellStyle name="Uwaga 3" xfId="5443" hidden="1"/>
    <cellStyle name="Uwaga 3" xfId="5434" hidden="1"/>
    <cellStyle name="Uwaga 3" xfId="5431" hidden="1"/>
    <cellStyle name="Uwaga 3" xfId="5428" hidden="1"/>
    <cellStyle name="Uwaga 3" xfId="5421" hidden="1"/>
    <cellStyle name="Uwaga 3" xfId="5417" hidden="1"/>
    <cellStyle name="Uwaga 3" xfId="5414" hidden="1"/>
    <cellStyle name="Uwaga 3" xfId="5406" hidden="1"/>
    <cellStyle name="Uwaga 3" xfId="5402" hidden="1"/>
    <cellStyle name="Uwaga 3" xfId="5399" hidden="1"/>
    <cellStyle name="Uwaga 3" xfId="5391" hidden="1"/>
    <cellStyle name="Uwaga 3" xfId="5387" hidden="1"/>
    <cellStyle name="Uwaga 3" xfId="5383" hidden="1"/>
    <cellStyle name="Uwaga 3" xfId="5376" hidden="1"/>
    <cellStyle name="Uwaga 3" xfId="5372" hidden="1"/>
    <cellStyle name="Uwaga 3" xfId="5369" hidden="1"/>
    <cellStyle name="Uwaga 3" xfId="5361" hidden="1"/>
    <cellStyle name="Uwaga 3" xfId="5357" hidden="1"/>
    <cellStyle name="Uwaga 3" xfId="5354" hidden="1"/>
    <cellStyle name="Uwaga 3" xfId="5345" hidden="1"/>
    <cellStyle name="Uwaga 3" xfId="5340" hidden="1"/>
    <cellStyle name="Uwaga 3" xfId="5336" hidden="1"/>
    <cellStyle name="Uwaga 3" xfId="5330" hidden="1"/>
    <cellStyle name="Uwaga 3" xfId="5325" hidden="1"/>
    <cellStyle name="Uwaga 3" xfId="5321" hidden="1"/>
    <cellStyle name="Uwaga 3" xfId="5315" hidden="1"/>
    <cellStyle name="Uwaga 3" xfId="5310" hidden="1"/>
    <cellStyle name="Uwaga 3" xfId="5306" hidden="1"/>
    <cellStyle name="Uwaga 3" xfId="5301" hidden="1"/>
    <cellStyle name="Uwaga 3" xfId="5297" hidden="1"/>
    <cellStyle name="Uwaga 3" xfId="5293" hidden="1"/>
    <cellStyle name="Uwaga 3" xfId="5286" hidden="1"/>
    <cellStyle name="Uwaga 3" xfId="5281" hidden="1"/>
    <cellStyle name="Uwaga 3" xfId="5277" hidden="1"/>
    <cellStyle name="Uwaga 3" xfId="5270" hidden="1"/>
    <cellStyle name="Uwaga 3" xfId="5265" hidden="1"/>
    <cellStyle name="Uwaga 3" xfId="5261" hidden="1"/>
    <cellStyle name="Uwaga 3" xfId="5256" hidden="1"/>
    <cellStyle name="Uwaga 3" xfId="5251" hidden="1"/>
    <cellStyle name="Uwaga 3" xfId="5247" hidden="1"/>
    <cellStyle name="Uwaga 3" xfId="5241" hidden="1"/>
    <cellStyle name="Uwaga 3" xfId="5237" hidden="1"/>
    <cellStyle name="Uwaga 3" xfId="5234" hidden="1"/>
    <cellStyle name="Uwaga 3" xfId="5227" hidden="1"/>
    <cellStyle name="Uwaga 3" xfId="5222" hidden="1"/>
    <cellStyle name="Uwaga 3" xfId="5217" hidden="1"/>
    <cellStyle name="Uwaga 3" xfId="5211" hidden="1"/>
    <cellStyle name="Uwaga 3" xfId="5206" hidden="1"/>
    <cellStyle name="Uwaga 3" xfId="5201" hidden="1"/>
    <cellStyle name="Uwaga 3" xfId="5196" hidden="1"/>
    <cellStyle name="Uwaga 3" xfId="5191" hidden="1"/>
    <cellStyle name="Uwaga 3" xfId="5186" hidden="1"/>
    <cellStyle name="Uwaga 3" xfId="5182" hidden="1"/>
    <cellStyle name="Uwaga 3" xfId="5178" hidden="1"/>
    <cellStyle name="Uwaga 3" xfId="5173" hidden="1"/>
    <cellStyle name="Uwaga 3" xfId="5166" hidden="1"/>
    <cellStyle name="Uwaga 3" xfId="5161" hidden="1"/>
    <cellStyle name="Uwaga 3" xfId="5156" hidden="1"/>
    <cellStyle name="Uwaga 3" xfId="5150" hidden="1"/>
    <cellStyle name="Uwaga 3" xfId="5145" hidden="1"/>
    <cellStyle name="Uwaga 3" xfId="5141" hidden="1"/>
    <cellStyle name="Uwaga 3" xfId="5136" hidden="1"/>
    <cellStyle name="Uwaga 3" xfId="5131" hidden="1"/>
    <cellStyle name="Uwaga 3" xfId="5126" hidden="1"/>
    <cellStyle name="Uwaga 3" xfId="5122" hidden="1"/>
    <cellStyle name="Uwaga 3" xfId="5117" hidden="1"/>
    <cellStyle name="Uwaga 3" xfId="5112" hidden="1"/>
    <cellStyle name="Uwaga 3" xfId="5107" hidden="1"/>
    <cellStyle name="Uwaga 3" xfId="5103" hidden="1"/>
    <cellStyle name="Uwaga 3" xfId="5099" hidden="1"/>
    <cellStyle name="Uwaga 3" xfId="5092" hidden="1"/>
    <cellStyle name="Uwaga 3" xfId="5088" hidden="1"/>
    <cellStyle name="Uwaga 3" xfId="5083" hidden="1"/>
    <cellStyle name="Uwaga 3" xfId="5077" hidden="1"/>
    <cellStyle name="Uwaga 3" xfId="5073" hidden="1"/>
    <cellStyle name="Uwaga 3" xfId="5068" hidden="1"/>
    <cellStyle name="Uwaga 3" xfId="5062" hidden="1"/>
    <cellStyle name="Uwaga 3" xfId="5058" hidden="1"/>
    <cellStyle name="Uwaga 3" xfId="5054" hidden="1"/>
    <cellStyle name="Uwaga 3" xfId="5047" hidden="1"/>
    <cellStyle name="Uwaga 3" xfId="5043" hidden="1"/>
    <cellStyle name="Uwaga 3" xfId="5039" hidden="1"/>
    <cellStyle name="Uwaga 3" xfId="5903" hidden="1"/>
    <cellStyle name="Uwaga 3" xfId="5901" hidden="1"/>
    <cellStyle name="Uwaga 3" xfId="5899" hidden="1"/>
    <cellStyle name="Uwaga 3" xfId="5886" hidden="1"/>
    <cellStyle name="Uwaga 3" xfId="5885" hidden="1"/>
    <cellStyle name="Uwaga 3" xfId="5884" hidden="1"/>
    <cellStyle name="Uwaga 3" xfId="5871" hidden="1"/>
    <cellStyle name="Uwaga 3" xfId="5870" hidden="1"/>
    <cellStyle name="Uwaga 3" xfId="5869" hidden="1"/>
    <cellStyle name="Uwaga 3" xfId="5857" hidden="1"/>
    <cellStyle name="Uwaga 3" xfId="5855" hidden="1"/>
    <cellStyle name="Uwaga 3" xfId="5854" hidden="1"/>
    <cellStyle name="Uwaga 3" xfId="5841" hidden="1"/>
    <cellStyle name="Uwaga 3" xfId="5840" hidden="1"/>
    <cellStyle name="Uwaga 3" xfId="5839" hidden="1"/>
    <cellStyle name="Uwaga 3" xfId="5827" hidden="1"/>
    <cellStyle name="Uwaga 3" xfId="5825" hidden="1"/>
    <cellStyle name="Uwaga 3" xfId="5823" hidden="1"/>
    <cellStyle name="Uwaga 3" xfId="5812" hidden="1"/>
    <cellStyle name="Uwaga 3" xfId="5810" hidden="1"/>
    <cellStyle name="Uwaga 3" xfId="5808" hidden="1"/>
    <cellStyle name="Uwaga 3" xfId="5797" hidden="1"/>
    <cellStyle name="Uwaga 3" xfId="5795" hidden="1"/>
    <cellStyle name="Uwaga 3" xfId="5793" hidden="1"/>
    <cellStyle name="Uwaga 3" xfId="5782" hidden="1"/>
    <cellStyle name="Uwaga 3" xfId="5780" hidden="1"/>
    <cellStyle name="Uwaga 3" xfId="5778" hidden="1"/>
    <cellStyle name="Uwaga 3" xfId="5767" hidden="1"/>
    <cellStyle name="Uwaga 3" xfId="5765" hidden="1"/>
    <cellStyle name="Uwaga 3" xfId="5763" hidden="1"/>
    <cellStyle name="Uwaga 3" xfId="5752" hidden="1"/>
    <cellStyle name="Uwaga 3" xfId="5750" hidden="1"/>
    <cellStyle name="Uwaga 3" xfId="5748" hidden="1"/>
    <cellStyle name="Uwaga 3" xfId="5737" hidden="1"/>
    <cellStyle name="Uwaga 3" xfId="5735" hidden="1"/>
    <cellStyle name="Uwaga 3" xfId="5733" hidden="1"/>
    <cellStyle name="Uwaga 3" xfId="5722" hidden="1"/>
    <cellStyle name="Uwaga 3" xfId="5720" hidden="1"/>
    <cellStyle name="Uwaga 3" xfId="5718" hidden="1"/>
    <cellStyle name="Uwaga 3" xfId="5707" hidden="1"/>
    <cellStyle name="Uwaga 3" xfId="5705" hidden="1"/>
    <cellStyle name="Uwaga 3" xfId="5703" hidden="1"/>
    <cellStyle name="Uwaga 3" xfId="5692" hidden="1"/>
    <cellStyle name="Uwaga 3" xfId="5690" hidden="1"/>
    <cellStyle name="Uwaga 3" xfId="5688" hidden="1"/>
    <cellStyle name="Uwaga 3" xfId="5677" hidden="1"/>
    <cellStyle name="Uwaga 3" xfId="5675" hidden="1"/>
    <cellStyle name="Uwaga 3" xfId="5673" hidden="1"/>
    <cellStyle name="Uwaga 3" xfId="5662" hidden="1"/>
    <cellStyle name="Uwaga 3" xfId="5660" hidden="1"/>
    <cellStyle name="Uwaga 3" xfId="5658" hidden="1"/>
    <cellStyle name="Uwaga 3" xfId="5647" hidden="1"/>
    <cellStyle name="Uwaga 3" xfId="5645" hidden="1"/>
    <cellStyle name="Uwaga 3" xfId="5643" hidden="1"/>
    <cellStyle name="Uwaga 3" xfId="5632" hidden="1"/>
    <cellStyle name="Uwaga 3" xfId="5630" hidden="1"/>
    <cellStyle name="Uwaga 3" xfId="5628" hidden="1"/>
    <cellStyle name="Uwaga 3" xfId="5617" hidden="1"/>
    <cellStyle name="Uwaga 3" xfId="5615" hidden="1"/>
    <cellStyle name="Uwaga 3" xfId="5613" hidden="1"/>
    <cellStyle name="Uwaga 3" xfId="5602" hidden="1"/>
    <cellStyle name="Uwaga 3" xfId="5600" hidden="1"/>
    <cellStyle name="Uwaga 3" xfId="5598" hidden="1"/>
    <cellStyle name="Uwaga 3" xfId="5587" hidden="1"/>
    <cellStyle name="Uwaga 3" xfId="5585" hidden="1"/>
    <cellStyle name="Uwaga 3" xfId="5583" hidden="1"/>
    <cellStyle name="Uwaga 3" xfId="5572" hidden="1"/>
    <cellStyle name="Uwaga 3" xfId="5570" hidden="1"/>
    <cellStyle name="Uwaga 3" xfId="5568" hidden="1"/>
    <cellStyle name="Uwaga 3" xfId="5557" hidden="1"/>
    <cellStyle name="Uwaga 3" xfId="5555" hidden="1"/>
    <cellStyle name="Uwaga 3" xfId="5553" hidden="1"/>
    <cellStyle name="Uwaga 3" xfId="5542" hidden="1"/>
    <cellStyle name="Uwaga 3" xfId="5540" hidden="1"/>
    <cellStyle name="Uwaga 3" xfId="5538" hidden="1"/>
    <cellStyle name="Uwaga 3" xfId="5527" hidden="1"/>
    <cellStyle name="Uwaga 3" xfId="5525" hidden="1"/>
    <cellStyle name="Uwaga 3" xfId="5523" hidden="1"/>
    <cellStyle name="Uwaga 3" xfId="5512" hidden="1"/>
    <cellStyle name="Uwaga 3" xfId="5510" hidden="1"/>
    <cellStyle name="Uwaga 3" xfId="5507" hidden="1"/>
    <cellStyle name="Uwaga 3" xfId="5497" hidden="1"/>
    <cellStyle name="Uwaga 3" xfId="5495" hidden="1"/>
    <cellStyle name="Uwaga 3" xfId="5493" hidden="1"/>
    <cellStyle name="Uwaga 3" xfId="5482" hidden="1"/>
    <cellStyle name="Uwaga 3" xfId="5480" hidden="1"/>
    <cellStyle name="Uwaga 3" xfId="5478" hidden="1"/>
    <cellStyle name="Uwaga 3" xfId="5467" hidden="1"/>
    <cellStyle name="Uwaga 3" xfId="5465" hidden="1"/>
    <cellStyle name="Uwaga 3" xfId="5462" hidden="1"/>
    <cellStyle name="Uwaga 3" xfId="5452" hidden="1"/>
    <cellStyle name="Uwaga 3" xfId="5450" hidden="1"/>
    <cellStyle name="Uwaga 3" xfId="5447" hidden="1"/>
    <cellStyle name="Uwaga 3" xfId="5437" hidden="1"/>
    <cellStyle name="Uwaga 3" xfId="5435" hidden="1"/>
    <cellStyle name="Uwaga 3" xfId="5432" hidden="1"/>
    <cellStyle name="Uwaga 3" xfId="5423" hidden="1"/>
    <cellStyle name="Uwaga 3" xfId="5420" hidden="1"/>
    <cellStyle name="Uwaga 3" xfId="5416" hidden="1"/>
    <cellStyle name="Uwaga 3" xfId="5408" hidden="1"/>
    <cellStyle name="Uwaga 3" xfId="5405" hidden="1"/>
    <cellStyle name="Uwaga 3" xfId="5401" hidden="1"/>
    <cellStyle name="Uwaga 3" xfId="5393" hidden="1"/>
    <cellStyle name="Uwaga 3" xfId="5390" hidden="1"/>
    <cellStyle name="Uwaga 3" xfId="5386" hidden="1"/>
    <cellStyle name="Uwaga 3" xfId="5378" hidden="1"/>
    <cellStyle name="Uwaga 3" xfId="5375" hidden="1"/>
    <cellStyle name="Uwaga 3" xfId="5371" hidden="1"/>
    <cellStyle name="Uwaga 3" xfId="5363" hidden="1"/>
    <cellStyle name="Uwaga 3" xfId="5360" hidden="1"/>
    <cellStyle name="Uwaga 3" xfId="5356" hidden="1"/>
    <cellStyle name="Uwaga 3" xfId="5348" hidden="1"/>
    <cellStyle name="Uwaga 3" xfId="5344" hidden="1"/>
    <cellStyle name="Uwaga 3" xfId="5339" hidden="1"/>
    <cellStyle name="Uwaga 3" xfId="5333" hidden="1"/>
    <cellStyle name="Uwaga 3" xfId="5329" hidden="1"/>
    <cellStyle name="Uwaga 3" xfId="5324" hidden="1"/>
    <cellStyle name="Uwaga 3" xfId="5318" hidden="1"/>
    <cellStyle name="Uwaga 3" xfId="5314" hidden="1"/>
    <cellStyle name="Uwaga 3" xfId="5309" hidden="1"/>
    <cellStyle name="Uwaga 3" xfId="5303" hidden="1"/>
    <cellStyle name="Uwaga 3" xfId="5300" hidden="1"/>
    <cellStyle name="Uwaga 3" xfId="5296" hidden="1"/>
    <cellStyle name="Uwaga 3" xfId="5288" hidden="1"/>
    <cellStyle name="Uwaga 3" xfId="5285" hidden="1"/>
    <cellStyle name="Uwaga 3" xfId="5280" hidden="1"/>
    <cellStyle name="Uwaga 3" xfId="5273" hidden="1"/>
    <cellStyle name="Uwaga 3" xfId="5269" hidden="1"/>
    <cellStyle name="Uwaga 3" xfId="5264" hidden="1"/>
    <cellStyle name="Uwaga 3" xfId="5258" hidden="1"/>
    <cellStyle name="Uwaga 3" xfId="5254" hidden="1"/>
    <cellStyle name="Uwaga 3" xfId="5249" hidden="1"/>
    <cellStyle name="Uwaga 3" xfId="5243" hidden="1"/>
    <cellStyle name="Uwaga 3" xfId="5240" hidden="1"/>
    <cellStyle name="Uwaga 3" xfId="5236" hidden="1"/>
    <cellStyle name="Uwaga 3" xfId="5228" hidden="1"/>
    <cellStyle name="Uwaga 3" xfId="5223" hidden="1"/>
    <cellStyle name="Uwaga 3" xfId="5218" hidden="1"/>
    <cellStyle name="Uwaga 3" xfId="5213" hidden="1"/>
    <cellStyle name="Uwaga 3" xfId="5208" hidden="1"/>
    <cellStyle name="Uwaga 3" xfId="5203" hidden="1"/>
    <cellStyle name="Uwaga 3" xfId="5198" hidden="1"/>
    <cellStyle name="Uwaga 3" xfId="5193" hidden="1"/>
    <cellStyle name="Uwaga 3" xfId="5188" hidden="1"/>
    <cellStyle name="Uwaga 3" xfId="5183" hidden="1"/>
    <cellStyle name="Uwaga 3" xfId="5179" hidden="1"/>
    <cellStyle name="Uwaga 3" xfId="5174" hidden="1"/>
    <cellStyle name="Uwaga 3" xfId="5167" hidden="1"/>
    <cellStyle name="Uwaga 3" xfId="5162" hidden="1"/>
    <cellStyle name="Uwaga 3" xfId="5157" hidden="1"/>
    <cellStyle name="Uwaga 3" xfId="5152" hidden="1"/>
    <cellStyle name="Uwaga 3" xfId="5147" hidden="1"/>
    <cellStyle name="Uwaga 3" xfId="5142" hidden="1"/>
    <cellStyle name="Uwaga 3" xfId="5137" hidden="1"/>
    <cellStyle name="Uwaga 3" xfId="5132" hidden="1"/>
    <cellStyle name="Uwaga 3" xfId="5127" hidden="1"/>
    <cellStyle name="Uwaga 3" xfId="5123" hidden="1"/>
    <cellStyle name="Uwaga 3" xfId="5118" hidden="1"/>
    <cellStyle name="Uwaga 3" xfId="5113" hidden="1"/>
    <cellStyle name="Uwaga 3" xfId="5108" hidden="1"/>
    <cellStyle name="Uwaga 3" xfId="5104" hidden="1"/>
    <cellStyle name="Uwaga 3" xfId="5100" hidden="1"/>
    <cellStyle name="Uwaga 3" xfId="5093" hidden="1"/>
    <cellStyle name="Uwaga 3" xfId="5089" hidden="1"/>
    <cellStyle name="Uwaga 3" xfId="5084" hidden="1"/>
    <cellStyle name="Uwaga 3" xfId="5078" hidden="1"/>
    <cellStyle name="Uwaga 3" xfId="5074" hidden="1"/>
    <cellStyle name="Uwaga 3" xfId="5069" hidden="1"/>
    <cellStyle name="Uwaga 3" xfId="5063" hidden="1"/>
    <cellStyle name="Uwaga 3" xfId="5059" hidden="1"/>
    <cellStyle name="Uwaga 3" xfId="5055" hidden="1"/>
    <cellStyle name="Uwaga 3" xfId="5048" hidden="1"/>
    <cellStyle name="Uwaga 3" xfId="5044" hidden="1"/>
    <cellStyle name="Uwaga 3" xfId="5040" hidden="1"/>
    <cellStyle name="Uwaga 3" xfId="5907" hidden="1"/>
    <cellStyle name="Uwaga 3" xfId="5906" hidden="1"/>
    <cellStyle name="Uwaga 3" xfId="5904" hidden="1"/>
    <cellStyle name="Uwaga 3" xfId="5891" hidden="1"/>
    <cellStyle name="Uwaga 3" xfId="5889" hidden="1"/>
    <cellStyle name="Uwaga 3" xfId="5887" hidden="1"/>
    <cellStyle name="Uwaga 3" xfId="5877" hidden="1"/>
    <cellStyle name="Uwaga 3" xfId="5875" hidden="1"/>
    <cellStyle name="Uwaga 3" xfId="5873" hidden="1"/>
    <cellStyle name="Uwaga 3" xfId="5862" hidden="1"/>
    <cellStyle name="Uwaga 3" xfId="5860" hidden="1"/>
    <cellStyle name="Uwaga 3" xfId="5858" hidden="1"/>
    <cellStyle name="Uwaga 3" xfId="5845" hidden="1"/>
    <cellStyle name="Uwaga 3" xfId="5843" hidden="1"/>
    <cellStyle name="Uwaga 3" xfId="5842" hidden="1"/>
    <cellStyle name="Uwaga 3" xfId="5829" hidden="1"/>
    <cellStyle name="Uwaga 3" xfId="5828" hidden="1"/>
    <cellStyle name="Uwaga 3" xfId="5826" hidden="1"/>
    <cellStyle name="Uwaga 3" xfId="5814" hidden="1"/>
    <cellStyle name="Uwaga 3" xfId="5813" hidden="1"/>
    <cellStyle name="Uwaga 3" xfId="5811" hidden="1"/>
    <cellStyle name="Uwaga 3" xfId="5799" hidden="1"/>
    <cellStyle name="Uwaga 3" xfId="5798" hidden="1"/>
    <cellStyle name="Uwaga 3" xfId="5796" hidden="1"/>
    <cellStyle name="Uwaga 3" xfId="5784" hidden="1"/>
    <cellStyle name="Uwaga 3" xfId="5783" hidden="1"/>
    <cellStyle name="Uwaga 3" xfId="5781" hidden="1"/>
    <cellStyle name="Uwaga 3" xfId="5769" hidden="1"/>
    <cellStyle name="Uwaga 3" xfId="5768" hidden="1"/>
    <cellStyle name="Uwaga 3" xfId="5766" hidden="1"/>
    <cellStyle name="Uwaga 3" xfId="5754" hidden="1"/>
    <cellStyle name="Uwaga 3" xfId="5753" hidden="1"/>
    <cellStyle name="Uwaga 3" xfId="5751" hidden="1"/>
    <cellStyle name="Uwaga 3" xfId="5739" hidden="1"/>
    <cellStyle name="Uwaga 3" xfId="5738" hidden="1"/>
    <cellStyle name="Uwaga 3" xfId="5736" hidden="1"/>
    <cellStyle name="Uwaga 3" xfId="5724" hidden="1"/>
    <cellStyle name="Uwaga 3" xfId="5723" hidden="1"/>
    <cellStyle name="Uwaga 3" xfId="5721" hidden="1"/>
    <cellStyle name="Uwaga 3" xfId="5709" hidden="1"/>
    <cellStyle name="Uwaga 3" xfId="5708" hidden="1"/>
    <cellStyle name="Uwaga 3" xfId="5706" hidden="1"/>
    <cellStyle name="Uwaga 3" xfId="5694" hidden="1"/>
    <cellStyle name="Uwaga 3" xfId="5693" hidden="1"/>
    <cellStyle name="Uwaga 3" xfId="5691" hidden="1"/>
    <cellStyle name="Uwaga 3" xfId="5679" hidden="1"/>
    <cellStyle name="Uwaga 3" xfId="5678" hidden="1"/>
    <cellStyle name="Uwaga 3" xfId="5676" hidden="1"/>
    <cellStyle name="Uwaga 3" xfId="5664" hidden="1"/>
    <cellStyle name="Uwaga 3" xfId="5663" hidden="1"/>
    <cellStyle name="Uwaga 3" xfId="5661" hidden="1"/>
    <cellStyle name="Uwaga 3" xfId="5649" hidden="1"/>
    <cellStyle name="Uwaga 3" xfId="5648" hidden="1"/>
    <cellStyle name="Uwaga 3" xfId="5646" hidden="1"/>
    <cellStyle name="Uwaga 3" xfId="5634" hidden="1"/>
    <cellStyle name="Uwaga 3" xfId="5633" hidden="1"/>
    <cellStyle name="Uwaga 3" xfId="5631" hidden="1"/>
    <cellStyle name="Uwaga 3" xfId="5619" hidden="1"/>
    <cellStyle name="Uwaga 3" xfId="5618" hidden="1"/>
    <cellStyle name="Uwaga 3" xfId="5616" hidden="1"/>
    <cellStyle name="Uwaga 3" xfId="5604" hidden="1"/>
    <cellStyle name="Uwaga 3" xfId="5603" hidden="1"/>
    <cellStyle name="Uwaga 3" xfId="5601" hidden="1"/>
    <cellStyle name="Uwaga 3" xfId="5589" hidden="1"/>
    <cellStyle name="Uwaga 3" xfId="5588" hidden="1"/>
    <cellStyle name="Uwaga 3" xfId="5586" hidden="1"/>
    <cellStyle name="Uwaga 3" xfId="5574" hidden="1"/>
    <cellStyle name="Uwaga 3" xfId="5573" hidden="1"/>
    <cellStyle name="Uwaga 3" xfId="5571" hidden="1"/>
    <cellStyle name="Uwaga 3" xfId="5559" hidden="1"/>
    <cellStyle name="Uwaga 3" xfId="5558" hidden="1"/>
    <cellStyle name="Uwaga 3" xfId="5556" hidden="1"/>
    <cellStyle name="Uwaga 3" xfId="5544" hidden="1"/>
    <cellStyle name="Uwaga 3" xfId="5543" hidden="1"/>
    <cellStyle name="Uwaga 3" xfId="5541" hidden="1"/>
    <cellStyle name="Uwaga 3" xfId="5529" hidden="1"/>
    <cellStyle name="Uwaga 3" xfId="5528" hidden="1"/>
    <cellStyle name="Uwaga 3" xfId="5526" hidden="1"/>
    <cellStyle name="Uwaga 3" xfId="5514" hidden="1"/>
    <cellStyle name="Uwaga 3" xfId="5513" hidden="1"/>
    <cellStyle name="Uwaga 3" xfId="5511" hidden="1"/>
    <cellStyle name="Uwaga 3" xfId="5499" hidden="1"/>
    <cellStyle name="Uwaga 3" xfId="5498" hidden="1"/>
    <cellStyle name="Uwaga 3" xfId="5496" hidden="1"/>
    <cellStyle name="Uwaga 3" xfId="5484" hidden="1"/>
    <cellStyle name="Uwaga 3" xfId="5483" hidden="1"/>
    <cellStyle name="Uwaga 3" xfId="5481" hidden="1"/>
    <cellStyle name="Uwaga 3" xfId="5469" hidden="1"/>
    <cellStyle name="Uwaga 3" xfId="5468" hidden="1"/>
    <cellStyle name="Uwaga 3" xfId="5466" hidden="1"/>
    <cellStyle name="Uwaga 3" xfId="5454" hidden="1"/>
    <cellStyle name="Uwaga 3" xfId="5453" hidden="1"/>
    <cellStyle name="Uwaga 3" xfId="5451" hidden="1"/>
    <cellStyle name="Uwaga 3" xfId="5439" hidden="1"/>
    <cellStyle name="Uwaga 3" xfId="5438" hidden="1"/>
    <cellStyle name="Uwaga 3" xfId="5436" hidden="1"/>
    <cellStyle name="Uwaga 3" xfId="5424" hidden="1"/>
    <cellStyle name="Uwaga 3" xfId="5422" hidden="1"/>
    <cellStyle name="Uwaga 3" xfId="5419" hidden="1"/>
    <cellStyle name="Uwaga 3" xfId="5409" hidden="1"/>
    <cellStyle name="Uwaga 3" xfId="5407" hidden="1"/>
    <cellStyle name="Uwaga 3" xfId="5404" hidden="1"/>
    <cellStyle name="Uwaga 3" xfId="5394" hidden="1"/>
    <cellStyle name="Uwaga 3" xfId="5392" hidden="1"/>
    <cellStyle name="Uwaga 3" xfId="5389" hidden="1"/>
    <cellStyle name="Uwaga 3" xfId="5379" hidden="1"/>
    <cellStyle name="Uwaga 3" xfId="5377" hidden="1"/>
    <cellStyle name="Uwaga 3" xfId="5374" hidden="1"/>
    <cellStyle name="Uwaga 3" xfId="5364" hidden="1"/>
    <cellStyle name="Uwaga 3" xfId="5362" hidden="1"/>
    <cellStyle name="Uwaga 3" xfId="5359" hidden="1"/>
    <cellStyle name="Uwaga 3" xfId="5349" hidden="1"/>
    <cellStyle name="Uwaga 3" xfId="5347" hidden="1"/>
    <cellStyle name="Uwaga 3" xfId="5343" hidden="1"/>
    <cellStyle name="Uwaga 3" xfId="5334" hidden="1"/>
    <cellStyle name="Uwaga 3" xfId="5331" hidden="1"/>
    <cellStyle name="Uwaga 3" xfId="5327" hidden="1"/>
    <cellStyle name="Uwaga 3" xfId="5319" hidden="1"/>
    <cellStyle name="Uwaga 3" xfId="5317" hidden="1"/>
    <cellStyle name="Uwaga 3" xfId="5313" hidden="1"/>
    <cellStyle name="Uwaga 3" xfId="5304" hidden="1"/>
    <cellStyle name="Uwaga 3" xfId="5302" hidden="1"/>
    <cellStyle name="Uwaga 3" xfId="5299" hidden="1"/>
    <cellStyle name="Uwaga 3" xfId="5289" hidden="1"/>
    <cellStyle name="Uwaga 3" xfId="5287" hidden="1"/>
    <cellStyle name="Uwaga 3" xfId="5282" hidden="1"/>
    <cellStyle name="Uwaga 3" xfId="5274" hidden="1"/>
    <cellStyle name="Uwaga 3" xfId="5272" hidden="1"/>
    <cellStyle name="Uwaga 3" xfId="5267" hidden="1"/>
    <cellStyle name="Uwaga 3" xfId="5259" hidden="1"/>
    <cellStyle name="Uwaga 3" xfId="5257" hidden="1"/>
    <cellStyle name="Uwaga 3" xfId="5252" hidden="1"/>
    <cellStyle name="Uwaga 3" xfId="5244" hidden="1"/>
    <cellStyle name="Uwaga 3" xfId="5242" hidden="1"/>
    <cellStyle name="Uwaga 3" xfId="5238" hidden="1"/>
    <cellStyle name="Uwaga 3" xfId="5229" hidden="1"/>
    <cellStyle name="Uwaga 3" xfId="5226" hidden="1"/>
    <cellStyle name="Uwaga 3" xfId="5221" hidden="1"/>
    <cellStyle name="Uwaga 3" xfId="5214" hidden="1"/>
    <cellStyle name="Uwaga 3" xfId="5210" hidden="1"/>
    <cellStyle name="Uwaga 3" xfId="5205" hidden="1"/>
    <cellStyle name="Uwaga 3" xfId="5199" hidden="1"/>
    <cellStyle name="Uwaga 3" xfId="5195" hidden="1"/>
    <cellStyle name="Uwaga 3" xfId="5190" hidden="1"/>
    <cellStyle name="Uwaga 3" xfId="5184" hidden="1"/>
    <cellStyle name="Uwaga 3" xfId="5181" hidden="1"/>
    <cellStyle name="Uwaga 3" xfId="5177" hidden="1"/>
    <cellStyle name="Uwaga 3" xfId="5168" hidden="1"/>
    <cellStyle name="Uwaga 3" xfId="5163" hidden="1"/>
    <cellStyle name="Uwaga 3" xfId="5158" hidden="1"/>
    <cellStyle name="Uwaga 3" xfId="5153" hidden="1"/>
    <cellStyle name="Uwaga 3" xfId="5148" hidden="1"/>
    <cellStyle name="Uwaga 3" xfId="5143" hidden="1"/>
    <cellStyle name="Uwaga 3" xfId="5138" hidden="1"/>
    <cellStyle name="Uwaga 3" xfId="5133" hidden="1"/>
    <cellStyle name="Uwaga 3" xfId="5128" hidden="1"/>
    <cellStyle name="Uwaga 3" xfId="5124" hidden="1"/>
    <cellStyle name="Uwaga 3" xfId="5119" hidden="1"/>
    <cellStyle name="Uwaga 3" xfId="5114" hidden="1"/>
    <cellStyle name="Uwaga 3" xfId="5109" hidden="1"/>
    <cellStyle name="Uwaga 3" xfId="5105" hidden="1"/>
    <cellStyle name="Uwaga 3" xfId="5101" hidden="1"/>
    <cellStyle name="Uwaga 3" xfId="5094" hidden="1"/>
    <cellStyle name="Uwaga 3" xfId="5090" hidden="1"/>
    <cellStyle name="Uwaga 3" xfId="5085" hidden="1"/>
    <cellStyle name="Uwaga 3" xfId="5079" hidden="1"/>
    <cellStyle name="Uwaga 3" xfId="5075" hidden="1"/>
    <cellStyle name="Uwaga 3" xfId="5070" hidden="1"/>
    <cellStyle name="Uwaga 3" xfId="5064" hidden="1"/>
    <cellStyle name="Uwaga 3" xfId="5060" hidden="1"/>
    <cellStyle name="Uwaga 3" xfId="5056" hidden="1"/>
    <cellStyle name="Uwaga 3" xfId="5049" hidden="1"/>
    <cellStyle name="Uwaga 3" xfId="5045" hidden="1"/>
    <cellStyle name="Uwaga 3" xfId="5041" hidden="1"/>
    <cellStyle name="Uwaga 3" xfId="4038" hidden="1"/>
    <cellStyle name="Uwaga 3" xfId="4037" hidden="1"/>
    <cellStyle name="Uwaga 3" xfId="4036" hidden="1"/>
    <cellStyle name="Uwaga 3" xfId="4029" hidden="1"/>
    <cellStyle name="Uwaga 3" xfId="4028" hidden="1"/>
    <cellStyle name="Uwaga 3" xfId="4027" hidden="1"/>
    <cellStyle name="Uwaga 3" xfId="4020" hidden="1"/>
    <cellStyle name="Uwaga 3" xfId="4019" hidden="1"/>
    <cellStyle name="Uwaga 3" xfId="4018" hidden="1"/>
    <cellStyle name="Uwaga 3" xfId="4011" hidden="1"/>
    <cellStyle name="Uwaga 3" xfId="4010" hidden="1"/>
    <cellStyle name="Uwaga 3" xfId="4009" hidden="1"/>
    <cellStyle name="Uwaga 3" xfId="4002" hidden="1"/>
    <cellStyle name="Uwaga 3" xfId="4001" hidden="1"/>
    <cellStyle name="Uwaga 3" xfId="4000" hidden="1"/>
    <cellStyle name="Uwaga 3" xfId="3993" hidden="1"/>
    <cellStyle name="Uwaga 3" xfId="3992" hidden="1"/>
    <cellStyle name="Uwaga 3" xfId="3990" hidden="1"/>
    <cellStyle name="Uwaga 3" xfId="3984" hidden="1"/>
    <cellStyle name="Uwaga 3" xfId="3983" hidden="1"/>
    <cellStyle name="Uwaga 3" xfId="3981" hidden="1"/>
    <cellStyle name="Uwaga 3" xfId="3975" hidden="1"/>
    <cellStyle name="Uwaga 3" xfId="3974" hidden="1"/>
    <cellStyle name="Uwaga 3" xfId="3972" hidden="1"/>
    <cellStyle name="Uwaga 3" xfId="3966" hidden="1"/>
    <cellStyle name="Uwaga 3" xfId="3965" hidden="1"/>
    <cellStyle name="Uwaga 3" xfId="3963" hidden="1"/>
    <cellStyle name="Uwaga 3" xfId="3957" hidden="1"/>
    <cellStyle name="Uwaga 3" xfId="3956" hidden="1"/>
    <cellStyle name="Uwaga 3" xfId="3954" hidden="1"/>
    <cellStyle name="Uwaga 3" xfId="3948" hidden="1"/>
    <cellStyle name="Uwaga 3" xfId="3947" hidden="1"/>
    <cellStyle name="Uwaga 3" xfId="3945" hidden="1"/>
    <cellStyle name="Uwaga 3" xfId="3939" hidden="1"/>
    <cellStyle name="Uwaga 3" xfId="3938" hidden="1"/>
    <cellStyle name="Uwaga 3" xfId="3936" hidden="1"/>
    <cellStyle name="Uwaga 3" xfId="3930" hidden="1"/>
    <cellStyle name="Uwaga 3" xfId="3929" hidden="1"/>
    <cellStyle name="Uwaga 3" xfId="3927" hidden="1"/>
    <cellStyle name="Uwaga 3" xfId="3921" hidden="1"/>
    <cellStyle name="Uwaga 3" xfId="3920" hidden="1"/>
    <cellStyle name="Uwaga 3" xfId="3918" hidden="1"/>
    <cellStyle name="Uwaga 3" xfId="3912" hidden="1"/>
    <cellStyle name="Uwaga 3" xfId="3911" hidden="1"/>
    <cellStyle name="Uwaga 3" xfId="3909" hidden="1"/>
    <cellStyle name="Uwaga 3" xfId="3903" hidden="1"/>
    <cellStyle name="Uwaga 3" xfId="3902" hidden="1"/>
    <cellStyle name="Uwaga 3" xfId="3900" hidden="1"/>
    <cellStyle name="Uwaga 3" xfId="3894" hidden="1"/>
    <cellStyle name="Uwaga 3" xfId="3893" hidden="1"/>
    <cellStyle name="Uwaga 3" xfId="3891" hidden="1"/>
    <cellStyle name="Uwaga 3" xfId="3885" hidden="1"/>
    <cellStyle name="Uwaga 3" xfId="3884" hidden="1"/>
    <cellStyle name="Uwaga 3" xfId="3881" hidden="1"/>
    <cellStyle name="Uwaga 3" xfId="3876" hidden="1"/>
    <cellStyle name="Uwaga 3" xfId="3874" hidden="1"/>
    <cellStyle name="Uwaga 3" xfId="3871" hidden="1"/>
    <cellStyle name="Uwaga 3" xfId="3867" hidden="1"/>
    <cellStyle name="Uwaga 3" xfId="3866" hidden="1"/>
    <cellStyle name="Uwaga 3" xfId="3863" hidden="1"/>
    <cellStyle name="Uwaga 3" xfId="3858" hidden="1"/>
    <cellStyle name="Uwaga 3" xfId="3857" hidden="1"/>
    <cellStyle name="Uwaga 3" xfId="3855" hidden="1"/>
    <cellStyle name="Uwaga 3" xfId="3849" hidden="1"/>
    <cellStyle name="Uwaga 3" xfId="3848" hidden="1"/>
    <cellStyle name="Uwaga 3" xfId="3846" hidden="1"/>
    <cellStyle name="Uwaga 3" xfId="3840" hidden="1"/>
    <cellStyle name="Uwaga 3" xfId="3839" hidden="1"/>
    <cellStyle name="Uwaga 3" xfId="3837" hidden="1"/>
    <cellStyle name="Uwaga 3" xfId="3831" hidden="1"/>
    <cellStyle name="Uwaga 3" xfId="3830" hidden="1"/>
    <cellStyle name="Uwaga 3" xfId="3828" hidden="1"/>
    <cellStyle name="Uwaga 3" xfId="3822" hidden="1"/>
    <cellStyle name="Uwaga 3" xfId="3821" hidden="1"/>
    <cellStyle name="Uwaga 3" xfId="3819" hidden="1"/>
    <cellStyle name="Uwaga 3" xfId="3813" hidden="1"/>
    <cellStyle name="Uwaga 3" xfId="3812" hidden="1"/>
    <cellStyle name="Uwaga 3" xfId="3809" hidden="1"/>
    <cellStyle name="Uwaga 3" xfId="3804" hidden="1"/>
    <cellStyle name="Uwaga 3" xfId="3802" hidden="1"/>
    <cellStyle name="Uwaga 3" xfId="3799" hidden="1"/>
    <cellStyle name="Uwaga 3" xfId="3795" hidden="1"/>
    <cellStyle name="Uwaga 3" xfId="3793" hidden="1"/>
    <cellStyle name="Uwaga 3" xfId="3790" hidden="1"/>
    <cellStyle name="Uwaga 3" xfId="3786" hidden="1"/>
    <cellStyle name="Uwaga 3" xfId="3785" hidden="1"/>
    <cellStyle name="Uwaga 3" xfId="3783" hidden="1"/>
    <cellStyle name="Uwaga 3" xfId="3777" hidden="1"/>
    <cellStyle name="Uwaga 3" xfId="3775" hidden="1"/>
    <cellStyle name="Uwaga 3" xfId="3772" hidden="1"/>
    <cellStyle name="Uwaga 3" xfId="3768" hidden="1"/>
    <cellStyle name="Uwaga 3" xfId="3766" hidden="1"/>
    <cellStyle name="Uwaga 3" xfId="3763" hidden="1"/>
    <cellStyle name="Uwaga 3" xfId="3759" hidden="1"/>
    <cellStyle name="Uwaga 3" xfId="3757" hidden="1"/>
    <cellStyle name="Uwaga 3" xfId="3754" hidden="1"/>
    <cellStyle name="Uwaga 3" xfId="3750" hidden="1"/>
    <cellStyle name="Uwaga 3" xfId="3748" hidden="1"/>
    <cellStyle name="Uwaga 3" xfId="3746" hidden="1"/>
    <cellStyle name="Uwaga 3" xfId="3741" hidden="1"/>
    <cellStyle name="Uwaga 3" xfId="3739" hidden="1"/>
    <cellStyle name="Uwaga 3" xfId="3737" hidden="1"/>
    <cellStyle name="Uwaga 3" xfId="3732" hidden="1"/>
    <cellStyle name="Uwaga 3" xfId="3730" hidden="1"/>
    <cellStyle name="Uwaga 3" xfId="3727" hidden="1"/>
    <cellStyle name="Uwaga 3" xfId="3723" hidden="1"/>
    <cellStyle name="Uwaga 3" xfId="3721" hidden="1"/>
    <cellStyle name="Uwaga 3" xfId="3719" hidden="1"/>
    <cellStyle name="Uwaga 3" xfId="3714" hidden="1"/>
    <cellStyle name="Uwaga 3" xfId="3712" hidden="1"/>
    <cellStyle name="Uwaga 3" xfId="3710" hidden="1"/>
    <cellStyle name="Uwaga 3" xfId="3704" hidden="1"/>
    <cellStyle name="Uwaga 3" xfId="3701" hidden="1"/>
    <cellStyle name="Uwaga 3" xfId="3698" hidden="1"/>
    <cellStyle name="Uwaga 3" xfId="3695" hidden="1"/>
    <cellStyle name="Uwaga 3" xfId="3692" hidden="1"/>
    <cellStyle name="Uwaga 3" xfId="3689" hidden="1"/>
    <cellStyle name="Uwaga 3" xfId="3686" hidden="1"/>
    <cellStyle name="Uwaga 3" xfId="3683" hidden="1"/>
    <cellStyle name="Uwaga 3" xfId="3680" hidden="1"/>
    <cellStyle name="Uwaga 3" xfId="3678" hidden="1"/>
    <cellStyle name="Uwaga 3" xfId="3676" hidden="1"/>
    <cellStyle name="Uwaga 3" xfId="3673" hidden="1"/>
    <cellStyle name="Uwaga 3" xfId="3669" hidden="1"/>
    <cellStyle name="Uwaga 3" xfId="3666" hidden="1"/>
    <cellStyle name="Uwaga 3" xfId="3663" hidden="1"/>
    <cellStyle name="Uwaga 3" xfId="3659" hidden="1"/>
    <cellStyle name="Uwaga 3" xfId="3656" hidden="1"/>
    <cellStyle name="Uwaga 3" xfId="3653" hidden="1"/>
    <cellStyle name="Uwaga 3" xfId="3651" hidden="1"/>
    <cellStyle name="Uwaga 3" xfId="3648" hidden="1"/>
    <cellStyle name="Uwaga 3" xfId="3645" hidden="1"/>
    <cellStyle name="Uwaga 3" xfId="3642" hidden="1"/>
    <cellStyle name="Uwaga 3" xfId="3640" hidden="1"/>
    <cellStyle name="Uwaga 3" xfId="3638" hidden="1"/>
    <cellStyle name="Uwaga 3" xfId="3633" hidden="1"/>
    <cellStyle name="Uwaga 3" xfId="3630" hidden="1"/>
    <cellStyle name="Uwaga 3" xfId="3627" hidden="1"/>
    <cellStyle name="Uwaga 3" xfId="3623" hidden="1"/>
    <cellStyle name="Uwaga 3" xfId="3620" hidden="1"/>
    <cellStyle name="Uwaga 3" xfId="3617" hidden="1"/>
    <cellStyle name="Uwaga 3" xfId="3614" hidden="1"/>
    <cellStyle name="Uwaga 3" xfId="3611" hidden="1"/>
    <cellStyle name="Uwaga 3" xfId="3608" hidden="1"/>
    <cellStyle name="Uwaga 3" xfId="3606" hidden="1"/>
    <cellStyle name="Uwaga 3" xfId="3604" hidden="1"/>
    <cellStyle name="Uwaga 3" xfId="3601" hidden="1"/>
    <cellStyle name="Uwaga 3" xfId="3596" hidden="1"/>
    <cellStyle name="Uwaga 3" xfId="3593" hidden="1"/>
    <cellStyle name="Uwaga 3" xfId="3590" hidden="1"/>
    <cellStyle name="Uwaga 3" xfId="3586" hidden="1"/>
    <cellStyle name="Uwaga 3" xfId="3583" hidden="1"/>
    <cellStyle name="Uwaga 3" xfId="3581" hidden="1"/>
    <cellStyle name="Uwaga 3" xfId="3578" hidden="1"/>
    <cellStyle name="Uwaga 3" xfId="3575" hidden="1"/>
    <cellStyle name="Uwaga 3" xfId="3572" hidden="1"/>
    <cellStyle name="Uwaga 3" xfId="3570" hidden="1"/>
    <cellStyle name="Uwaga 3" xfId="3567" hidden="1"/>
    <cellStyle name="Uwaga 3" xfId="3564" hidden="1"/>
    <cellStyle name="Uwaga 3" xfId="3561" hidden="1"/>
    <cellStyle name="Uwaga 3" xfId="3559" hidden="1"/>
    <cellStyle name="Uwaga 3" xfId="3557" hidden="1"/>
    <cellStyle name="Uwaga 3" xfId="3552" hidden="1"/>
    <cellStyle name="Uwaga 3" xfId="3550" hidden="1"/>
    <cellStyle name="Uwaga 3" xfId="3547" hidden="1"/>
    <cellStyle name="Uwaga 3" xfId="3543" hidden="1"/>
    <cellStyle name="Uwaga 3" xfId="3541" hidden="1"/>
    <cellStyle name="Uwaga 3" xfId="3538" hidden="1"/>
    <cellStyle name="Uwaga 3" xfId="3534" hidden="1"/>
    <cellStyle name="Uwaga 3" xfId="3532" hidden="1"/>
    <cellStyle name="Uwaga 3" xfId="3530" hidden="1"/>
    <cellStyle name="Uwaga 3" xfId="3525" hidden="1"/>
    <cellStyle name="Uwaga 3" xfId="3523" hidden="1"/>
    <cellStyle name="Uwaga 3" xfId="3521" hidden="1"/>
    <cellStyle name="Uwaga 3" xfId="5995" hidden="1"/>
    <cellStyle name="Uwaga 3" xfId="5996" hidden="1"/>
    <cellStyle name="Uwaga 3" xfId="5998" hidden="1"/>
    <cellStyle name="Uwaga 3" xfId="6010" hidden="1"/>
    <cellStyle name="Uwaga 3" xfId="6011" hidden="1"/>
    <cellStyle name="Uwaga 3" xfId="6016" hidden="1"/>
    <cellStyle name="Uwaga 3" xfId="6025" hidden="1"/>
    <cellStyle name="Uwaga 3" xfId="6026" hidden="1"/>
    <cellStyle name="Uwaga 3" xfId="6031" hidden="1"/>
    <cellStyle name="Uwaga 3" xfId="6040" hidden="1"/>
    <cellStyle name="Uwaga 3" xfId="6041" hidden="1"/>
    <cellStyle name="Uwaga 3" xfId="6042" hidden="1"/>
    <cellStyle name="Uwaga 3" xfId="6055" hidden="1"/>
    <cellStyle name="Uwaga 3" xfId="6060" hidden="1"/>
    <cellStyle name="Uwaga 3" xfId="6065" hidden="1"/>
    <cellStyle name="Uwaga 3" xfId="6075" hidden="1"/>
    <cellStyle name="Uwaga 3" xfId="6080" hidden="1"/>
    <cellStyle name="Uwaga 3" xfId="6084" hidden="1"/>
    <cellStyle name="Uwaga 3" xfId="6091" hidden="1"/>
    <cellStyle name="Uwaga 3" xfId="6096" hidden="1"/>
    <cellStyle name="Uwaga 3" xfId="6099" hidden="1"/>
    <cellStyle name="Uwaga 3" xfId="6105" hidden="1"/>
    <cellStyle name="Uwaga 3" xfId="6110" hidden="1"/>
    <cellStyle name="Uwaga 3" xfId="6114" hidden="1"/>
    <cellStyle name="Uwaga 3" xfId="6115" hidden="1"/>
    <cellStyle name="Uwaga 3" xfId="6116" hidden="1"/>
    <cellStyle name="Uwaga 3" xfId="6120" hidden="1"/>
    <cellStyle name="Uwaga 3" xfId="6132" hidden="1"/>
    <cellStyle name="Uwaga 3" xfId="6137" hidden="1"/>
    <cellStyle name="Uwaga 3" xfId="6142" hidden="1"/>
    <cellStyle name="Uwaga 3" xfId="6147" hidden="1"/>
    <cellStyle name="Uwaga 3" xfId="6152" hidden="1"/>
    <cellStyle name="Uwaga 3" xfId="6157" hidden="1"/>
    <cellStyle name="Uwaga 3" xfId="6161" hidden="1"/>
    <cellStyle name="Uwaga 3" xfId="6165" hidden="1"/>
    <cellStyle name="Uwaga 3" xfId="6170" hidden="1"/>
    <cellStyle name="Uwaga 3" xfId="6175" hidden="1"/>
    <cellStyle name="Uwaga 3" xfId="6176" hidden="1"/>
    <cellStyle name="Uwaga 3" xfId="6178" hidden="1"/>
    <cellStyle name="Uwaga 3" xfId="6191" hidden="1"/>
    <cellStyle name="Uwaga 3" xfId="6195" hidden="1"/>
    <cellStyle name="Uwaga 3" xfId="6200" hidden="1"/>
    <cellStyle name="Uwaga 3" xfId="6207" hidden="1"/>
    <cellStyle name="Uwaga 3" xfId="6211" hidden="1"/>
    <cellStyle name="Uwaga 3" xfId="6216" hidden="1"/>
    <cellStyle name="Uwaga 3" xfId="6221" hidden="1"/>
    <cellStyle name="Uwaga 3" xfId="6224" hidden="1"/>
    <cellStyle name="Uwaga 3" xfId="6229" hidden="1"/>
    <cellStyle name="Uwaga 3" xfId="6235" hidden="1"/>
    <cellStyle name="Uwaga 3" xfId="6236" hidden="1"/>
    <cellStyle name="Uwaga 3" xfId="6239" hidden="1"/>
    <cellStyle name="Uwaga 3" xfId="6252" hidden="1"/>
    <cellStyle name="Uwaga 3" xfId="6256" hidden="1"/>
    <cellStyle name="Uwaga 3" xfId="6261" hidden="1"/>
    <cellStyle name="Uwaga 3" xfId="6268" hidden="1"/>
    <cellStyle name="Uwaga 3" xfId="6273" hidden="1"/>
    <cellStyle name="Uwaga 3" xfId="6277" hidden="1"/>
    <cellStyle name="Uwaga 3" xfId="6282" hidden="1"/>
    <cellStyle name="Uwaga 3" xfId="6286" hidden="1"/>
    <cellStyle name="Uwaga 3" xfId="6291" hidden="1"/>
    <cellStyle name="Uwaga 3" xfId="6295" hidden="1"/>
    <cellStyle name="Uwaga 3" xfId="6296" hidden="1"/>
    <cellStyle name="Uwaga 3" xfId="6298" hidden="1"/>
    <cellStyle name="Uwaga 3" xfId="6310" hidden="1"/>
    <cellStyle name="Uwaga 3" xfId="6311" hidden="1"/>
    <cellStyle name="Uwaga 3" xfId="6313" hidden="1"/>
    <cellStyle name="Uwaga 3" xfId="6325" hidden="1"/>
    <cellStyle name="Uwaga 3" xfId="6327" hidden="1"/>
    <cellStyle name="Uwaga 3" xfId="6330" hidden="1"/>
    <cellStyle name="Uwaga 3" xfId="6340" hidden="1"/>
    <cellStyle name="Uwaga 3" xfId="6341" hidden="1"/>
    <cellStyle name="Uwaga 3" xfId="6343" hidden="1"/>
    <cellStyle name="Uwaga 3" xfId="6355" hidden="1"/>
    <cellStyle name="Uwaga 3" xfId="6356" hidden="1"/>
    <cellStyle name="Uwaga 3" xfId="6357" hidden="1"/>
    <cellStyle name="Uwaga 3" xfId="6371" hidden="1"/>
    <cellStyle name="Uwaga 3" xfId="6374" hidden="1"/>
    <cellStyle name="Uwaga 3" xfId="6378" hidden="1"/>
    <cellStyle name="Uwaga 3" xfId="6386" hidden="1"/>
    <cellStyle name="Uwaga 3" xfId="6389" hidden="1"/>
    <cellStyle name="Uwaga 3" xfId="6393" hidden="1"/>
    <cellStyle name="Uwaga 3" xfId="6401" hidden="1"/>
    <cellStyle name="Uwaga 3" xfId="6404" hidden="1"/>
    <cellStyle name="Uwaga 3" xfId="6408" hidden="1"/>
    <cellStyle name="Uwaga 3" xfId="6415" hidden="1"/>
    <cellStyle name="Uwaga 3" xfId="6416" hidden="1"/>
    <cellStyle name="Uwaga 3" xfId="6418" hidden="1"/>
    <cellStyle name="Uwaga 3" xfId="6431" hidden="1"/>
    <cellStyle name="Uwaga 3" xfId="6434" hidden="1"/>
    <cellStyle name="Uwaga 3" xfId="6437" hidden="1"/>
    <cellStyle name="Uwaga 3" xfId="6446" hidden="1"/>
    <cellStyle name="Uwaga 3" xfId="6449" hidden="1"/>
    <cellStyle name="Uwaga 3" xfId="6453" hidden="1"/>
    <cellStyle name="Uwaga 3" xfId="6461" hidden="1"/>
    <cellStyle name="Uwaga 3" xfId="6463" hidden="1"/>
    <cellStyle name="Uwaga 3" xfId="6466" hidden="1"/>
    <cellStyle name="Uwaga 3" xfId="6475" hidden="1"/>
    <cellStyle name="Uwaga 3" xfId="6476" hidden="1"/>
    <cellStyle name="Uwaga 3" xfId="6477" hidden="1"/>
    <cellStyle name="Uwaga 3" xfId="6490" hidden="1"/>
    <cellStyle name="Uwaga 3" xfId="6491" hidden="1"/>
    <cellStyle name="Uwaga 3" xfId="6493" hidden="1"/>
    <cellStyle name="Uwaga 3" xfId="6505" hidden="1"/>
    <cellStyle name="Uwaga 3" xfId="6506" hidden="1"/>
    <cellStyle name="Uwaga 3" xfId="6508" hidden="1"/>
    <cellStyle name="Uwaga 3" xfId="6520" hidden="1"/>
    <cellStyle name="Uwaga 3" xfId="6521" hidden="1"/>
    <cellStyle name="Uwaga 3" xfId="6523" hidden="1"/>
    <cellStyle name="Uwaga 3" xfId="6535" hidden="1"/>
    <cellStyle name="Uwaga 3" xfId="6536" hidden="1"/>
    <cellStyle name="Uwaga 3" xfId="6537" hidden="1"/>
    <cellStyle name="Uwaga 3" xfId="6551" hidden="1"/>
    <cellStyle name="Uwaga 3" xfId="6553" hidden="1"/>
    <cellStyle name="Uwaga 3" xfId="6556" hidden="1"/>
    <cellStyle name="Uwaga 3" xfId="6566" hidden="1"/>
    <cellStyle name="Uwaga 3" xfId="6569" hidden="1"/>
    <cellStyle name="Uwaga 3" xfId="6572" hidden="1"/>
    <cellStyle name="Uwaga 3" xfId="6581" hidden="1"/>
    <cellStyle name="Uwaga 3" xfId="6583" hidden="1"/>
    <cellStyle name="Uwaga 3" xfId="6586" hidden="1"/>
    <cellStyle name="Uwaga 3" xfId="6595" hidden="1"/>
    <cellStyle name="Uwaga 3" xfId="6596" hidden="1"/>
    <cellStyle name="Uwaga 3" xfId="6597" hidden="1"/>
    <cellStyle name="Uwaga 3" xfId="6610" hidden="1"/>
    <cellStyle name="Uwaga 3" xfId="6612" hidden="1"/>
    <cellStyle name="Uwaga 3" xfId="6614" hidden="1"/>
    <cellStyle name="Uwaga 3" xfId="6625" hidden="1"/>
    <cellStyle name="Uwaga 3" xfId="6627" hidden="1"/>
    <cellStyle name="Uwaga 3" xfId="6629" hidden="1"/>
    <cellStyle name="Uwaga 3" xfId="6640" hidden="1"/>
    <cellStyle name="Uwaga 3" xfId="6642" hidden="1"/>
    <cellStyle name="Uwaga 3" xfId="6644" hidden="1"/>
    <cellStyle name="Uwaga 3" xfId="6655" hidden="1"/>
    <cellStyle name="Uwaga 3" xfId="6656" hidden="1"/>
    <cellStyle name="Uwaga 3" xfId="6657" hidden="1"/>
    <cellStyle name="Uwaga 3" xfId="6670" hidden="1"/>
    <cellStyle name="Uwaga 3" xfId="6672" hidden="1"/>
    <cellStyle name="Uwaga 3" xfId="6674" hidden="1"/>
    <cellStyle name="Uwaga 3" xfId="6685" hidden="1"/>
    <cellStyle name="Uwaga 3" xfId="6687" hidden="1"/>
    <cellStyle name="Uwaga 3" xfId="6689" hidden="1"/>
    <cellStyle name="Uwaga 3" xfId="6700" hidden="1"/>
    <cellStyle name="Uwaga 3" xfId="6702" hidden="1"/>
    <cellStyle name="Uwaga 3" xfId="6703" hidden="1"/>
    <cellStyle name="Uwaga 3" xfId="6715" hidden="1"/>
    <cellStyle name="Uwaga 3" xfId="6716" hidden="1"/>
    <cellStyle name="Uwaga 3" xfId="6717" hidden="1"/>
    <cellStyle name="Uwaga 3" xfId="6730" hidden="1"/>
    <cellStyle name="Uwaga 3" xfId="6732" hidden="1"/>
    <cellStyle name="Uwaga 3" xfId="6734" hidden="1"/>
    <cellStyle name="Uwaga 3" xfId="6745" hidden="1"/>
    <cellStyle name="Uwaga 3" xfId="6747" hidden="1"/>
    <cellStyle name="Uwaga 3" xfId="6749" hidden="1"/>
    <cellStyle name="Uwaga 3" xfId="6760" hidden="1"/>
    <cellStyle name="Uwaga 3" xfId="6762" hidden="1"/>
    <cellStyle name="Uwaga 3" xfId="6764" hidden="1"/>
    <cellStyle name="Uwaga 3" xfId="6775" hidden="1"/>
    <cellStyle name="Uwaga 3" xfId="6776" hidden="1"/>
    <cellStyle name="Uwaga 3" xfId="6778" hidden="1"/>
    <cellStyle name="Uwaga 3" xfId="6789" hidden="1"/>
    <cellStyle name="Uwaga 3" xfId="6791" hidden="1"/>
    <cellStyle name="Uwaga 3" xfId="6792" hidden="1"/>
    <cellStyle name="Uwaga 3" xfId="6801" hidden="1"/>
    <cellStyle name="Uwaga 3" xfId="6804" hidden="1"/>
    <cellStyle name="Uwaga 3" xfId="6806" hidden="1"/>
    <cellStyle name="Uwaga 3" xfId="6817" hidden="1"/>
    <cellStyle name="Uwaga 3" xfId="6819" hidden="1"/>
    <cellStyle name="Uwaga 3" xfId="6821" hidden="1"/>
    <cellStyle name="Uwaga 3" xfId="6833" hidden="1"/>
    <cellStyle name="Uwaga 3" xfId="6835" hidden="1"/>
    <cellStyle name="Uwaga 3" xfId="6837" hidden="1"/>
    <cellStyle name="Uwaga 3" xfId="6845" hidden="1"/>
    <cellStyle name="Uwaga 3" xfId="6847" hidden="1"/>
    <cellStyle name="Uwaga 3" xfId="6850" hidden="1"/>
    <cellStyle name="Uwaga 3" xfId="6840" hidden="1"/>
    <cellStyle name="Uwaga 3" xfId="6839" hidden="1"/>
    <cellStyle name="Uwaga 3" xfId="6838" hidden="1"/>
    <cellStyle name="Uwaga 3" xfId="6825" hidden="1"/>
    <cellStyle name="Uwaga 3" xfId="6824" hidden="1"/>
    <cellStyle name="Uwaga 3" xfId="6823" hidden="1"/>
    <cellStyle name="Uwaga 3" xfId="6810" hidden="1"/>
    <cellStyle name="Uwaga 3" xfId="6809" hidden="1"/>
    <cellStyle name="Uwaga 3" xfId="6808" hidden="1"/>
    <cellStyle name="Uwaga 3" xfId="6795" hidden="1"/>
    <cellStyle name="Uwaga 3" xfId="6794" hidden="1"/>
    <cellStyle name="Uwaga 3" xfId="6793" hidden="1"/>
    <cellStyle name="Uwaga 3" xfId="6780" hidden="1"/>
    <cellStyle name="Uwaga 3" xfId="6779" hidden="1"/>
    <cellStyle name="Uwaga 3" xfId="6777" hidden="1"/>
    <cellStyle name="Uwaga 3" xfId="6766" hidden="1"/>
    <cellStyle name="Uwaga 3" xfId="6763" hidden="1"/>
    <cellStyle name="Uwaga 3" xfId="6761" hidden="1"/>
    <cellStyle name="Uwaga 3" xfId="6751" hidden="1"/>
    <cellStyle name="Uwaga 3" xfId="6748" hidden="1"/>
    <cellStyle name="Uwaga 3" xfId="6746" hidden="1"/>
    <cellStyle name="Uwaga 3" xfId="6736" hidden="1"/>
    <cellStyle name="Uwaga 3" xfId="6733" hidden="1"/>
    <cellStyle name="Uwaga 3" xfId="6731" hidden="1"/>
    <cellStyle name="Uwaga 3" xfId="6721" hidden="1"/>
    <cellStyle name="Uwaga 3" xfId="6719" hidden="1"/>
    <cellStyle name="Uwaga 3" xfId="6718" hidden="1"/>
    <cellStyle name="Uwaga 3" xfId="6706" hidden="1"/>
    <cellStyle name="Uwaga 3" xfId="6704" hidden="1"/>
    <cellStyle name="Uwaga 3" xfId="6701" hidden="1"/>
    <cellStyle name="Uwaga 3" xfId="6691" hidden="1"/>
    <cellStyle name="Uwaga 3" xfId="6688" hidden="1"/>
    <cellStyle name="Uwaga 3" xfId="6686" hidden="1"/>
    <cellStyle name="Uwaga 3" xfId="6676" hidden="1"/>
    <cellStyle name="Uwaga 3" xfId="6673" hidden="1"/>
    <cellStyle name="Uwaga 3" xfId="6671" hidden="1"/>
    <cellStyle name="Uwaga 3" xfId="6661" hidden="1"/>
    <cellStyle name="Uwaga 3" xfId="6659" hidden="1"/>
    <cellStyle name="Uwaga 3" xfId="6658" hidden="1"/>
    <cellStyle name="Uwaga 3" xfId="6646" hidden="1"/>
    <cellStyle name="Uwaga 3" xfId="6643" hidden="1"/>
    <cellStyle name="Uwaga 3" xfId="6641" hidden="1"/>
    <cellStyle name="Uwaga 3" xfId="6631" hidden="1"/>
    <cellStyle name="Uwaga 3" xfId="6628" hidden="1"/>
    <cellStyle name="Uwaga 3" xfId="6626" hidden="1"/>
    <cellStyle name="Uwaga 3" xfId="6616" hidden="1"/>
    <cellStyle name="Uwaga 3" xfId="6613" hidden="1"/>
    <cellStyle name="Uwaga 3" xfId="6611" hidden="1"/>
    <cellStyle name="Uwaga 3" xfId="6601" hidden="1"/>
    <cellStyle name="Uwaga 3" xfId="6599" hidden="1"/>
    <cellStyle name="Uwaga 3" xfId="6598" hidden="1"/>
    <cellStyle name="Uwaga 3" xfId="6585" hidden="1"/>
    <cellStyle name="Uwaga 3" xfId="6582" hidden="1"/>
    <cellStyle name="Uwaga 3" xfId="6580" hidden="1"/>
    <cellStyle name="Uwaga 3" xfId="6570" hidden="1"/>
    <cellStyle name="Uwaga 3" xfId="6567" hidden="1"/>
    <cellStyle name="Uwaga 3" xfId="6565" hidden="1"/>
    <cellStyle name="Uwaga 3" xfId="6555" hidden="1"/>
    <cellStyle name="Uwaga 3" xfId="6552" hidden="1"/>
    <cellStyle name="Uwaga 3" xfId="6550" hidden="1"/>
    <cellStyle name="Uwaga 3" xfId="6541" hidden="1"/>
    <cellStyle name="Uwaga 3" xfId="6539" hidden="1"/>
    <cellStyle name="Uwaga 3" xfId="6538" hidden="1"/>
    <cellStyle name="Uwaga 3" xfId="6526" hidden="1"/>
    <cellStyle name="Uwaga 3" xfId="6524" hidden="1"/>
    <cellStyle name="Uwaga 3" xfId="6522" hidden="1"/>
    <cellStyle name="Uwaga 3" xfId="6511" hidden="1"/>
    <cellStyle name="Uwaga 3" xfId="6509" hidden="1"/>
    <cellStyle name="Uwaga 3" xfId="6507" hidden="1"/>
    <cellStyle name="Uwaga 3" xfId="6496" hidden="1"/>
    <cellStyle name="Uwaga 3" xfId="6494" hidden="1"/>
    <cellStyle name="Uwaga 3" xfId="6492" hidden="1"/>
    <cellStyle name="Uwaga 3" xfId="6481" hidden="1"/>
    <cellStyle name="Uwaga 3" xfId="6479" hidden="1"/>
    <cellStyle name="Uwaga 3" xfId="6478" hidden="1"/>
    <cellStyle name="Uwaga 3" xfId="6465" hidden="1"/>
    <cellStyle name="Uwaga 3" xfId="6462" hidden="1"/>
    <cellStyle name="Uwaga 3" xfId="6460" hidden="1"/>
    <cellStyle name="Uwaga 3" xfId="6450" hidden="1"/>
    <cellStyle name="Uwaga 3" xfId="6447" hidden="1"/>
    <cellStyle name="Uwaga 3" xfId="6445" hidden="1"/>
    <cellStyle name="Uwaga 3" xfId="6435" hidden="1"/>
    <cellStyle name="Uwaga 3" xfId="6432" hidden="1"/>
    <cellStyle name="Uwaga 3" xfId="6430" hidden="1"/>
    <cellStyle name="Uwaga 3" xfId="6421" hidden="1"/>
    <cellStyle name="Uwaga 3" xfId="6419" hidden="1"/>
    <cellStyle name="Uwaga 3" xfId="6417" hidden="1"/>
    <cellStyle name="Uwaga 3" xfId="6405" hidden="1"/>
    <cellStyle name="Uwaga 3" xfId="6402" hidden="1"/>
    <cellStyle name="Uwaga 3" xfId="6400" hidden="1"/>
    <cellStyle name="Uwaga 3" xfId="6390" hidden="1"/>
    <cellStyle name="Uwaga 3" xfId="6387" hidden="1"/>
    <cellStyle name="Uwaga 3" xfId="6385" hidden="1"/>
    <cellStyle name="Uwaga 3" xfId="6375" hidden="1"/>
    <cellStyle name="Uwaga 3" xfId="6372" hidden="1"/>
    <cellStyle name="Uwaga 3" xfId="6370" hidden="1"/>
    <cellStyle name="Uwaga 3" xfId="6363" hidden="1"/>
    <cellStyle name="Uwaga 3" xfId="6360" hidden="1"/>
    <cellStyle name="Uwaga 3" xfId="6358" hidden="1"/>
    <cellStyle name="Uwaga 3" xfId="6348" hidden="1"/>
    <cellStyle name="Uwaga 3" xfId="6345" hidden="1"/>
    <cellStyle name="Uwaga 3" xfId="6342" hidden="1"/>
    <cellStyle name="Uwaga 3" xfId="6333" hidden="1"/>
    <cellStyle name="Uwaga 3" xfId="6329" hidden="1"/>
    <cellStyle name="Uwaga 3" xfId="6326" hidden="1"/>
    <cellStyle name="Uwaga 3" xfId="6318" hidden="1"/>
    <cellStyle name="Uwaga 3" xfId="6315" hidden="1"/>
    <cellStyle name="Uwaga 3" xfId="6312" hidden="1"/>
    <cellStyle name="Uwaga 3" xfId="6303" hidden="1"/>
    <cellStyle name="Uwaga 3" xfId="6300" hidden="1"/>
    <cellStyle name="Uwaga 3" xfId="6297" hidden="1"/>
    <cellStyle name="Uwaga 3" xfId="6287" hidden="1"/>
    <cellStyle name="Uwaga 3" xfId="6283" hidden="1"/>
    <cellStyle name="Uwaga 3" xfId="6280" hidden="1"/>
    <cellStyle name="Uwaga 3" xfId="6271" hidden="1"/>
    <cellStyle name="Uwaga 3" xfId="6267" hidden="1"/>
    <cellStyle name="Uwaga 3" xfId="6265" hidden="1"/>
    <cellStyle name="Uwaga 3" xfId="6257" hidden="1"/>
    <cellStyle name="Uwaga 3" xfId="6253" hidden="1"/>
    <cellStyle name="Uwaga 3" xfId="6250" hidden="1"/>
    <cellStyle name="Uwaga 3" xfId="6243" hidden="1"/>
    <cellStyle name="Uwaga 3" xfId="6240" hidden="1"/>
    <cellStyle name="Uwaga 3" xfId="6237" hidden="1"/>
    <cellStyle name="Uwaga 3" xfId="6228" hidden="1"/>
    <cellStyle name="Uwaga 3" xfId="6223" hidden="1"/>
    <cellStyle name="Uwaga 3" xfId="6220" hidden="1"/>
    <cellStyle name="Uwaga 3" xfId="6213" hidden="1"/>
    <cellStyle name="Uwaga 3" xfId="6208" hidden="1"/>
    <cellStyle name="Uwaga 3" xfId="6205" hidden="1"/>
    <cellStyle name="Uwaga 3" xfId="6198" hidden="1"/>
    <cellStyle name="Uwaga 3" xfId="6193" hidden="1"/>
    <cellStyle name="Uwaga 3" xfId="6190" hidden="1"/>
    <cellStyle name="Uwaga 3" xfId="6184" hidden="1"/>
    <cellStyle name="Uwaga 3" xfId="6180" hidden="1"/>
    <cellStyle name="Uwaga 3" xfId="6177" hidden="1"/>
    <cellStyle name="Uwaga 3" xfId="6169" hidden="1"/>
    <cellStyle name="Uwaga 3" xfId="6164" hidden="1"/>
    <cellStyle name="Uwaga 3" xfId="6160" hidden="1"/>
    <cellStyle name="Uwaga 3" xfId="6154" hidden="1"/>
    <cellStyle name="Uwaga 3" xfId="6149" hidden="1"/>
    <cellStyle name="Uwaga 3" xfId="6145" hidden="1"/>
    <cellStyle name="Uwaga 3" xfId="6139" hidden="1"/>
    <cellStyle name="Uwaga 3" xfId="6134" hidden="1"/>
    <cellStyle name="Uwaga 3" xfId="6130" hidden="1"/>
    <cellStyle name="Uwaga 3" xfId="6125" hidden="1"/>
    <cellStyle name="Uwaga 3" xfId="6121" hidden="1"/>
    <cellStyle name="Uwaga 3" xfId="6117" hidden="1"/>
    <cellStyle name="Uwaga 3" xfId="6109" hidden="1"/>
    <cellStyle name="Uwaga 3" xfId="6104" hidden="1"/>
    <cellStyle name="Uwaga 3" xfId="6100" hidden="1"/>
    <cellStyle name="Uwaga 3" xfId="6094" hidden="1"/>
    <cellStyle name="Uwaga 3" xfId="6089" hidden="1"/>
    <cellStyle name="Uwaga 3" xfId="6085" hidden="1"/>
    <cellStyle name="Uwaga 3" xfId="6079" hidden="1"/>
    <cellStyle name="Uwaga 3" xfId="6074" hidden="1"/>
    <cellStyle name="Uwaga 3" xfId="6070" hidden="1"/>
    <cellStyle name="Uwaga 3" xfId="6066" hidden="1"/>
    <cellStyle name="Uwaga 3" xfId="6061" hidden="1"/>
    <cellStyle name="Uwaga 3" xfId="6056" hidden="1"/>
    <cellStyle name="Uwaga 3" xfId="6051" hidden="1"/>
    <cellStyle name="Uwaga 3" xfId="6047" hidden="1"/>
    <cellStyle name="Uwaga 3" xfId="6043" hidden="1"/>
    <cellStyle name="Uwaga 3" xfId="6036" hidden="1"/>
    <cellStyle name="Uwaga 3" xfId="6032" hidden="1"/>
    <cellStyle name="Uwaga 3" xfId="6027" hidden="1"/>
    <cellStyle name="Uwaga 3" xfId="6021" hidden="1"/>
    <cellStyle name="Uwaga 3" xfId="6017" hidden="1"/>
    <cellStyle name="Uwaga 3" xfId="6012" hidden="1"/>
    <cellStyle name="Uwaga 3" xfId="6006" hidden="1"/>
    <cellStyle name="Uwaga 3" xfId="6002" hidden="1"/>
    <cellStyle name="Uwaga 3" xfId="5997" hidden="1"/>
    <cellStyle name="Uwaga 3" xfId="5991" hidden="1"/>
    <cellStyle name="Uwaga 3" xfId="5987" hidden="1"/>
    <cellStyle name="Uwaga 3" xfId="5983" hidden="1"/>
    <cellStyle name="Uwaga 3" xfId="6843" hidden="1"/>
    <cellStyle name="Uwaga 3" xfId="6842" hidden="1"/>
    <cellStyle name="Uwaga 3" xfId="6841" hidden="1"/>
    <cellStyle name="Uwaga 3" xfId="6828" hidden="1"/>
    <cellStyle name="Uwaga 3" xfId="6827" hidden="1"/>
    <cellStyle name="Uwaga 3" xfId="6826" hidden="1"/>
    <cellStyle name="Uwaga 3" xfId="6813" hidden="1"/>
    <cellStyle name="Uwaga 3" xfId="6812" hidden="1"/>
    <cellStyle name="Uwaga 3" xfId="6811" hidden="1"/>
    <cellStyle name="Uwaga 3" xfId="6798" hidden="1"/>
    <cellStyle name="Uwaga 3" xfId="6797" hidden="1"/>
    <cellStyle name="Uwaga 3" xfId="6796" hidden="1"/>
    <cellStyle name="Uwaga 3" xfId="6783" hidden="1"/>
    <cellStyle name="Uwaga 3" xfId="6782" hidden="1"/>
    <cellStyle name="Uwaga 3" xfId="6781" hidden="1"/>
    <cellStyle name="Uwaga 3" xfId="6769" hidden="1"/>
    <cellStyle name="Uwaga 3" xfId="6767" hidden="1"/>
    <cellStyle name="Uwaga 3" xfId="6765" hidden="1"/>
    <cellStyle name="Uwaga 3" xfId="6754" hidden="1"/>
    <cellStyle name="Uwaga 3" xfId="6752" hidden="1"/>
    <cellStyle name="Uwaga 3" xfId="6750" hidden="1"/>
    <cellStyle name="Uwaga 3" xfId="6739" hidden="1"/>
    <cellStyle name="Uwaga 3" xfId="6737" hidden="1"/>
    <cellStyle name="Uwaga 3" xfId="6735" hidden="1"/>
    <cellStyle name="Uwaga 3" xfId="6724" hidden="1"/>
    <cellStyle name="Uwaga 3" xfId="6722" hidden="1"/>
    <cellStyle name="Uwaga 3" xfId="6720" hidden="1"/>
    <cellStyle name="Uwaga 3" xfId="6709" hidden="1"/>
    <cellStyle name="Uwaga 3" xfId="6707" hidden="1"/>
    <cellStyle name="Uwaga 3" xfId="6705" hidden="1"/>
    <cellStyle name="Uwaga 3" xfId="6694" hidden="1"/>
    <cellStyle name="Uwaga 3" xfId="6692" hidden="1"/>
    <cellStyle name="Uwaga 3" xfId="6690" hidden="1"/>
    <cellStyle name="Uwaga 3" xfId="6679" hidden="1"/>
    <cellStyle name="Uwaga 3" xfId="6677" hidden="1"/>
    <cellStyle name="Uwaga 3" xfId="6675" hidden="1"/>
    <cellStyle name="Uwaga 3" xfId="6664" hidden="1"/>
    <cellStyle name="Uwaga 3" xfId="6662" hidden="1"/>
    <cellStyle name="Uwaga 3" xfId="6660" hidden="1"/>
    <cellStyle name="Uwaga 3" xfId="6649" hidden="1"/>
    <cellStyle name="Uwaga 3" xfId="6647" hidden="1"/>
    <cellStyle name="Uwaga 3" xfId="6645" hidden="1"/>
    <cellStyle name="Uwaga 3" xfId="6634" hidden="1"/>
    <cellStyle name="Uwaga 3" xfId="6632" hidden="1"/>
    <cellStyle name="Uwaga 3" xfId="6630" hidden="1"/>
    <cellStyle name="Uwaga 3" xfId="6619" hidden="1"/>
    <cellStyle name="Uwaga 3" xfId="6617" hidden="1"/>
    <cellStyle name="Uwaga 3" xfId="6615" hidden="1"/>
    <cellStyle name="Uwaga 3" xfId="6604" hidden="1"/>
    <cellStyle name="Uwaga 3" xfId="6602" hidden="1"/>
    <cellStyle name="Uwaga 3" xfId="6600" hidden="1"/>
    <cellStyle name="Uwaga 3" xfId="6589" hidden="1"/>
    <cellStyle name="Uwaga 3" xfId="6587" hidden="1"/>
    <cellStyle name="Uwaga 3" xfId="6584" hidden="1"/>
    <cellStyle name="Uwaga 3" xfId="6574" hidden="1"/>
    <cellStyle name="Uwaga 3" xfId="6571" hidden="1"/>
    <cellStyle name="Uwaga 3" xfId="6568" hidden="1"/>
    <cellStyle name="Uwaga 3" xfId="6559" hidden="1"/>
    <cellStyle name="Uwaga 3" xfId="6557" hidden="1"/>
    <cellStyle name="Uwaga 3" xfId="6554" hidden="1"/>
    <cellStyle name="Uwaga 3" xfId="6544" hidden="1"/>
    <cellStyle name="Uwaga 3" xfId="6542" hidden="1"/>
    <cellStyle name="Uwaga 3" xfId="6540" hidden="1"/>
    <cellStyle name="Uwaga 3" xfId="6529" hidden="1"/>
    <cellStyle name="Uwaga 3" xfId="6527" hidden="1"/>
    <cellStyle name="Uwaga 3" xfId="6525" hidden="1"/>
    <cellStyle name="Uwaga 3" xfId="6514" hidden="1"/>
    <cellStyle name="Uwaga 3" xfId="6512" hidden="1"/>
    <cellStyle name="Uwaga 3" xfId="6510" hidden="1"/>
    <cellStyle name="Uwaga 3" xfId="6499" hidden="1"/>
    <cellStyle name="Uwaga 3" xfId="6497" hidden="1"/>
    <cellStyle name="Uwaga 3" xfId="6495" hidden="1"/>
    <cellStyle name="Uwaga 3" xfId="6484" hidden="1"/>
    <cellStyle name="Uwaga 3" xfId="6482" hidden="1"/>
    <cellStyle name="Uwaga 3" xfId="6480" hidden="1"/>
    <cellStyle name="Uwaga 3" xfId="6469" hidden="1"/>
    <cellStyle name="Uwaga 3" xfId="6467" hidden="1"/>
    <cellStyle name="Uwaga 3" xfId="6464" hidden="1"/>
    <cellStyle name="Uwaga 3" xfId="6454" hidden="1"/>
    <cellStyle name="Uwaga 3" xfId="6451" hidden="1"/>
    <cellStyle name="Uwaga 3" xfId="6448" hidden="1"/>
    <cellStyle name="Uwaga 3" xfId="6439" hidden="1"/>
    <cellStyle name="Uwaga 3" xfId="6436" hidden="1"/>
    <cellStyle name="Uwaga 3" xfId="6433" hidden="1"/>
    <cellStyle name="Uwaga 3" xfId="6424" hidden="1"/>
    <cellStyle name="Uwaga 3" xfId="6422" hidden="1"/>
    <cellStyle name="Uwaga 3" xfId="6420" hidden="1"/>
    <cellStyle name="Uwaga 3" xfId="6409" hidden="1"/>
    <cellStyle name="Uwaga 3" xfId="6406" hidden="1"/>
    <cellStyle name="Uwaga 3" xfId="6403" hidden="1"/>
    <cellStyle name="Uwaga 3" xfId="6394" hidden="1"/>
    <cellStyle name="Uwaga 3" xfId="6391" hidden="1"/>
    <cellStyle name="Uwaga 3" xfId="6388" hidden="1"/>
    <cellStyle name="Uwaga 3" xfId="6379" hidden="1"/>
    <cellStyle name="Uwaga 3" xfId="6376" hidden="1"/>
    <cellStyle name="Uwaga 3" xfId="6373" hidden="1"/>
    <cellStyle name="Uwaga 3" xfId="6366" hidden="1"/>
    <cellStyle name="Uwaga 3" xfId="6362" hidden="1"/>
    <cellStyle name="Uwaga 3" xfId="6359" hidden="1"/>
    <cellStyle name="Uwaga 3" xfId="6351" hidden="1"/>
    <cellStyle name="Uwaga 3" xfId="6347" hidden="1"/>
    <cellStyle name="Uwaga 3" xfId="6344" hidden="1"/>
    <cellStyle name="Uwaga 3" xfId="6336" hidden="1"/>
    <cellStyle name="Uwaga 3" xfId="6332" hidden="1"/>
    <cellStyle name="Uwaga 3" xfId="6328" hidden="1"/>
    <cellStyle name="Uwaga 3" xfId="6321" hidden="1"/>
    <cellStyle name="Uwaga 3" xfId="6317" hidden="1"/>
    <cellStyle name="Uwaga 3" xfId="6314" hidden="1"/>
    <cellStyle name="Uwaga 3" xfId="6306" hidden="1"/>
    <cellStyle name="Uwaga 3" xfId="6302" hidden="1"/>
    <cellStyle name="Uwaga 3" xfId="6299" hidden="1"/>
    <cellStyle name="Uwaga 3" xfId="6290" hidden="1"/>
    <cellStyle name="Uwaga 3" xfId="6285" hidden="1"/>
    <cellStyle name="Uwaga 3" xfId="6281" hidden="1"/>
    <cellStyle name="Uwaga 3" xfId="6275" hidden="1"/>
    <cellStyle name="Uwaga 3" xfId="6270" hidden="1"/>
    <cellStyle name="Uwaga 3" xfId="6266" hidden="1"/>
    <cellStyle name="Uwaga 3" xfId="6260" hidden="1"/>
    <cellStyle name="Uwaga 3" xfId="6255" hidden="1"/>
    <cellStyle name="Uwaga 3" xfId="6251" hidden="1"/>
    <cellStyle name="Uwaga 3" xfId="6246" hidden="1"/>
    <cellStyle name="Uwaga 3" xfId="6242" hidden="1"/>
    <cellStyle name="Uwaga 3" xfId="6238" hidden="1"/>
    <cellStyle name="Uwaga 3" xfId="6231" hidden="1"/>
    <cellStyle name="Uwaga 3" xfId="6226" hidden="1"/>
    <cellStyle name="Uwaga 3" xfId="6222" hidden="1"/>
    <cellStyle name="Uwaga 3" xfId="6215" hidden="1"/>
    <cellStyle name="Uwaga 3" xfId="6210" hidden="1"/>
    <cellStyle name="Uwaga 3" xfId="6206" hidden="1"/>
    <cellStyle name="Uwaga 3" xfId="6201" hidden="1"/>
    <cellStyle name="Uwaga 3" xfId="6196" hidden="1"/>
    <cellStyle name="Uwaga 3" xfId="6192" hidden="1"/>
    <cellStyle name="Uwaga 3" xfId="6186" hidden="1"/>
    <cellStyle name="Uwaga 3" xfId="6182" hidden="1"/>
    <cellStyle name="Uwaga 3" xfId="6179" hidden="1"/>
    <cellStyle name="Uwaga 3" xfId="6172" hidden="1"/>
    <cellStyle name="Uwaga 3" xfId="6167" hidden="1"/>
    <cellStyle name="Uwaga 3" xfId="6162" hidden="1"/>
    <cellStyle name="Uwaga 3" xfId="6156" hidden="1"/>
    <cellStyle name="Uwaga 3" xfId="6151" hidden="1"/>
    <cellStyle name="Uwaga 3" xfId="6146" hidden="1"/>
    <cellStyle name="Uwaga 3" xfId="6141" hidden="1"/>
    <cellStyle name="Uwaga 3" xfId="6136" hidden="1"/>
    <cellStyle name="Uwaga 3" xfId="6131" hidden="1"/>
    <cellStyle name="Uwaga 3" xfId="6127" hidden="1"/>
    <cellStyle name="Uwaga 3" xfId="6123" hidden="1"/>
    <cellStyle name="Uwaga 3" xfId="6118" hidden="1"/>
    <cellStyle name="Uwaga 3" xfId="6111" hidden="1"/>
    <cellStyle name="Uwaga 3" xfId="6106" hidden="1"/>
    <cellStyle name="Uwaga 3" xfId="6101" hidden="1"/>
    <cellStyle name="Uwaga 3" xfId="6095" hidden="1"/>
    <cellStyle name="Uwaga 3" xfId="6090" hidden="1"/>
    <cellStyle name="Uwaga 3" xfId="6086" hidden="1"/>
    <cellStyle name="Uwaga 3" xfId="6081" hidden="1"/>
    <cellStyle name="Uwaga 3" xfId="6076" hidden="1"/>
    <cellStyle name="Uwaga 3" xfId="6071" hidden="1"/>
    <cellStyle name="Uwaga 3" xfId="6067" hidden="1"/>
    <cellStyle name="Uwaga 3" xfId="6062" hidden="1"/>
    <cellStyle name="Uwaga 3" xfId="6057" hidden="1"/>
    <cellStyle name="Uwaga 3" xfId="6052" hidden="1"/>
    <cellStyle name="Uwaga 3" xfId="6048" hidden="1"/>
    <cellStyle name="Uwaga 3" xfId="6044" hidden="1"/>
    <cellStyle name="Uwaga 3" xfId="6037" hidden="1"/>
    <cellStyle name="Uwaga 3" xfId="6033" hidden="1"/>
    <cellStyle name="Uwaga 3" xfId="6028" hidden="1"/>
    <cellStyle name="Uwaga 3" xfId="6022" hidden="1"/>
    <cellStyle name="Uwaga 3" xfId="6018" hidden="1"/>
    <cellStyle name="Uwaga 3" xfId="6013" hidden="1"/>
    <cellStyle name="Uwaga 3" xfId="6007" hidden="1"/>
    <cellStyle name="Uwaga 3" xfId="6003" hidden="1"/>
    <cellStyle name="Uwaga 3" xfId="5999" hidden="1"/>
    <cellStyle name="Uwaga 3" xfId="5992" hidden="1"/>
    <cellStyle name="Uwaga 3" xfId="5988" hidden="1"/>
    <cellStyle name="Uwaga 3" xfId="5984" hidden="1"/>
    <cellStyle name="Uwaga 3" xfId="6848" hidden="1"/>
    <cellStyle name="Uwaga 3" xfId="6846" hidden="1"/>
    <cellStyle name="Uwaga 3" xfId="6844" hidden="1"/>
    <cellStyle name="Uwaga 3" xfId="6831" hidden="1"/>
    <cellStyle name="Uwaga 3" xfId="6830" hidden="1"/>
    <cellStyle name="Uwaga 3" xfId="6829" hidden="1"/>
    <cellStyle name="Uwaga 3" xfId="6816" hidden="1"/>
    <cellStyle name="Uwaga 3" xfId="6815" hidden="1"/>
    <cellStyle name="Uwaga 3" xfId="6814" hidden="1"/>
    <cellStyle name="Uwaga 3" xfId="6802" hidden="1"/>
    <cellStyle name="Uwaga 3" xfId="6800" hidden="1"/>
    <cellStyle name="Uwaga 3" xfId="6799" hidden="1"/>
    <cellStyle name="Uwaga 3" xfId="6786" hidden="1"/>
    <cellStyle name="Uwaga 3" xfId="6785" hidden="1"/>
    <cellStyle name="Uwaga 3" xfId="6784" hidden="1"/>
    <cellStyle name="Uwaga 3" xfId="6772" hidden="1"/>
    <cellStyle name="Uwaga 3" xfId="6770" hidden="1"/>
    <cellStyle name="Uwaga 3" xfId="6768" hidden="1"/>
    <cellStyle name="Uwaga 3" xfId="6757" hidden="1"/>
    <cellStyle name="Uwaga 3" xfId="6755" hidden="1"/>
    <cellStyle name="Uwaga 3" xfId="6753" hidden="1"/>
    <cellStyle name="Uwaga 3" xfId="6742" hidden="1"/>
    <cellStyle name="Uwaga 3" xfId="6740" hidden="1"/>
    <cellStyle name="Uwaga 3" xfId="6738" hidden="1"/>
    <cellStyle name="Uwaga 3" xfId="6727" hidden="1"/>
    <cellStyle name="Uwaga 3" xfId="6725" hidden="1"/>
    <cellStyle name="Uwaga 3" xfId="6723" hidden="1"/>
    <cellStyle name="Uwaga 3" xfId="6712" hidden="1"/>
    <cellStyle name="Uwaga 3" xfId="6710" hidden="1"/>
    <cellStyle name="Uwaga 3" xfId="6708" hidden="1"/>
    <cellStyle name="Uwaga 3" xfId="6697" hidden="1"/>
    <cellStyle name="Uwaga 3" xfId="6695" hidden="1"/>
    <cellStyle name="Uwaga 3" xfId="6693" hidden="1"/>
    <cellStyle name="Uwaga 3" xfId="6682" hidden="1"/>
    <cellStyle name="Uwaga 3" xfId="6680" hidden="1"/>
    <cellStyle name="Uwaga 3" xfId="6678" hidden="1"/>
    <cellStyle name="Uwaga 3" xfId="6667" hidden="1"/>
    <cellStyle name="Uwaga 3" xfId="6665" hidden="1"/>
    <cellStyle name="Uwaga 3" xfId="6663" hidden="1"/>
    <cellStyle name="Uwaga 3" xfId="6652" hidden="1"/>
    <cellStyle name="Uwaga 3" xfId="6650" hidden="1"/>
    <cellStyle name="Uwaga 3" xfId="6648" hidden="1"/>
    <cellStyle name="Uwaga 3" xfId="6637" hidden="1"/>
    <cellStyle name="Uwaga 3" xfId="6635" hidden="1"/>
    <cellStyle name="Uwaga 3" xfId="6633" hidden="1"/>
    <cellStyle name="Uwaga 3" xfId="6622" hidden="1"/>
    <cellStyle name="Uwaga 3" xfId="6620" hidden="1"/>
    <cellStyle name="Uwaga 3" xfId="6618" hidden="1"/>
    <cellStyle name="Uwaga 3" xfId="6607" hidden="1"/>
    <cellStyle name="Uwaga 3" xfId="6605" hidden="1"/>
    <cellStyle name="Uwaga 3" xfId="6603" hidden="1"/>
    <cellStyle name="Uwaga 3" xfId="6592" hidden="1"/>
    <cellStyle name="Uwaga 3" xfId="6590" hidden="1"/>
    <cellStyle name="Uwaga 3" xfId="6588" hidden="1"/>
    <cellStyle name="Uwaga 3" xfId="6577" hidden="1"/>
    <cellStyle name="Uwaga 3" xfId="6575" hidden="1"/>
    <cellStyle name="Uwaga 3" xfId="6573" hidden="1"/>
    <cellStyle name="Uwaga 3" xfId="6562" hidden="1"/>
    <cellStyle name="Uwaga 3" xfId="6560" hidden="1"/>
    <cellStyle name="Uwaga 3" xfId="6558" hidden="1"/>
    <cellStyle name="Uwaga 3" xfId="6547" hidden="1"/>
    <cellStyle name="Uwaga 3" xfId="6545" hidden="1"/>
    <cellStyle name="Uwaga 3" xfId="6543" hidden="1"/>
    <cellStyle name="Uwaga 3" xfId="6532" hidden="1"/>
    <cellStyle name="Uwaga 3" xfId="6530" hidden="1"/>
    <cellStyle name="Uwaga 3" xfId="6528" hidden="1"/>
    <cellStyle name="Uwaga 3" xfId="6517" hidden="1"/>
    <cellStyle name="Uwaga 3" xfId="6515" hidden="1"/>
    <cellStyle name="Uwaga 3" xfId="6513" hidden="1"/>
    <cellStyle name="Uwaga 3" xfId="6502" hidden="1"/>
    <cellStyle name="Uwaga 3" xfId="6500" hidden="1"/>
    <cellStyle name="Uwaga 3" xfId="6498" hidden="1"/>
    <cellStyle name="Uwaga 3" xfId="6487" hidden="1"/>
    <cellStyle name="Uwaga 3" xfId="6485" hidden="1"/>
    <cellStyle name="Uwaga 3" xfId="6483" hidden="1"/>
    <cellStyle name="Uwaga 3" xfId="6472" hidden="1"/>
    <cellStyle name="Uwaga 3" xfId="6470" hidden="1"/>
    <cellStyle name="Uwaga 3" xfId="6468" hidden="1"/>
    <cellStyle name="Uwaga 3" xfId="6457" hidden="1"/>
    <cellStyle name="Uwaga 3" xfId="6455" hidden="1"/>
    <cellStyle name="Uwaga 3" xfId="6452" hidden="1"/>
    <cellStyle name="Uwaga 3" xfId="6442" hidden="1"/>
    <cellStyle name="Uwaga 3" xfId="6440" hidden="1"/>
    <cellStyle name="Uwaga 3" xfId="6438" hidden="1"/>
    <cellStyle name="Uwaga 3" xfId="6427" hidden="1"/>
    <cellStyle name="Uwaga 3" xfId="6425" hidden="1"/>
    <cellStyle name="Uwaga 3" xfId="6423" hidden="1"/>
    <cellStyle name="Uwaga 3" xfId="6412" hidden="1"/>
    <cellStyle name="Uwaga 3" xfId="6410" hidden="1"/>
    <cellStyle name="Uwaga 3" xfId="6407" hidden="1"/>
    <cellStyle name="Uwaga 3" xfId="6397" hidden="1"/>
    <cellStyle name="Uwaga 3" xfId="6395" hidden="1"/>
    <cellStyle name="Uwaga 3" xfId="6392" hidden="1"/>
    <cellStyle name="Uwaga 3" xfId="6382" hidden="1"/>
    <cellStyle name="Uwaga 3" xfId="6380" hidden="1"/>
    <cellStyle name="Uwaga 3" xfId="6377" hidden="1"/>
    <cellStyle name="Uwaga 3" xfId="6368" hidden="1"/>
    <cellStyle name="Uwaga 3" xfId="6365" hidden="1"/>
    <cellStyle name="Uwaga 3" xfId="6361" hidden="1"/>
    <cellStyle name="Uwaga 3" xfId="6353" hidden="1"/>
    <cellStyle name="Uwaga 3" xfId="6350" hidden="1"/>
    <cellStyle name="Uwaga 3" xfId="6346" hidden="1"/>
    <cellStyle name="Uwaga 3" xfId="6338" hidden="1"/>
    <cellStyle name="Uwaga 3" xfId="6335" hidden="1"/>
    <cellStyle name="Uwaga 3" xfId="6331" hidden="1"/>
    <cellStyle name="Uwaga 3" xfId="6323" hidden="1"/>
    <cellStyle name="Uwaga 3" xfId="6320" hidden="1"/>
    <cellStyle name="Uwaga 3" xfId="6316" hidden="1"/>
    <cellStyle name="Uwaga 3" xfId="6308" hidden="1"/>
    <cellStyle name="Uwaga 3" xfId="6305" hidden="1"/>
    <cellStyle name="Uwaga 3" xfId="6301" hidden="1"/>
    <cellStyle name="Uwaga 3" xfId="6293" hidden="1"/>
    <cellStyle name="Uwaga 3" xfId="6289" hidden="1"/>
    <cellStyle name="Uwaga 3" xfId="6284" hidden="1"/>
    <cellStyle name="Uwaga 3" xfId="6278" hidden="1"/>
    <cellStyle name="Uwaga 3" xfId="6274" hidden="1"/>
    <cellStyle name="Uwaga 3" xfId="6269" hidden="1"/>
    <cellStyle name="Uwaga 3" xfId="6263" hidden="1"/>
    <cellStyle name="Uwaga 3" xfId="6259" hidden="1"/>
    <cellStyle name="Uwaga 3" xfId="6254" hidden="1"/>
    <cellStyle name="Uwaga 3" xfId="6248" hidden="1"/>
    <cellStyle name="Uwaga 3" xfId="6245" hidden="1"/>
    <cellStyle name="Uwaga 3" xfId="6241" hidden="1"/>
    <cellStyle name="Uwaga 3" xfId="6233" hidden="1"/>
    <cellStyle name="Uwaga 3" xfId="6230" hidden="1"/>
    <cellStyle name="Uwaga 3" xfId="6225" hidden="1"/>
    <cellStyle name="Uwaga 3" xfId="6218" hidden="1"/>
    <cellStyle name="Uwaga 3" xfId="6214" hidden="1"/>
    <cellStyle name="Uwaga 3" xfId="6209" hidden="1"/>
    <cellStyle name="Uwaga 3" xfId="6203" hidden="1"/>
    <cellStyle name="Uwaga 3" xfId="6199" hidden="1"/>
    <cellStyle name="Uwaga 3" xfId="6194" hidden="1"/>
    <cellStyle name="Uwaga 3" xfId="6188" hidden="1"/>
    <cellStyle name="Uwaga 3" xfId="6185" hidden="1"/>
    <cellStyle name="Uwaga 3" xfId="6181" hidden="1"/>
    <cellStyle name="Uwaga 3" xfId="6173" hidden="1"/>
    <cellStyle name="Uwaga 3" xfId="6168" hidden="1"/>
    <cellStyle name="Uwaga 3" xfId="6163" hidden="1"/>
    <cellStyle name="Uwaga 3" xfId="6158" hidden="1"/>
    <cellStyle name="Uwaga 3" xfId="6153" hidden="1"/>
    <cellStyle name="Uwaga 3" xfId="6148" hidden="1"/>
    <cellStyle name="Uwaga 3" xfId="6143" hidden="1"/>
    <cellStyle name="Uwaga 3" xfId="6138" hidden="1"/>
    <cellStyle name="Uwaga 3" xfId="6133" hidden="1"/>
    <cellStyle name="Uwaga 3" xfId="6128" hidden="1"/>
    <cellStyle name="Uwaga 3" xfId="6124" hidden="1"/>
    <cellStyle name="Uwaga 3" xfId="6119" hidden="1"/>
    <cellStyle name="Uwaga 3" xfId="6112" hidden="1"/>
    <cellStyle name="Uwaga 3" xfId="6107" hidden="1"/>
    <cellStyle name="Uwaga 3" xfId="6102" hidden="1"/>
    <cellStyle name="Uwaga 3" xfId="6097" hidden="1"/>
    <cellStyle name="Uwaga 3" xfId="6092" hidden="1"/>
    <cellStyle name="Uwaga 3" xfId="6087" hidden="1"/>
    <cellStyle name="Uwaga 3" xfId="6082" hidden="1"/>
    <cellStyle name="Uwaga 3" xfId="6077" hidden="1"/>
    <cellStyle name="Uwaga 3" xfId="6072" hidden="1"/>
    <cellStyle name="Uwaga 3" xfId="6068" hidden="1"/>
    <cellStyle name="Uwaga 3" xfId="6063" hidden="1"/>
    <cellStyle name="Uwaga 3" xfId="6058" hidden="1"/>
    <cellStyle name="Uwaga 3" xfId="6053" hidden="1"/>
    <cellStyle name="Uwaga 3" xfId="6049" hidden="1"/>
    <cellStyle name="Uwaga 3" xfId="6045" hidden="1"/>
    <cellStyle name="Uwaga 3" xfId="6038" hidden="1"/>
    <cellStyle name="Uwaga 3" xfId="6034" hidden="1"/>
    <cellStyle name="Uwaga 3" xfId="6029" hidden="1"/>
    <cellStyle name="Uwaga 3" xfId="6023" hidden="1"/>
    <cellStyle name="Uwaga 3" xfId="6019" hidden="1"/>
    <cellStyle name="Uwaga 3" xfId="6014" hidden="1"/>
    <cellStyle name="Uwaga 3" xfId="6008" hidden="1"/>
    <cellStyle name="Uwaga 3" xfId="6004" hidden="1"/>
    <cellStyle name="Uwaga 3" xfId="6000" hidden="1"/>
    <cellStyle name="Uwaga 3" xfId="5993" hidden="1"/>
    <cellStyle name="Uwaga 3" xfId="5989" hidden="1"/>
    <cellStyle name="Uwaga 3" xfId="5985" hidden="1"/>
    <cellStyle name="Uwaga 3" xfId="6852" hidden="1"/>
    <cellStyle name="Uwaga 3" xfId="6851" hidden="1"/>
    <cellStyle name="Uwaga 3" xfId="6849" hidden="1"/>
    <cellStyle name="Uwaga 3" xfId="6836" hidden="1"/>
    <cellStyle name="Uwaga 3" xfId="6834" hidden="1"/>
    <cellStyle name="Uwaga 3" xfId="6832" hidden="1"/>
    <cellStyle name="Uwaga 3" xfId="6822" hidden="1"/>
    <cellStyle name="Uwaga 3" xfId="6820" hidden="1"/>
    <cellStyle name="Uwaga 3" xfId="6818" hidden="1"/>
    <cellStyle name="Uwaga 3" xfId="6807" hidden="1"/>
    <cellStyle name="Uwaga 3" xfId="6805" hidden="1"/>
    <cellStyle name="Uwaga 3" xfId="6803" hidden="1"/>
    <cellStyle name="Uwaga 3" xfId="6790" hidden="1"/>
    <cellStyle name="Uwaga 3" xfId="6788" hidden="1"/>
    <cellStyle name="Uwaga 3" xfId="6787" hidden="1"/>
    <cellStyle name="Uwaga 3" xfId="6774" hidden="1"/>
    <cellStyle name="Uwaga 3" xfId="6773" hidden="1"/>
    <cellStyle name="Uwaga 3" xfId="6771" hidden="1"/>
    <cellStyle name="Uwaga 3" xfId="6759" hidden="1"/>
    <cellStyle name="Uwaga 3" xfId="6758" hidden="1"/>
    <cellStyle name="Uwaga 3" xfId="6756" hidden="1"/>
    <cellStyle name="Uwaga 3" xfId="6744" hidden="1"/>
    <cellStyle name="Uwaga 3" xfId="6743" hidden="1"/>
    <cellStyle name="Uwaga 3" xfId="6741" hidden="1"/>
    <cellStyle name="Uwaga 3" xfId="6729" hidden="1"/>
    <cellStyle name="Uwaga 3" xfId="6728" hidden="1"/>
    <cellStyle name="Uwaga 3" xfId="6726" hidden="1"/>
    <cellStyle name="Uwaga 3" xfId="6714" hidden="1"/>
    <cellStyle name="Uwaga 3" xfId="6713" hidden="1"/>
    <cellStyle name="Uwaga 3" xfId="6711" hidden="1"/>
    <cellStyle name="Uwaga 3" xfId="6699" hidden="1"/>
    <cellStyle name="Uwaga 3" xfId="6698" hidden="1"/>
    <cellStyle name="Uwaga 3" xfId="6696" hidden="1"/>
    <cellStyle name="Uwaga 3" xfId="6684" hidden="1"/>
    <cellStyle name="Uwaga 3" xfId="6683" hidden="1"/>
    <cellStyle name="Uwaga 3" xfId="6681" hidden="1"/>
    <cellStyle name="Uwaga 3" xfId="6669" hidden="1"/>
    <cellStyle name="Uwaga 3" xfId="6668" hidden="1"/>
    <cellStyle name="Uwaga 3" xfId="6666" hidden="1"/>
    <cellStyle name="Uwaga 3" xfId="6654" hidden="1"/>
    <cellStyle name="Uwaga 3" xfId="6653" hidden="1"/>
    <cellStyle name="Uwaga 3" xfId="6651" hidden="1"/>
    <cellStyle name="Uwaga 3" xfId="6639" hidden="1"/>
    <cellStyle name="Uwaga 3" xfId="6638" hidden="1"/>
    <cellStyle name="Uwaga 3" xfId="6636" hidden="1"/>
    <cellStyle name="Uwaga 3" xfId="6624" hidden="1"/>
    <cellStyle name="Uwaga 3" xfId="6623" hidden="1"/>
    <cellStyle name="Uwaga 3" xfId="6621" hidden="1"/>
    <cellStyle name="Uwaga 3" xfId="6609" hidden="1"/>
    <cellStyle name="Uwaga 3" xfId="6608" hidden="1"/>
    <cellStyle name="Uwaga 3" xfId="6606" hidden="1"/>
    <cellStyle name="Uwaga 3" xfId="6594" hidden="1"/>
    <cellStyle name="Uwaga 3" xfId="6593" hidden="1"/>
    <cellStyle name="Uwaga 3" xfId="6591" hidden="1"/>
    <cellStyle name="Uwaga 3" xfId="6579" hidden="1"/>
    <cellStyle name="Uwaga 3" xfId="6578" hidden="1"/>
    <cellStyle name="Uwaga 3" xfId="6576" hidden="1"/>
    <cellStyle name="Uwaga 3" xfId="6564" hidden="1"/>
    <cellStyle name="Uwaga 3" xfId="6563" hidden="1"/>
    <cellStyle name="Uwaga 3" xfId="6561" hidden="1"/>
    <cellStyle name="Uwaga 3" xfId="6549" hidden="1"/>
    <cellStyle name="Uwaga 3" xfId="6548" hidden="1"/>
    <cellStyle name="Uwaga 3" xfId="6546" hidden="1"/>
    <cellStyle name="Uwaga 3" xfId="6534" hidden="1"/>
    <cellStyle name="Uwaga 3" xfId="6533" hidden="1"/>
    <cellStyle name="Uwaga 3" xfId="6531" hidden="1"/>
    <cellStyle name="Uwaga 3" xfId="6519" hidden="1"/>
    <cellStyle name="Uwaga 3" xfId="6518" hidden="1"/>
    <cellStyle name="Uwaga 3" xfId="6516" hidden="1"/>
    <cellStyle name="Uwaga 3" xfId="6504" hidden="1"/>
    <cellStyle name="Uwaga 3" xfId="6503" hidden="1"/>
    <cellStyle name="Uwaga 3" xfId="6501" hidden="1"/>
    <cellStyle name="Uwaga 3" xfId="6489" hidden="1"/>
    <cellStyle name="Uwaga 3" xfId="6488" hidden="1"/>
    <cellStyle name="Uwaga 3" xfId="6486" hidden="1"/>
    <cellStyle name="Uwaga 3" xfId="6474" hidden="1"/>
    <cellStyle name="Uwaga 3" xfId="6473" hidden="1"/>
    <cellStyle name="Uwaga 3" xfId="6471" hidden="1"/>
    <cellStyle name="Uwaga 3" xfId="6459" hidden="1"/>
    <cellStyle name="Uwaga 3" xfId="6458" hidden="1"/>
    <cellStyle name="Uwaga 3" xfId="6456" hidden="1"/>
    <cellStyle name="Uwaga 3" xfId="6444" hidden="1"/>
    <cellStyle name="Uwaga 3" xfId="6443" hidden="1"/>
    <cellStyle name="Uwaga 3" xfId="6441" hidden="1"/>
    <cellStyle name="Uwaga 3" xfId="6429" hidden="1"/>
    <cellStyle name="Uwaga 3" xfId="6428" hidden="1"/>
    <cellStyle name="Uwaga 3" xfId="6426" hidden="1"/>
    <cellStyle name="Uwaga 3" xfId="6414" hidden="1"/>
    <cellStyle name="Uwaga 3" xfId="6413" hidden="1"/>
    <cellStyle name="Uwaga 3" xfId="6411" hidden="1"/>
    <cellStyle name="Uwaga 3" xfId="6399" hidden="1"/>
    <cellStyle name="Uwaga 3" xfId="6398" hidden="1"/>
    <cellStyle name="Uwaga 3" xfId="6396" hidden="1"/>
    <cellStyle name="Uwaga 3" xfId="6384" hidden="1"/>
    <cellStyle name="Uwaga 3" xfId="6383" hidden="1"/>
    <cellStyle name="Uwaga 3" xfId="6381" hidden="1"/>
    <cellStyle name="Uwaga 3" xfId="6369" hidden="1"/>
    <cellStyle name="Uwaga 3" xfId="6367" hidden="1"/>
    <cellStyle name="Uwaga 3" xfId="6364" hidden="1"/>
    <cellStyle name="Uwaga 3" xfId="6354" hidden="1"/>
    <cellStyle name="Uwaga 3" xfId="6352" hidden="1"/>
    <cellStyle name="Uwaga 3" xfId="6349" hidden="1"/>
    <cellStyle name="Uwaga 3" xfId="6339" hidden="1"/>
    <cellStyle name="Uwaga 3" xfId="6337" hidden="1"/>
    <cellStyle name="Uwaga 3" xfId="6334" hidden="1"/>
    <cellStyle name="Uwaga 3" xfId="6324" hidden="1"/>
    <cellStyle name="Uwaga 3" xfId="6322" hidden="1"/>
    <cellStyle name="Uwaga 3" xfId="6319" hidden="1"/>
    <cellStyle name="Uwaga 3" xfId="6309" hidden="1"/>
    <cellStyle name="Uwaga 3" xfId="6307" hidden="1"/>
    <cellStyle name="Uwaga 3" xfId="6304" hidden="1"/>
    <cellStyle name="Uwaga 3" xfId="6294" hidden="1"/>
    <cellStyle name="Uwaga 3" xfId="6292" hidden="1"/>
    <cellStyle name="Uwaga 3" xfId="6288" hidden="1"/>
    <cellStyle name="Uwaga 3" xfId="6279" hidden="1"/>
    <cellStyle name="Uwaga 3" xfId="6276" hidden="1"/>
    <cellStyle name="Uwaga 3" xfId="6272" hidden="1"/>
    <cellStyle name="Uwaga 3" xfId="6264" hidden="1"/>
    <cellStyle name="Uwaga 3" xfId="6262" hidden="1"/>
    <cellStyle name="Uwaga 3" xfId="6258" hidden="1"/>
    <cellStyle name="Uwaga 3" xfId="6249" hidden="1"/>
    <cellStyle name="Uwaga 3" xfId="6247" hidden="1"/>
    <cellStyle name="Uwaga 3" xfId="6244" hidden="1"/>
    <cellStyle name="Uwaga 3" xfId="6234" hidden="1"/>
    <cellStyle name="Uwaga 3" xfId="6232" hidden="1"/>
    <cellStyle name="Uwaga 3" xfId="6227" hidden="1"/>
    <cellStyle name="Uwaga 3" xfId="6219" hidden="1"/>
    <cellStyle name="Uwaga 3" xfId="6217" hidden="1"/>
    <cellStyle name="Uwaga 3" xfId="6212" hidden="1"/>
    <cellStyle name="Uwaga 3" xfId="6204" hidden="1"/>
    <cellStyle name="Uwaga 3" xfId="6202" hidden="1"/>
    <cellStyle name="Uwaga 3" xfId="6197" hidden="1"/>
    <cellStyle name="Uwaga 3" xfId="6189" hidden="1"/>
    <cellStyle name="Uwaga 3" xfId="6187" hidden="1"/>
    <cellStyle name="Uwaga 3" xfId="6183" hidden="1"/>
    <cellStyle name="Uwaga 3" xfId="6174" hidden="1"/>
    <cellStyle name="Uwaga 3" xfId="6171" hidden="1"/>
    <cellStyle name="Uwaga 3" xfId="6166" hidden="1"/>
    <cellStyle name="Uwaga 3" xfId="6159" hidden="1"/>
    <cellStyle name="Uwaga 3" xfId="6155" hidden="1"/>
    <cellStyle name="Uwaga 3" xfId="6150" hidden="1"/>
    <cellStyle name="Uwaga 3" xfId="6144" hidden="1"/>
    <cellStyle name="Uwaga 3" xfId="6140" hidden="1"/>
    <cellStyle name="Uwaga 3" xfId="6135" hidden="1"/>
    <cellStyle name="Uwaga 3" xfId="6129" hidden="1"/>
    <cellStyle name="Uwaga 3" xfId="6126" hidden="1"/>
    <cellStyle name="Uwaga 3" xfId="6122" hidden="1"/>
    <cellStyle name="Uwaga 3" xfId="6113" hidden="1"/>
    <cellStyle name="Uwaga 3" xfId="6108" hidden="1"/>
    <cellStyle name="Uwaga 3" xfId="6103" hidden="1"/>
    <cellStyle name="Uwaga 3" xfId="6098" hidden="1"/>
    <cellStyle name="Uwaga 3" xfId="6093" hidden="1"/>
    <cellStyle name="Uwaga 3" xfId="6088" hidden="1"/>
    <cellStyle name="Uwaga 3" xfId="6083" hidden="1"/>
    <cellStyle name="Uwaga 3" xfId="6078" hidden="1"/>
    <cellStyle name="Uwaga 3" xfId="6073" hidden="1"/>
    <cellStyle name="Uwaga 3" xfId="6069" hidden="1"/>
    <cellStyle name="Uwaga 3" xfId="6064" hidden="1"/>
    <cellStyle name="Uwaga 3" xfId="6059" hidden="1"/>
    <cellStyle name="Uwaga 3" xfId="6054" hidden="1"/>
    <cellStyle name="Uwaga 3" xfId="6050" hidden="1"/>
    <cellStyle name="Uwaga 3" xfId="6046" hidden="1"/>
    <cellStyle name="Uwaga 3" xfId="6039" hidden="1"/>
    <cellStyle name="Uwaga 3" xfId="6035" hidden="1"/>
    <cellStyle name="Uwaga 3" xfId="6030" hidden="1"/>
    <cellStyle name="Uwaga 3" xfId="6024" hidden="1"/>
    <cellStyle name="Uwaga 3" xfId="6020" hidden="1"/>
    <cellStyle name="Uwaga 3" xfId="6015" hidden="1"/>
    <cellStyle name="Uwaga 3" xfId="6009" hidden="1"/>
    <cellStyle name="Uwaga 3" xfId="6005" hidden="1"/>
    <cellStyle name="Uwaga 3" xfId="6001" hidden="1"/>
    <cellStyle name="Uwaga 3" xfId="5994" hidden="1"/>
    <cellStyle name="Uwaga 3" xfId="5990" hidden="1"/>
    <cellStyle name="Uwaga 3" xfId="5986" hidden="1"/>
    <cellStyle name="Uwaga 3" xfId="3517" hidden="1"/>
    <cellStyle name="Uwaga 3" xfId="5033" hidden="1"/>
    <cellStyle name="Uwaga 3" xfId="3516" hidden="1"/>
    <cellStyle name="Uwaga 3" xfId="3514" hidden="1"/>
    <cellStyle name="Uwaga 3" xfId="5036" hidden="1"/>
    <cellStyle name="Uwaga 3" xfId="6927" hidden="1"/>
    <cellStyle name="Uwaga 3" xfId="6932" hidden="1"/>
    <cellStyle name="Uwaga 3" xfId="6933" hidden="1"/>
    <cellStyle name="Uwaga 3" xfId="6936" hidden="1"/>
    <cellStyle name="Uwaga 3" xfId="6941" hidden="1"/>
    <cellStyle name="Uwaga 3" xfId="6942" hidden="1"/>
    <cellStyle name="Uwaga 3" xfId="6943" hidden="1"/>
    <cellStyle name="Uwaga 3" xfId="6950" hidden="1"/>
    <cellStyle name="Uwaga 3" xfId="6953" hidden="1"/>
    <cellStyle name="Uwaga 3" xfId="6956" hidden="1"/>
    <cellStyle name="Uwaga 3" xfId="6962" hidden="1"/>
    <cellStyle name="Uwaga 3" xfId="6965" hidden="1"/>
    <cellStyle name="Uwaga 3" xfId="6967" hidden="1"/>
    <cellStyle name="Uwaga 3" xfId="6972" hidden="1"/>
    <cellStyle name="Uwaga 3" xfId="6975" hidden="1"/>
    <cellStyle name="Uwaga 3" xfId="6976" hidden="1"/>
    <cellStyle name="Uwaga 3" xfId="6980" hidden="1"/>
    <cellStyle name="Uwaga 3" xfId="6983" hidden="1"/>
    <cellStyle name="Uwaga 3" xfId="6985" hidden="1"/>
    <cellStyle name="Uwaga 3" xfId="6986" hidden="1"/>
    <cellStyle name="Uwaga 3" xfId="6987" hidden="1"/>
    <cellStyle name="Uwaga 3" xfId="6990" hidden="1"/>
    <cellStyle name="Uwaga 3" xfId="6997" hidden="1"/>
    <cellStyle name="Uwaga 3" xfId="7000" hidden="1"/>
    <cellStyle name="Uwaga 3" xfId="7003" hidden="1"/>
    <cellStyle name="Uwaga 3" xfId="7006" hidden="1"/>
    <cellStyle name="Uwaga 3" xfId="7009" hidden="1"/>
    <cellStyle name="Uwaga 3" xfId="7012" hidden="1"/>
    <cellStyle name="Uwaga 3" xfId="7014" hidden="1"/>
    <cellStyle name="Uwaga 3" xfId="7017" hidden="1"/>
    <cellStyle name="Uwaga 3" xfId="7020" hidden="1"/>
    <cellStyle name="Uwaga 3" xfId="7022" hidden="1"/>
    <cellStyle name="Uwaga 3" xfId="7023" hidden="1"/>
    <cellStyle name="Uwaga 3" xfId="7025" hidden="1"/>
    <cellStyle name="Uwaga 3" xfId="7032" hidden="1"/>
    <cellStyle name="Uwaga 3" xfId="7035" hidden="1"/>
    <cellStyle name="Uwaga 3" xfId="7038" hidden="1"/>
    <cellStyle name="Uwaga 3" xfId="7042" hidden="1"/>
    <cellStyle name="Uwaga 3" xfId="7045" hidden="1"/>
    <cellStyle name="Uwaga 3" xfId="7048" hidden="1"/>
    <cellStyle name="Uwaga 3" xfId="7050" hidden="1"/>
    <cellStyle name="Uwaga 3" xfId="7053" hidden="1"/>
    <cellStyle name="Uwaga 3" xfId="7056" hidden="1"/>
    <cellStyle name="Uwaga 3" xfId="7058" hidden="1"/>
    <cellStyle name="Uwaga 3" xfId="7059" hidden="1"/>
    <cellStyle name="Uwaga 3" xfId="7062" hidden="1"/>
    <cellStyle name="Uwaga 3" xfId="7069" hidden="1"/>
    <cellStyle name="Uwaga 3" xfId="7072" hidden="1"/>
    <cellStyle name="Uwaga 3" xfId="7075" hidden="1"/>
    <cellStyle name="Uwaga 3" xfId="7079" hidden="1"/>
    <cellStyle name="Uwaga 3" xfId="7082" hidden="1"/>
    <cellStyle name="Uwaga 3" xfId="7084" hidden="1"/>
    <cellStyle name="Uwaga 3" xfId="7087" hidden="1"/>
    <cellStyle name="Uwaga 3" xfId="7090" hidden="1"/>
    <cellStyle name="Uwaga 3" xfId="7093" hidden="1"/>
    <cellStyle name="Uwaga 3" xfId="7094" hidden="1"/>
    <cellStyle name="Uwaga 3" xfId="7095" hidden="1"/>
    <cellStyle name="Uwaga 3" xfId="7097" hidden="1"/>
    <cellStyle name="Uwaga 3" xfId="7103" hidden="1"/>
    <cellStyle name="Uwaga 3" xfId="7104" hidden="1"/>
    <cellStyle name="Uwaga 3" xfId="7106" hidden="1"/>
    <cellStyle name="Uwaga 3" xfId="7112" hidden="1"/>
    <cellStyle name="Uwaga 3" xfId="7114" hidden="1"/>
    <cellStyle name="Uwaga 3" xfId="7117" hidden="1"/>
    <cellStyle name="Uwaga 3" xfId="7121" hidden="1"/>
    <cellStyle name="Uwaga 3" xfId="7122" hidden="1"/>
    <cellStyle name="Uwaga 3" xfId="7124" hidden="1"/>
    <cellStyle name="Uwaga 3" xfId="7130" hidden="1"/>
    <cellStyle name="Uwaga 3" xfId="7131" hidden="1"/>
    <cellStyle name="Uwaga 3" xfId="7132" hidden="1"/>
    <cellStyle name="Uwaga 3" xfId="7140" hidden="1"/>
    <cellStyle name="Uwaga 3" xfId="7143" hidden="1"/>
    <cellStyle name="Uwaga 3" xfId="7146" hidden="1"/>
    <cellStyle name="Uwaga 3" xfId="7149" hidden="1"/>
    <cellStyle name="Uwaga 3" xfId="7152" hidden="1"/>
    <cellStyle name="Uwaga 3" xfId="7155" hidden="1"/>
    <cellStyle name="Uwaga 3" xfId="7158" hidden="1"/>
    <cellStyle name="Uwaga 3" xfId="7161" hidden="1"/>
    <cellStyle name="Uwaga 3" xfId="7164" hidden="1"/>
    <cellStyle name="Uwaga 3" xfId="7166" hidden="1"/>
    <cellStyle name="Uwaga 3" xfId="7167" hidden="1"/>
    <cellStyle name="Uwaga 3" xfId="7169" hidden="1"/>
    <cellStyle name="Uwaga 3" xfId="7176" hidden="1"/>
    <cellStyle name="Uwaga 3" xfId="7179" hidden="1"/>
    <cellStyle name="Uwaga 3" xfId="7182" hidden="1"/>
    <cellStyle name="Uwaga 3" xfId="7185" hidden="1"/>
    <cellStyle name="Uwaga 3" xfId="7188" hidden="1"/>
    <cellStyle name="Uwaga 3" xfId="7191" hidden="1"/>
    <cellStyle name="Uwaga 3" xfId="7194" hidden="1"/>
    <cellStyle name="Uwaga 3" xfId="7196" hidden="1"/>
    <cellStyle name="Uwaga 3" xfId="7199" hidden="1"/>
    <cellStyle name="Uwaga 3" xfId="7202" hidden="1"/>
    <cellStyle name="Uwaga 3" xfId="7203" hidden="1"/>
    <cellStyle name="Uwaga 3" xfId="7204" hidden="1"/>
    <cellStyle name="Uwaga 3" xfId="7211" hidden="1"/>
    <cellStyle name="Uwaga 3" xfId="7212" hidden="1"/>
    <cellStyle name="Uwaga 3" xfId="7214" hidden="1"/>
    <cellStyle name="Uwaga 3" xfId="7220" hidden="1"/>
    <cellStyle name="Uwaga 3" xfId="7221" hidden="1"/>
    <cellStyle name="Uwaga 3" xfId="7223" hidden="1"/>
    <cellStyle name="Uwaga 3" xfId="7229" hidden="1"/>
    <cellStyle name="Uwaga 3" xfId="7230" hidden="1"/>
    <cellStyle name="Uwaga 3" xfId="7232" hidden="1"/>
    <cellStyle name="Uwaga 3" xfId="7238" hidden="1"/>
    <cellStyle name="Uwaga 3" xfId="7239" hidden="1"/>
    <cellStyle name="Uwaga 3" xfId="7240" hidden="1"/>
    <cellStyle name="Uwaga 3" xfId="7248" hidden="1"/>
    <cellStyle name="Uwaga 3" xfId="7250" hidden="1"/>
    <cellStyle name="Uwaga 3" xfId="7253" hidden="1"/>
    <cellStyle name="Uwaga 3" xfId="7257" hidden="1"/>
    <cellStyle name="Uwaga 3" xfId="7260" hidden="1"/>
    <cellStyle name="Uwaga 3" xfId="7263" hidden="1"/>
    <cellStyle name="Uwaga 3" xfId="7266" hidden="1"/>
    <cellStyle name="Uwaga 3" xfId="7268" hidden="1"/>
    <cellStyle name="Uwaga 3" xfId="7271" hidden="1"/>
    <cellStyle name="Uwaga 3" xfId="7274" hidden="1"/>
    <cellStyle name="Uwaga 3" xfId="7275" hidden="1"/>
    <cellStyle name="Uwaga 3" xfId="7276" hidden="1"/>
    <cellStyle name="Uwaga 3" xfId="7283" hidden="1"/>
    <cellStyle name="Uwaga 3" xfId="7285" hidden="1"/>
    <cellStyle name="Uwaga 3" xfId="7287" hidden="1"/>
    <cellStyle name="Uwaga 3" xfId="7292" hidden="1"/>
    <cellStyle name="Uwaga 3" xfId="7294" hidden="1"/>
    <cellStyle name="Uwaga 3" xfId="7296" hidden="1"/>
    <cellStyle name="Uwaga 3" xfId="7301" hidden="1"/>
    <cellStyle name="Uwaga 3" xfId="7303" hidden="1"/>
    <cellStyle name="Uwaga 3" xfId="7305" hidden="1"/>
    <cellStyle name="Uwaga 3" xfId="7310" hidden="1"/>
    <cellStyle name="Uwaga 3" xfId="7311" hidden="1"/>
    <cellStyle name="Uwaga 3" xfId="7312" hidden="1"/>
    <cellStyle name="Uwaga 3" xfId="7319" hidden="1"/>
    <cellStyle name="Uwaga 3" xfId="7321" hidden="1"/>
    <cellStyle name="Uwaga 3" xfId="7323" hidden="1"/>
    <cellStyle name="Uwaga 3" xfId="7328" hidden="1"/>
    <cellStyle name="Uwaga 3" xfId="7330" hidden="1"/>
    <cellStyle name="Uwaga 3" xfId="7332" hidden="1"/>
    <cellStyle name="Uwaga 3" xfId="7337" hidden="1"/>
    <cellStyle name="Uwaga 3" xfId="7339" hidden="1"/>
    <cellStyle name="Uwaga 3" xfId="7340" hidden="1"/>
    <cellStyle name="Uwaga 3" xfId="7346" hidden="1"/>
    <cellStyle name="Uwaga 3" xfId="7347" hidden="1"/>
    <cellStyle name="Uwaga 3" xfId="7348" hidden="1"/>
    <cellStyle name="Uwaga 3" xfId="7355" hidden="1"/>
    <cellStyle name="Uwaga 3" xfId="7357" hidden="1"/>
    <cellStyle name="Uwaga 3" xfId="7359" hidden="1"/>
    <cellStyle name="Uwaga 3" xfId="7364" hidden="1"/>
    <cellStyle name="Uwaga 3" xfId="7366" hidden="1"/>
    <cellStyle name="Uwaga 3" xfId="7368" hidden="1"/>
    <cellStyle name="Uwaga 3" xfId="7373" hidden="1"/>
    <cellStyle name="Uwaga 3" xfId="7375" hidden="1"/>
    <cellStyle name="Uwaga 3" xfId="7377" hidden="1"/>
    <cellStyle name="Uwaga 3" xfId="7382" hidden="1"/>
    <cellStyle name="Uwaga 3" xfId="7383" hidden="1"/>
    <cellStyle name="Uwaga 3" xfId="7385" hidden="1"/>
    <cellStyle name="Uwaga 3" xfId="7391" hidden="1"/>
    <cellStyle name="Uwaga 3" xfId="7392" hidden="1"/>
    <cellStyle name="Uwaga 3" xfId="7393" hidden="1"/>
    <cellStyle name="Uwaga 3" xfId="7400" hidden="1"/>
    <cellStyle name="Uwaga 3" xfId="7401" hidden="1"/>
    <cellStyle name="Uwaga 3" xfId="7402" hidden="1"/>
    <cellStyle name="Uwaga 3" xfId="7409" hidden="1"/>
    <cellStyle name="Uwaga 3" xfId="7410" hidden="1"/>
    <cellStyle name="Uwaga 3" xfId="7411" hidden="1"/>
    <cellStyle name="Uwaga 3" xfId="7418" hidden="1"/>
    <cellStyle name="Uwaga 3" xfId="7419" hidden="1"/>
    <cellStyle name="Uwaga 3" xfId="7420" hidden="1"/>
    <cellStyle name="Uwaga 3" xfId="7427" hidden="1"/>
    <cellStyle name="Uwaga 3" xfId="7428" hidden="1"/>
    <cellStyle name="Uwaga 3" xfId="7429" hidden="1"/>
    <cellStyle name="Uwaga 3" xfId="7479" hidden="1"/>
    <cellStyle name="Uwaga 3" xfId="7480" hidden="1"/>
    <cellStyle name="Uwaga 3" xfId="7482" hidden="1"/>
    <cellStyle name="Uwaga 3" xfId="7494" hidden="1"/>
    <cellStyle name="Uwaga 3" xfId="7495" hidden="1"/>
    <cellStyle name="Uwaga 3" xfId="7500" hidden="1"/>
    <cellStyle name="Uwaga 3" xfId="7509" hidden="1"/>
    <cellStyle name="Uwaga 3" xfId="7510" hidden="1"/>
    <cellStyle name="Uwaga 3" xfId="7515" hidden="1"/>
    <cellStyle name="Uwaga 3" xfId="7524" hidden="1"/>
    <cellStyle name="Uwaga 3" xfId="7525" hidden="1"/>
    <cellStyle name="Uwaga 3" xfId="7526" hidden="1"/>
    <cellStyle name="Uwaga 3" xfId="7539" hidden="1"/>
    <cellStyle name="Uwaga 3" xfId="7544" hidden="1"/>
    <cellStyle name="Uwaga 3" xfId="7549" hidden="1"/>
    <cellStyle name="Uwaga 3" xfId="7559" hidden="1"/>
    <cellStyle name="Uwaga 3" xfId="7564" hidden="1"/>
    <cellStyle name="Uwaga 3" xfId="7568" hidden="1"/>
    <cellStyle name="Uwaga 3" xfId="7575" hidden="1"/>
    <cellStyle name="Uwaga 3" xfId="7580" hidden="1"/>
    <cellStyle name="Uwaga 3" xfId="7583" hidden="1"/>
    <cellStyle name="Uwaga 3" xfId="7589" hidden="1"/>
    <cellStyle name="Uwaga 3" xfId="7594" hidden="1"/>
    <cellStyle name="Uwaga 3" xfId="7598" hidden="1"/>
    <cellStyle name="Uwaga 3" xfId="7599" hidden="1"/>
    <cellStyle name="Uwaga 3" xfId="7600" hidden="1"/>
    <cellStyle name="Uwaga 3" xfId="7604" hidden="1"/>
    <cellStyle name="Uwaga 3" xfId="7616" hidden="1"/>
    <cellStyle name="Uwaga 3" xfId="7621" hidden="1"/>
    <cellStyle name="Uwaga 3" xfId="7626" hidden="1"/>
    <cellStyle name="Uwaga 3" xfId="7631" hidden="1"/>
    <cellStyle name="Uwaga 3" xfId="7636" hidden="1"/>
    <cellStyle name="Uwaga 3" xfId="7641" hidden="1"/>
    <cellStyle name="Uwaga 3" xfId="7645" hidden="1"/>
    <cellStyle name="Uwaga 3" xfId="7649" hidden="1"/>
    <cellStyle name="Uwaga 3" xfId="7654" hidden="1"/>
    <cellStyle name="Uwaga 3" xfId="7659" hidden="1"/>
    <cellStyle name="Uwaga 3" xfId="7660" hidden="1"/>
    <cellStyle name="Uwaga 3" xfId="7662" hidden="1"/>
    <cellStyle name="Uwaga 3" xfId="7675" hidden="1"/>
    <cellStyle name="Uwaga 3" xfId="7679" hidden="1"/>
    <cellStyle name="Uwaga 3" xfId="7684" hidden="1"/>
    <cellStyle name="Uwaga 3" xfId="7691" hidden="1"/>
    <cellStyle name="Uwaga 3" xfId="7695" hidden="1"/>
    <cellStyle name="Uwaga 3" xfId="7700" hidden="1"/>
    <cellStyle name="Uwaga 3" xfId="7705" hidden="1"/>
    <cellStyle name="Uwaga 3" xfId="7708" hidden="1"/>
    <cellStyle name="Uwaga 3" xfId="7713" hidden="1"/>
    <cellStyle name="Uwaga 3" xfId="7719" hidden="1"/>
    <cellStyle name="Uwaga 3" xfId="7720" hidden="1"/>
    <cellStyle name="Uwaga 3" xfId="7723" hidden="1"/>
    <cellStyle name="Uwaga 3" xfId="7736" hidden="1"/>
    <cellStyle name="Uwaga 3" xfId="7740" hidden="1"/>
    <cellStyle name="Uwaga 3" xfId="7745" hidden="1"/>
    <cellStyle name="Uwaga 3" xfId="7752" hidden="1"/>
    <cellStyle name="Uwaga 3" xfId="7757" hidden="1"/>
    <cellStyle name="Uwaga 3" xfId="7761" hidden="1"/>
    <cellStyle name="Uwaga 3" xfId="7766" hidden="1"/>
    <cellStyle name="Uwaga 3" xfId="7770" hidden="1"/>
    <cellStyle name="Uwaga 3" xfId="7775" hidden="1"/>
    <cellStyle name="Uwaga 3" xfId="7779" hidden="1"/>
    <cellStyle name="Uwaga 3" xfId="7780" hidden="1"/>
    <cellStyle name="Uwaga 3" xfId="7782" hidden="1"/>
    <cellStyle name="Uwaga 3" xfId="7794" hidden="1"/>
    <cellStyle name="Uwaga 3" xfId="7795" hidden="1"/>
    <cellStyle name="Uwaga 3" xfId="7797" hidden="1"/>
    <cellStyle name="Uwaga 3" xfId="7809" hidden="1"/>
    <cellStyle name="Uwaga 3" xfId="7811" hidden="1"/>
    <cellStyle name="Uwaga 3" xfId="7814" hidden="1"/>
    <cellStyle name="Uwaga 3" xfId="7824" hidden="1"/>
    <cellStyle name="Uwaga 3" xfId="7825" hidden="1"/>
    <cellStyle name="Uwaga 3" xfId="7827" hidden="1"/>
    <cellStyle name="Uwaga 3" xfId="7839" hidden="1"/>
    <cellStyle name="Uwaga 3" xfId="7840" hidden="1"/>
    <cellStyle name="Uwaga 3" xfId="7841" hidden="1"/>
    <cellStyle name="Uwaga 3" xfId="7855" hidden="1"/>
    <cellStyle name="Uwaga 3" xfId="7858" hidden="1"/>
    <cellStyle name="Uwaga 3" xfId="7862" hidden="1"/>
    <cellStyle name="Uwaga 3" xfId="7870" hidden="1"/>
    <cellStyle name="Uwaga 3" xfId="7873" hidden="1"/>
    <cellStyle name="Uwaga 3" xfId="7877" hidden="1"/>
    <cellStyle name="Uwaga 3" xfId="7885" hidden="1"/>
    <cellStyle name="Uwaga 3" xfId="7888" hidden="1"/>
    <cellStyle name="Uwaga 3" xfId="7892" hidden="1"/>
    <cellStyle name="Uwaga 3" xfId="7899" hidden="1"/>
    <cellStyle name="Uwaga 3" xfId="7900" hidden="1"/>
    <cellStyle name="Uwaga 3" xfId="7902" hidden="1"/>
    <cellStyle name="Uwaga 3" xfId="7915" hidden="1"/>
    <cellStyle name="Uwaga 3" xfId="7918" hidden="1"/>
    <cellStyle name="Uwaga 3" xfId="7921" hidden="1"/>
    <cellStyle name="Uwaga 3" xfId="7930" hidden="1"/>
    <cellStyle name="Uwaga 3" xfId="7933" hidden="1"/>
    <cellStyle name="Uwaga 3" xfId="7937" hidden="1"/>
    <cellStyle name="Uwaga 3" xfId="7945" hidden="1"/>
    <cellStyle name="Uwaga 3" xfId="7947" hidden="1"/>
    <cellStyle name="Uwaga 3" xfId="7950" hidden="1"/>
    <cellStyle name="Uwaga 3" xfId="7959" hidden="1"/>
    <cellStyle name="Uwaga 3" xfId="7960" hidden="1"/>
    <cellStyle name="Uwaga 3" xfId="7961" hidden="1"/>
    <cellStyle name="Uwaga 3" xfId="7974" hidden="1"/>
    <cellStyle name="Uwaga 3" xfId="7975" hidden="1"/>
    <cellStyle name="Uwaga 3" xfId="7977" hidden="1"/>
    <cellStyle name="Uwaga 3" xfId="7989" hidden="1"/>
    <cellStyle name="Uwaga 3" xfId="7990" hidden="1"/>
    <cellStyle name="Uwaga 3" xfId="7992" hidden="1"/>
    <cellStyle name="Uwaga 3" xfId="8004" hidden="1"/>
    <cellStyle name="Uwaga 3" xfId="8005" hidden="1"/>
    <cellStyle name="Uwaga 3" xfId="8007" hidden="1"/>
    <cellStyle name="Uwaga 3" xfId="8019" hidden="1"/>
    <cellStyle name="Uwaga 3" xfId="8020" hidden="1"/>
    <cellStyle name="Uwaga 3" xfId="8021" hidden="1"/>
    <cellStyle name="Uwaga 3" xfId="8035" hidden="1"/>
    <cellStyle name="Uwaga 3" xfId="8037" hidden="1"/>
    <cellStyle name="Uwaga 3" xfId="8040" hidden="1"/>
    <cellStyle name="Uwaga 3" xfId="8050" hidden="1"/>
    <cellStyle name="Uwaga 3" xfId="8053" hidden="1"/>
    <cellStyle name="Uwaga 3" xfId="8056" hidden="1"/>
    <cellStyle name="Uwaga 3" xfId="8065" hidden="1"/>
    <cellStyle name="Uwaga 3" xfId="8067" hidden="1"/>
    <cellStyle name="Uwaga 3" xfId="8070" hidden="1"/>
    <cellStyle name="Uwaga 3" xfId="8079" hidden="1"/>
    <cellStyle name="Uwaga 3" xfId="8080" hidden="1"/>
    <cellStyle name="Uwaga 3" xfId="8081" hidden="1"/>
    <cellStyle name="Uwaga 3" xfId="8094" hidden="1"/>
    <cellStyle name="Uwaga 3" xfId="8096" hidden="1"/>
    <cellStyle name="Uwaga 3" xfId="8098" hidden="1"/>
    <cellStyle name="Uwaga 3" xfId="8109" hidden="1"/>
    <cellStyle name="Uwaga 3" xfId="8111" hidden="1"/>
    <cellStyle name="Uwaga 3" xfId="8113" hidden="1"/>
    <cellStyle name="Uwaga 3" xfId="8124" hidden="1"/>
    <cellStyle name="Uwaga 3" xfId="8126" hidden="1"/>
    <cellStyle name="Uwaga 3" xfId="8128" hidden="1"/>
    <cellStyle name="Uwaga 3" xfId="8139" hidden="1"/>
    <cellStyle name="Uwaga 3" xfId="8140" hidden="1"/>
    <cellStyle name="Uwaga 3" xfId="8141" hidden="1"/>
    <cellStyle name="Uwaga 3" xfId="8154" hidden="1"/>
    <cellStyle name="Uwaga 3" xfId="8156" hidden="1"/>
    <cellStyle name="Uwaga 3" xfId="8158" hidden="1"/>
    <cellStyle name="Uwaga 3" xfId="8169" hidden="1"/>
    <cellStyle name="Uwaga 3" xfId="8171" hidden="1"/>
    <cellStyle name="Uwaga 3" xfId="8173" hidden="1"/>
    <cellStyle name="Uwaga 3" xfId="8184" hidden="1"/>
    <cellStyle name="Uwaga 3" xfId="8186" hidden="1"/>
    <cellStyle name="Uwaga 3" xfId="8187" hidden="1"/>
    <cellStyle name="Uwaga 3" xfId="8199" hidden="1"/>
    <cellStyle name="Uwaga 3" xfId="8200" hidden="1"/>
    <cellStyle name="Uwaga 3" xfId="8201" hidden="1"/>
    <cellStyle name="Uwaga 3" xfId="8214" hidden="1"/>
    <cellStyle name="Uwaga 3" xfId="8216" hidden="1"/>
    <cellStyle name="Uwaga 3" xfId="8218" hidden="1"/>
    <cellStyle name="Uwaga 3" xfId="8229" hidden="1"/>
    <cellStyle name="Uwaga 3" xfId="8231" hidden="1"/>
    <cellStyle name="Uwaga 3" xfId="8233" hidden="1"/>
    <cellStyle name="Uwaga 3" xfId="8244" hidden="1"/>
    <cellStyle name="Uwaga 3" xfId="8246" hidden="1"/>
    <cellStyle name="Uwaga 3" xfId="8248" hidden="1"/>
    <cellStyle name="Uwaga 3" xfId="8259" hidden="1"/>
    <cellStyle name="Uwaga 3" xfId="8260" hidden="1"/>
    <cellStyle name="Uwaga 3" xfId="8262" hidden="1"/>
    <cellStyle name="Uwaga 3" xfId="8273" hidden="1"/>
    <cellStyle name="Uwaga 3" xfId="8275" hidden="1"/>
    <cellStyle name="Uwaga 3" xfId="8276" hidden="1"/>
    <cellStyle name="Uwaga 3" xfId="8285" hidden="1"/>
    <cellStyle name="Uwaga 3" xfId="8288" hidden="1"/>
    <cellStyle name="Uwaga 3" xfId="8290" hidden="1"/>
    <cellStyle name="Uwaga 3" xfId="8301" hidden="1"/>
    <cellStyle name="Uwaga 3" xfId="8303" hidden="1"/>
    <cellStyle name="Uwaga 3" xfId="8305" hidden="1"/>
    <cellStyle name="Uwaga 3" xfId="8317" hidden="1"/>
    <cellStyle name="Uwaga 3" xfId="8319" hidden="1"/>
    <cellStyle name="Uwaga 3" xfId="8321" hidden="1"/>
    <cellStyle name="Uwaga 3" xfId="8329" hidden="1"/>
    <cellStyle name="Uwaga 3" xfId="8331" hidden="1"/>
    <cellStyle name="Uwaga 3" xfId="8334" hidden="1"/>
    <cellStyle name="Uwaga 3" xfId="8324" hidden="1"/>
    <cellStyle name="Uwaga 3" xfId="8323" hidden="1"/>
    <cellStyle name="Uwaga 3" xfId="8322" hidden="1"/>
    <cellStyle name="Uwaga 3" xfId="8309" hidden="1"/>
    <cellStyle name="Uwaga 3" xfId="8308" hidden="1"/>
    <cellStyle name="Uwaga 3" xfId="8307" hidden="1"/>
    <cellStyle name="Uwaga 3" xfId="8294" hidden="1"/>
    <cellStyle name="Uwaga 3" xfId="8293" hidden="1"/>
    <cellStyle name="Uwaga 3" xfId="8292" hidden="1"/>
    <cellStyle name="Uwaga 3" xfId="8279" hidden="1"/>
    <cellStyle name="Uwaga 3" xfId="8278" hidden="1"/>
    <cellStyle name="Uwaga 3" xfId="8277" hidden="1"/>
    <cellStyle name="Uwaga 3" xfId="8264" hidden="1"/>
    <cellStyle name="Uwaga 3" xfId="8263" hidden="1"/>
    <cellStyle name="Uwaga 3" xfId="8261" hidden="1"/>
    <cellStyle name="Uwaga 3" xfId="8250" hidden="1"/>
    <cellStyle name="Uwaga 3" xfId="8247" hidden="1"/>
    <cellStyle name="Uwaga 3" xfId="8245" hidden="1"/>
    <cellStyle name="Uwaga 3" xfId="8235" hidden="1"/>
    <cellStyle name="Uwaga 3" xfId="8232" hidden="1"/>
    <cellStyle name="Uwaga 3" xfId="8230" hidden="1"/>
    <cellStyle name="Uwaga 3" xfId="8220" hidden="1"/>
    <cellStyle name="Uwaga 3" xfId="8217" hidden="1"/>
    <cellStyle name="Uwaga 3" xfId="8215" hidden="1"/>
    <cellStyle name="Uwaga 3" xfId="8205" hidden="1"/>
    <cellStyle name="Uwaga 3" xfId="8203" hidden="1"/>
    <cellStyle name="Uwaga 3" xfId="8202" hidden="1"/>
    <cellStyle name="Uwaga 3" xfId="8190" hidden="1"/>
    <cellStyle name="Uwaga 3" xfId="8188" hidden="1"/>
    <cellStyle name="Uwaga 3" xfId="8185" hidden="1"/>
    <cellStyle name="Uwaga 3" xfId="8175" hidden="1"/>
    <cellStyle name="Uwaga 3" xfId="8172" hidden="1"/>
    <cellStyle name="Uwaga 3" xfId="8170" hidden="1"/>
    <cellStyle name="Uwaga 3" xfId="8160" hidden="1"/>
    <cellStyle name="Uwaga 3" xfId="8157" hidden="1"/>
    <cellStyle name="Uwaga 3" xfId="8155" hidden="1"/>
    <cellStyle name="Uwaga 3" xfId="8145" hidden="1"/>
    <cellStyle name="Uwaga 3" xfId="8143" hidden="1"/>
    <cellStyle name="Uwaga 3" xfId="8142" hidden="1"/>
    <cellStyle name="Uwaga 3" xfId="8130" hidden="1"/>
    <cellStyle name="Uwaga 3" xfId="8127" hidden="1"/>
    <cellStyle name="Uwaga 3" xfId="8125" hidden="1"/>
    <cellStyle name="Uwaga 3" xfId="8115" hidden="1"/>
    <cellStyle name="Uwaga 3" xfId="8112" hidden="1"/>
    <cellStyle name="Uwaga 3" xfId="8110" hidden="1"/>
    <cellStyle name="Uwaga 3" xfId="8100" hidden="1"/>
    <cellStyle name="Uwaga 3" xfId="8097" hidden="1"/>
    <cellStyle name="Uwaga 3" xfId="8095" hidden="1"/>
    <cellStyle name="Uwaga 3" xfId="8085" hidden="1"/>
    <cellStyle name="Uwaga 3" xfId="8083" hidden="1"/>
    <cellStyle name="Uwaga 3" xfId="8082" hidden="1"/>
    <cellStyle name="Uwaga 3" xfId="8069" hidden="1"/>
    <cellStyle name="Uwaga 3" xfId="8066" hidden="1"/>
    <cellStyle name="Uwaga 3" xfId="8064" hidden="1"/>
    <cellStyle name="Uwaga 3" xfId="8054" hidden="1"/>
    <cellStyle name="Uwaga 3" xfId="8051" hidden="1"/>
    <cellStyle name="Uwaga 3" xfId="8049" hidden="1"/>
    <cellStyle name="Uwaga 3" xfId="8039" hidden="1"/>
    <cellStyle name="Uwaga 3" xfId="8036" hidden="1"/>
    <cellStyle name="Uwaga 3" xfId="8034" hidden="1"/>
    <cellStyle name="Uwaga 3" xfId="8025" hidden="1"/>
    <cellStyle name="Uwaga 3" xfId="8023" hidden="1"/>
    <cellStyle name="Uwaga 3" xfId="8022" hidden="1"/>
    <cellStyle name="Uwaga 3" xfId="8010" hidden="1"/>
    <cellStyle name="Uwaga 3" xfId="8008" hidden="1"/>
    <cellStyle name="Uwaga 3" xfId="8006" hidden="1"/>
    <cellStyle name="Uwaga 3" xfId="7995" hidden="1"/>
    <cellStyle name="Uwaga 3" xfId="7993" hidden="1"/>
    <cellStyle name="Uwaga 3" xfId="7991" hidden="1"/>
    <cellStyle name="Uwaga 3" xfId="7980" hidden="1"/>
    <cellStyle name="Uwaga 3" xfId="7978" hidden="1"/>
    <cellStyle name="Uwaga 3" xfId="7976" hidden="1"/>
    <cellStyle name="Uwaga 3" xfId="7965" hidden="1"/>
    <cellStyle name="Uwaga 3" xfId="7963" hidden="1"/>
    <cellStyle name="Uwaga 3" xfId="7962" hidden="1"/>
    <cellStyle name="Uwaga 3" xfId="7949" hidden="1"/>
    <cellStyle name="Uwaga 3" xfId="7946" hidden="1"/>
    <cellStyle name="Uwaga 3" xfId="7944" hidden="1"/>
    <cellStyle name="Uwaga 3" xfId="7934" hidden="1"/>
    <cellStyle name="Uwaga 3" xfId="7931" hidden="1"/>
    <cellStyle name="Uwaga 3" xfId="7929" hidden="1"/>
    <cellStyle name="Uwaga 3" xfId="7919" hidden="1"/>
    <cellStyle name="Uwaga 3" xfId="7916" hidden="1"/>
    <cellStyle name="Uwaga 3" xfId="7914" hidden="1"/>
    <cellStyle name="Uwaga 3" xfId="7905" hidden="1"/>
    <cellStyle name="Uwaga 3" xfId="7903" hidden="1"/>
    <cellStyle name="Uwaga 3" xfId="7901" hidden="1"/>
    <cellStyle name="Uwaga 3" xfId="7889" hidden="1"/>
    <cellStyle name="Uwaga 3" xfId="7886" hidden="1"/>
    <cellStyle name="Uwaga 3" xfId="7884" hidden="1"/>
    <cellStyle name="Uwaga 3" xfId="7874" hidden="1"/>
    <cellStyle name="Uwaga 3" xfId="7871" hidden="1"/>
    <cellStyle name="Uwaga 3" xfId="7869" hidden="1"/>
    <cellStyle name="Uwaga 3" xfId="7859" hidden="1"/>
    <cellStyle name="Uwaga 3" xfId="7856" hidden="1"/>
    <cellStyle name="Uwaga 3" xfId="7854" hidden="1"/>
    <cellStyle name="Uwaga 3" xfId="7847" hidden="1"/>
    <cellStyle name="Uwaga 3" xfId="7844" hidden="1"/>
    <cellStyle name="Uwaga 3" xfId="7842" hidden="1"/>
    <cellStyle name="Uwaga 3" xfId="7832" hidden="1"/>
    <cellStyle name="Uwaga 3" xfId="7829" hidden="1"/>
    <cellStyle name="Uwaga 3" xfId="7826" hidden="1"/>
    <cellStyle name="Uwaga 3" xfId="7817" hidden="1"/>
    <cellStyle name="Uwaga 3" xfId="7813" hidden="1"/>
    <cellStyle name="Uwaga 3" xfId="7810" hidden="1"/>
    <cellStyle name="Uwaga 3" xfId="7802" hidden="1"/>
    <cellStyle name="Uwaga 3" xfId="7799" hidden="1"/>
    <cellStyle name="Uwaga 3" xfId="7796" hidden="1"/>
    <cellStyle name="Uwaga 3" xfId="7787" hidden="1"/>
    <cellStyle name="Uwaga 3" xfId="7784" hidden="1"/>
    <cellStyle name="Uwaga 3" xfId="7781" hidden="1"/>
    <cellStyle name="Uwaga 3" xfId="7771" hidden="1"/>
    <cellStyle name="Uwaga 3" xfId="7767" hidden="1"/>
    <cellStyle name="Uwaga 3" xfId="7764" hidden="1"/>
    <cellStyle name="Uwaga 3" xfId="7755" hidden="1"/>
    <cellStyle name="Uwaga 3" xfId="7751" hidden="1"/>
    <cellStyle name="Uwaga 3" xfId="7749" hidden="1"/>
    <cellStyle name="Uwaga 3" xfId="7741" hidden="1"/>
    <cellStyle name="Uwaga 3" xfId="7737" hidden="1"/>
    <cellStyle name="Uwaga 3" xfId="7734" hidden="1"/>
    <cellStyle name="Uwaga 3" xfId="7727" hidden="1"/>
    <cellStyle name="Uwaga 3" xfId="7724" hidden="1"/>
    <cellStyle name="Uwaga 3" xfId="7721" hidden="1"/>
    <cellStyle name="Uwaga 3" xfId="7712" hidden="1"/>
    <cellStyle name="Uwaga 3" xfId="7707" hidden="1"/>
    <cellStyle name="Uwaga 3" xfId="7704" hidden="1"/>
    <cellStyle name="Uwaga 3" xfId="7697" hidden="1"/>
    <cellStyle name="Uwaga 3" xfId="7692" hidden="1"/>
    <cellStyle name="Uwaga 3" xfId="7689" hidden="1"/>
    <cellStyle name="Uwaga 3" xfId="7682" hidden="1"/>
    <cellStyle name="Uwaga 3" xfId="7677" hidden="1"/>
    <cellStyle name="Uwaga 3" xfId="7674" hidden="1"/>
    <cellStyle name="Uwaga 3" xfId="7668" hidden="1"/>
    <cellStyle name="Uwaga 3" xfId="7664" hidden="1"/>
    <cellStyle name="Uwaga 3" xfId="7661" hidden="1"/>
    <cellStyle name="Uwaga 3" xfId="7653" hidden="1"/>
    <cellStyle name="Uwaga 3" xfId="7648" hidden="1"/>
    <cellStyle name="Uwaga 3" xfId="7644" hidden="1"/>
    <cellStyle name="Uwaga 3" xfId="7638" hidden="1"/>
    <cellStyle name="Uwaga 3" xfId="7633" hidden="1"/>
    <cellStyle name="Uwaga 3" xfId="7629" hidden="1"/>
    <cellStyle name="Uwaga 3" xfId="7623" hidden="1"/>
    <cellStyle name="Uwaga 3" xfId="7618" hidden="1"/>
    <cellStyle name="Uwaga 3" xfId="7614" hidden="1"/>
    <cellStyle name="Uwaga 3" xfId="7609" hidden="1"/>
    <cellStyle name="Uwaga 3" xfId="7605" hidden="1"/>
    <cellStyle name="Uwaga 3" xfId="7601" hidden="1"/>
    <cellStyle name="Uwaga 3" xfId="7593" hidden="1"/>
    <cellStyle name="Uwaga 3" xfId="7588" hidden="1"/>
    <cellStyle name="Uwaga 3" xfId="7584" hidden="1"/>
    <cellStyle name="Uwaga 3" xfId="7578" hidden="1"/>
    <cellStyle name="Uwaga 3" xfId="7573" hidden="1"/>
    <cellStyle name="Uwaga 3" xfId="7569" hidden="1"/>
    <cellStyle name="Uwaga 3" xfId="7563" hidden="1"/>
    <cellStyle name="Uwaga 3" xfId="7558" hidden="1"/>
    <cellStyle name="Uwaga 3" xfId="7554" hidden="1"/>
    <cellStyle name="Uwaga 3" xfId="7550" hidden="1"/>
    <cellStyle name="Uwaga 3" xfId="7545" hidden="1"/>
    <cellStyle name="Uwaga 3" xfId="7540" hidden="1"/>
    <cellStyle name="Uwaga 3" xfId="7535" hidden="1"/>
    <cellStyle name="Uwaga 3" xfId="7531" hidden="1"/>
    <cellStyle name="Uwaga 3" xfId="7527" hidden="1"/>
    <cellStyle name="Uwaga 3" xfId="7520" hidden="1"/>
    <cellStyle name="Uwaga 3" xfId="7516" hidden="1"/>
    <cellStyle name="Uwaga 3" xfId="7511" hidden="1"/>
    <cellStyle name="Uwaga 3" xfId="7505" hidden="1"/>
    <cellStyle name="Uwaga 3" xfId="7501" hidden="1"/>
    <cellStyle name="Uwaga 3" xfId="7496" hidden="1"/>
    <cellStyle name="Uwaga 3" xfId="7490" hidden="1"/>
    <cellStyle name="Uwaga 3" xfId="7486" hidden="1"/>
    <cellStyle name="Uwaga 3" xfId="7481" hidden="1"/>
    <cellStyle name="Uwaga 3" xfId="7475" hidden="1"/>
    <cellStyle name="Uwaga 3" xfId="7471" hidden="1"/>
    <cellStyle name="Uwaga 3" xfId="7467" hidden="1"/>
    <cellStyle name="Uwaga 3" xfId="8327" hidden="1"/>
    <cellStyle name="Uwaga 3" xfId="8326" hidden="1"/>
    <cellStyle name="Uwaga 3" xfId="8325" hidden="1"/>
    <cellStyle name="Uwaga 3" xfId="8312" hidden="1"/>
    <cellStyle name="Uwaga 3" xfId="8311" hidden="1"/>
    <cellStyle name="Uwaga 3" xfId="8310" hidden="1"/>
    <cellStyle name="Uwaga 3" xfId="8297" hidden="1"/>
    <cellStyle name="Uwaga 3" xfId="8296" hidden="1"/>
    <cellStyle name="Uwaga 3" xfId="8295" hidden="1"/>
    <cellStyle name="Uwaga 3" xfId="8282" hidden="1"/>
    <cellStyle name="Uwaga 3" xfId="8281" hidden="1"/>
    <cellStyle name="Uwaga 3" xfId="8280" hidden="1"/>
    <cellStyle name="Uwaga 3" xfId="8267" hidden="1"/>
    <cellStyle name="Uwaga 3" xfId="8266" hidden="1"/>
    <cellStyle name="Uwaga 3" xfId="8265" hidden="1"/>
    <cellStyle name="Uwaga 3" xfId="8253" hidden="1"/>
    <cellStyle name="Uwaga 3" xfId="8251" hidden="1"/>
    <cellStyle name="Uwaga 3" xfId="8249" hidden="1"/>
    <cellStyle name="Uwaga 3" xfId="8238" hidden="1"/>
    <cellStyle name="Uwaga 3" xfId="8236" hidden="1"/>
    <cellStyle name="Uwaga 3" xfId="8234" hidden="1"/>
    <cellStyle name="Uwaga 3" xfId="8223" hidden="1"/>
    <cellStyle name="Uwaga 3" xfId="8221" hidden="1"/>
    <cellStyle name="Uwaga 3" xfId="8219" hidden="1"/>
    <cellStyle name="Uwaga 3" xfId="8208" hidden="1"/>
    <cellStyle name="Uwaga 3" xfId="8206" hidden="1"/>
    <cellStyle name="Uwaga 3" xfId="8204" hidden="1"/>
    <cellStyle name="Uwaga 3" xfId="8193" hidden="1"/>
    <cellStyle name="Uwaga 3" xfId="8191" hidden="1"/>
    <cellStyle name="Uwaga 3" xfId="8189" hidden="1"/>
    <cellStyle name="Uwaga 3" xfId="8178" hidden="1"/>
    <cellStyle name="Uwaga 3" xfId="8176" hidden="1"/>
    <cellStyle name="Uwaga 3" xfId="8174" hidden="1"/>
    <cellStyle name="Uwaga 3" xfId="8163" hidden="1"/>
    <cellStyle name="Uwaga 3" xfId="8161" hidden="1"/>
    <cellStyle name="Uwaga 3" xfId="8159" hidden="1"/>
    <cellStyle name="Uwaga 3" xfId="8148" hidden="1"/>
    <cellStyle name="Uwaga 3" xfId="8146" hidden="1"/>
    <cellStyle name="Uwaga 3" xfId="8144" hidden="1"/>
    <cellStyle name="Uwaga 3" xfId="8133" hidden="1"/>
    <cellStyle name="Uwaga 3" xfId="8131" hidden="1"/>
    <cellStyle name="Uwaga 3" xfId="8129" hidden="1"/>
    <cellStyle name="Uwaga 3" xfId="8118" hidden="1"/>
    <cellStyle name="Uwaga 3" xfId="8116" hidden="1"/>
    <cellStyle name="Uwaga 3" xfId="8114" hidden="1"/>
    <cellStyle name="Uwaga 3" xfId="8103" hidden="1"/>
    <cellStyle name="Uwaga 3" xfId="8101" hidden="1"/>
    <cellStyle name="Uwaga 3" xfId="8099" hidden="1"/>
    <cellStyle name="Uwaga 3" xfId="8088" hidden="1"/>
    <cellStyle name="Uwaga 3" xfId="8086" hidden="1"/>
    <cellStyle name="Uwaga 3" xfId="8084" hidden="1"/>
    <cellStyle name="Uwaga 3" xfId="8073" hidden="1"/>
    <cellStyle name="Uwaga 3" xfId="8071" hidden="1"/>
    <cellStyle name="Uwaga 3" xfId="8068" hidden="1"/>
    <cellStyle name="Uwaga 3" xfId="8058" hidden="1"/>
    <cellStyle name="Uwaga 3" xfId="8055" hidden="1"/>
    <cellStyle name="Uwaga 3" xfId="8052" hidden="1"/>
    <cellStyle name="Uwaga 3" xfId="8043" hidden="1"/>
    <cellStyle name="Uwaga 3" xfId="8041" hidden="1"/>
    <cellStyle name="Uwaga 3" xfId="8038" hidden="1"/>
    <cellStyle name="Uwaga 3" xfId="8028" hidden="1"/>
    <cellStyle name="Uwaga 3" xfId="8026" hidden="1"/>
    <cellStyle name="Uwaga 3" xfId="8024" hidden="1"/>
    <cellStyle name="Uwaga 3" xfId="8013" hidden="1"/>
    <cellStyle name="Uwaga 3" xfId="8011" hidden="1"/>
    <cellStyle name="Uwaga 3" xfId="8009" hidden="1"/>
    <cellStyle name="Uwaga 3" xfId="7998" hidden="1"/>
    <cellStyle name="Uwaga 3" xfId="7996" hidden="1"/>
    <cellStyle name="Uwaga 3" xfId="7994" hidden="1"/>
    <cellStyle name="Uwaga 3" xfId="7983" hidden="1"/>
    <cellStyle name="Uwaga 3" xfId="7981" hidden="1"/>
    <cellStyle name="Uwaga 3" xfId="7979" hidden="1"/>
    <cellStyle name="Uwaga 3" xfId="7968" hidden="1"/>
    <cellStyle name="Uwaga 3" xfId="7966" hidden="1"/>
    <cellStyle name="Uwaga 3" xfId="7964" hidden="1"/>
    <cellStyle name="Uwaga 3" xfId="7953" hidden="1"/>
    <cellStyle name="Uwaga 3" xfId="7951" hidden="1"/>
    <cellStyle name="Uwaga 3" xfId="7948" hidden="1"/>
    <cellStyle name="Uwaga 3" xfId="7938" hidden="1"/>
    <cellStyle name="Uwaga 3" xfId="7935" hidden="1"/>
    <cellStyle name="Uwaga 3" xfId="7932" hidden="1"/>
    <cellStyle name="Uwaga 3" xfId="7923" hidden="1"/>
    <cellStyle name="Uwaga 3" xfId="7920" hidden="1"/>
    <cellStyle name="Uwaga 3" xfId="7917" hidden="1"/>
    <cellStyle name="Uwaga 3" xfId="7908" hidden="1"/>
    <cellStyle name="Uwaga 3" xfId="7906" hidden="1"/>
    <cellStyle name="Uwaga 3" xfId="7904" hidden="1"/>
    <cellStyle name="Uwaga 3" xfId="7893" hidden="1"/>
    <cellStyle name="Uwaga 3" xfId="7890" hidden="1"/>
    <cellStyle name="Uwaga 3" xfId="7887" hidden="1"/>
    <cellStyle name="Uwaga 3" xfId="7878" hidden="1"/>
    <cellStyle name="Uwaga 3" xfId="7875" hidden="1"/>
    <cellStyle name="Uwaga 3" xfId="7872" hidden="1"/>
    <cellStyle name="Uwaga 3" xfId="7863" hidden="1"/>
    <cellStyle name="Uwaga 3" xfId="7860" hidden="1"/>
    <cellStyle name="Uwaga 3" xfId="7857" hidden="1"/>
    <cellStyle name="Uwaga 3" xfId="7850" hidden="1"/>
    <cellStyle name="Uwaga 3" xfId="7846" hidden="1"/>
    <cellStyle name="Uwaga 3" xfId="7843" hidden="1"/>
    <cellStyle name="Uwaga 3" xfId="7835" hidden="1"/>
    <cellStyle name="Uwaga 3" xfId="7831" hidden="1"/>
    <cellStyle name="Uwaga 3" xfId="7828" hidden="1"/>
    <cellStyle name="Uwaga 3" xfId="7820" hidden="1"/>
    <cellStyle name="Uwaga 3" xfId="7816" hidden="1"/>
    <cellStyle name="Uwaga 3" xfId="7812" hidden="1"/>
    <cellStyle name="Uwaga 3" xfId="7805" hidden="1"/>
    <cellStyle name="Uwaga 3" xfId="7801" hidden="1"/>
    <cellStyle name="Uwaga 3" xfId="7798" hidden="1"/>
    <cellStyle name="Uwaga 3" xfId="7790" hidden="1"/>
    <cellStyle name="Uwaga 3" xfId="7786" hidden="1"/>
    <cellStyle name="Uwaga 3" xfId="7783" hidden="1"/>
    <cellStyle name="Uwaga 3" xfId="7774" hidden="1"/>
    <cellStyle name="Uwaga 3" xfId="7769" hidden="1"/>
    <cellStyle name="Uwaga 3" xfId="7765" hidden="1"/>
    <cellStyle name="Uwaga 3" xfId="7759" hidden="1"/>
    <cellStyle name="Uwaga 3" xfId="7754" hidden="1"/>
    <cellStyle name="Uwaga 3" xfId="7750" hidden="1"/>
    <cellStyle name="Uwaga 3" xfId="7744" hidden="1"/>
    <cellStyle name="Uwaga 3" xfId="7739" hidden="1"/>
    <cellStyle name="Uwaga 3" xfId="7735" hidden="1"/>
    <cellStyle name="Uwaga 3" xfId="7730" hidden="1"/>
    <cellStyle name="Uwaga 3" xfId="7726" hidden="1"/>
    <cellStyle name="Uwaga 3" xfId="7722" hidden="1"/>
    <cellStyle name="Uwaga 3" xfId="7715" hidden="1"/>
    <cellStyle name="Uwaga 3" xfId="7710" hidden="1"/>
    <cellStyle name="Uwaga 3" xfId="7706" hidden="1"/>
    <cellStyle name="Uwaga 3" xfId="7699" hidden="1"/>
    <cellStyle name="Uwaga 3" xfId="7694" hidden="1"/>
    <cellStyle name="Uwaga 3" xfId="7690" hidden="1"/>
    <cellStyle name="Uwaga 3" xfId="7685" hidden="1"/>
    <cellStyle name="Uwaga 3" xfId="7680" hidden="1"/>
    <cellStyle name="Uwaga 3" xfId="7676" hidden="1"/>
    <cellStyle name="Uwaga 3" xfId="7670" hidden="1"/>
    <cellStyle name="Uwaga 3" xfId="7666" hidden="1"/>
    <cellStyle name="Uwaga 3" xfId="7663" hidden="1"/>
    <cellStyle name="Uwaga 3" xfId="7656" hidden="1"/>
    <cellStyle name="Uwaga 3" xfId="7651" hidden="1"/>
    <cellStyle name="Uwaga 3" xfId="7646" hidden="1"/>
    <cellStyle name="Uwaga 3" xfId="7640" hidden="1"/>
    <cellStyle name="Uwaga 3" xfId="7635" hidden="1"/>
    <cellStyle name="Uwaga 3" xfId="7630" hidden="1"/>
    <cellStyle name="Uwaga 3" xfId="7625" hidden="1"/>
    <cellStyle name="Uwaga 3" xfId="7620" hidden="1"/>
    <cellStyle name="Uwaga 3" xfId="7615" hidden="1"/>
    <cellStyle name="Uwaga 3" xfId="7611" hidden="1"/>
    <cellStyle name="Uwaga 3" xfId="7607" hidden="1"/>
    <cellStyle name="Uwaga 3" xfId="7602" hidden="1"/>
    <cellStyle name="Uwaga 3" xfId="7595" hidden="1"/>
    <cellStyle name="Uwaga 3" xfId="7590" hidden="1"/>
    <cellStyle name="Uwaga 3" xfId="7585" hidden="1"/>
    <cellStyle name="Uwaga 3" xfId="7579" hidden="1"/>
    <cellStyle name="Uwaga 3" xfId="7574" hidden="1"/>
    <cellStyle name="Uwaga 3" xfId="7570" hidden="1"/>
    <cellStyle name="Uwaga 3" xfId="7565" hidden="1"/>
    <cellStyle name="Uwaga 3" xfId="7560" hidden="1"/>
    <cellStyle name="Uwaga 3" xfId="7555" hidden="1"/>
    <cellStyle name="Uwaga 3" xfId="7551" hidden="1"/>
    <cellStyle name="Uwaga 3" xfId="7546" hidden="1"/>
    <cellStyle name="Uwaga 3" xfId="7541" hidden="1"/>
    <cellStyle name="Uwaga 3" xfId="7536" hidden="1"/>
    <cellStyle name="Uwaga 3" xfId="7532" hidden="1"/>
    <cellStyle name="Uwaga 3" xfId="7528" hidden="1"/>
    <cellStyle name="Uwaga 3" xfId="7521" hidden="1"/>
    <cellStyle name="Uwaga 3" xfId="7517" hidden="1"/>
    <cellStyle name="Uwaga 3" xfId="7512" hidden="1"/>
    <cellStyle name="Uwaga 3" xfId="7506" hidden="1"/>
    <cellStyle name="Uwaga 3" xfId="7502" hidden="1"/>
    <cellStyle name="Uwaga 3" xfId="7497" hidden="1"/>
    <cellStyle name="Uwaga 3" xfId="7491" hidden="1"/>
    <cellStyle name="Uwaga 3" xfId="7487" hidden="1"/>
    <cellStyle name="Uwaga 3" xfId="7483" hidden="1"/>
    <cellStyle name="Uwaga 3" xfId="7476" hidden="1"/>
    <cellStyle name="Uwaga 3" xfId="7472" hidden="1"/>
    <cellStyle name="Uwaga 3" xfId="7468" hidden="1"/>
    <cellStyle name="Uwaga 3" xfId="8332" hidden="1"/>
    <cellStyle name="Uwaga 3" xfId="8330" hidden="1"/>
    <cellStyle name="Uwaga 3" xfId="8328" hidden="1"/>
    <cellStyle name="Uwaga 3" xfId="8315" hidden="1"/>
    <cellStyle name="Uwaga 3" xfId="8314" hidden="1"/>
    <cellStyle name="Uwaga 3" xfId="8313" hidden="1"/>
    <cellStyle name="Uwaga 3" xfId="8300" hidden="1"/>
    <cellStyle name="Uwaga 3" xfId="8299" hidden="1"/>
    <cellStyle name="Uwaga 3" xfId="8298" hidden="1"/>
    <cellStyle name="Uwaga 3" xfId="8286" hidden="1"/>
    <cellStyle name="Uwaga 3" xfId="8284" hidden="1"/>
    <cellStyle name="Uwaga 3" xfId="8283" hidden="1"/>
    <cellStyle name="Uwaga 3" xfId="8270" hidden="1"/>
    <cellStyle name="Uwaga 3" xfId="8269" hidden="1"/>
    <cellStyle name="Uwaga 3" xfId="8268" hidden="1"/>
    <cellStyle name="Uwaga 3" xfId="8256" hidden="1"/>
    <cellStyle name="Uwaga 3" xfId="8254" hidden="1"/>
    <cellStyle name="Uwaga 3" xfId="8252" hidden="1"/>
    <cellStyle name="Uwaga 3" xfId="8241" hidden="1"/>
    <cellStyle name="Uwaga 3" xfId="8239" hidden="1"/>
    <cellStyle name="Uwaga 3" xfId="8237" hidden="1"/>
    <cellStyle name="Uwaga 3" xfId="8226" hidden="1"/>
    <cellStyle name="Uwaga 3" xfId="8224" hidden="1"/>
    <cellStyle name="Uwaga 3" xfId="8222" hidden="1"/>
    <cellStyle name="Uwaga 3" xfId="8211" hidden="1"/>
    <cellStyle name="Uwaga 3" xfId="8209" hidden="1"/>
    <cellStyle name="Uwaga 3" xfId="8207" hidden="1"/>
    <cellStyle name="Uwaga 3" xfId="8196" hidden="1"/>
    <cellStyle name="Uwaga 3" xfId="8194" hidden="1"/>
    <cellStyle name="Uwaga 3" xfId="8192" hidden="1"/>
    <cellStyle name="Uwaga 3" xfId="8181" hidden="1"/>
    <cellStyle name="Uwaga 3" xfId="8179" hidden="1"/>
    <cellStyle name="Uwaga 3" xfId="8177" hidden="1"/>
    <cellStyle name="Uwaga 3" xfId="8166" hidden="1"/>
    <cellStyle name="Uwaga 3" xfId="8164" hidden="1"/>
    <cellStyle name="Uwaga 3" xfId="8162" hidden="1"/>
    <cellStyle name="Uwaga 3" xfId="8151" hidden="1"/>
    <cellStyle name="Uwaga 3" xfId="8149" hidden="1"/>
    <cellStyle name="Uwaga 3" xfId="8147" hidden="1"/>
    <cellStyle name="Uwaga 3" xfId="8136" hidden="1"/>
    <cellStyle name="Uwaga 3" xfId="8134" hidden="1"/>
    <cellStyle name="Uwaga 3" xfId="8132" hidden="1"/>
    <cellStyle name="Uwaga 3" xfId="8121" hidden="1"/>
    <cellStyle name="Uwaga 3" xfId="8119" hidden="1"/>
    <cellStyle name="Uwaga 3" xfId="8117" hidden="1"/>
    <cellStyle name="Uwaga 3" xfId="8106" hidden="1"/>
    <cellStyle name="Uwaga 3" xfId="8104" hidden="1"/>
    <cellStyle name="Uwaga 3" xfId="8102" hidden="1"/>
    <cellStyle name="Uwaga 3" xfId="8091" hidden="1"/>
    <cellStyle name="Uwaga 3" xfId="8089" hidden="1"/>
    <cellStyle name="Uwaga 3" xfId="8087" hidden="1"/>
    <cellStyle name="Uwaga 3" xfId="8076" hidden="1"/>
    <cellStyle name="Uwaga 3" xfId="8074" hidden="1"/>
    <cellStyle name="Uwaga 3" xfId="8072" hidden="1"/>
    <cellStyle name="Uwaga 3" xfId="8061" hidden="1"/>
    <cellStyle name="Uwaga 3" xfId="8059" hidden="1"/>
    <cellStyle name="Uwaga 3" xfId="8057" hidden="1"/>
    <cellStyle name="Uwaga 3" xfId="8046" hidden="1"/>
    <cellStyle name="Uwaga 3" xfId="8044" hidden="1"/>
    <cellStyle name="Uwaga 3" xfId="8042" hidden="1"/>
    <cellStyle name="Uwaga 3" xfId="8031" hidden="1"/>
    <cellStyle name="Uwaga 3" xfId="8029" hidden="1"/>
    <cellStyle name="Uwaga 3" xfId="8027" hidden="1"/>
    <cellStyle name="Uwaga 3" xfId="8016" hidden="1"/>
    <cellStyle name="Uwaga 3" xfId="8014" hidden="1"/>
    <cellStyle name="Uwaga 3" xfId="8012" hidden="1"/>
    <cellStyle name="Uwaga 3" xfId="8001" hidden="1"/>
    <cellStyle name="Uwaga 3" xfId="7999" hidden="1"/>
    <cellStyle name="Uwaga 3" xfId="7997" hidden="1"/>
    <cellStyle name="Uwaga 3" xfId="7986" hidden="1"/>
    <cellStyle name="Uwaga 3" xfId="7984" hidden="1"/>
    <cellStyle name="Uwaga 3" xfId="7982" hidden="1"/>
    <cellStyle name="Uwaga 3" xfId="7971" hidden="1"/>
    <cellStyle name="Uwaga 3" xfId="7969" hidden="1"/>
    <cellStyle name="Uwaga 3" xfId="7967" hidden="1"/>
    <cellStyle name="Uwaga 3" xfId="7956" hidden="1"/>
    <cellStyle name="Uwaga 3" xfId="7954" hidden="1"/>
    <cellStyle name="Uwaga 3" xfId="7952" hidden="1"/>
    <cellStyle name="Uwaga 3" xfId="7941" hidden="1"/>
    <cellStyle name="Uwaga 3" xfId="7939" hidden="1"/>
    <cellStyle name="Uwaga 3" xfId="7936" hidden="1"/>
    <cellStyle name="Uwaga 3" xfId="7926" hidden="1"/>
    <cellStyle name="Uwaga 3" xfId="7924" hidden="1"/>
    <cellStyle name="Uwaga 3" xfId="7922" hidden="1"/>
    <cellStyle name="Uwaga 3" xfId="7911" hidden="1"/>
    <cellStyle name="Uwaga 3" xfId="7909" hidden="1"/>
    <cellStyle name="Uwaga 3" xfId="7907" hidden="1"/>
    <cellStyle name="Uwaga 3" xfId="7896" hidden="1"/>
    <cellStyle name="Uwaga 3" xfId="7894" hidden="1"/>
    <cellStyle name="Uwaga 3" xfId="7891" hidden="1"/>
    <cellStyle name="Uwaga 3" xfId="7881" hidden="1"/>
    <cellStyle name="Uwaga 3" xfId="7879" hidden="1"/>
    <cellStyle name="Uwaga 3" xfId="7876" hidden="1"/>
    <cellStyle name="Uwaga 3" xfId="7866" hidden="1"/>
    <cellStyle name="Uwaga 3" xfId="7864" hidden="1"/>
    <cellStyle name="Uwaga 3" xfId="7861" hidden="1"/>
    <cellStyle name="Uwaga 3" xfId="7852" hidden="1"/>
    <cellStyle name="Uwaga 3" xfId="7849" hidden="1"/>
    <cellStyle name="Uwaga 3" xfId="7845" hidden="1"/>
    <cellStyle name="Uwaga 3" xfId="7837" hidden="1"/>
    <cellStyle name="Uwaga 3" xfId="7834" hidden="1"/>
    <cellStyle name="Uwaga 3" xfId="7830" hidden="1"/>
    <cellStyle name="Uwaga 3" xfId="7822" hidden="1"/>
    <cellStyle name="Uwaga 3" xfId="7819" hidden="1"/>
    <cellStyle name="Uwaga 3" xfId="7815" hidden="1"/>
    <cellStyle name="Uwaga 3" xfId="7807" hidden="1"/>
    <cellStyle name="Uwaga 3" xfId="7804" hidden="1"/>
    <cellStyle name="Uwaga 3" xfId="7800" hidden="1"/>
    <cellStyle name="Uwaga 3" xfId="7792" hidden="1"/>
    <cellStyle name="Uwaga 3" xfId="7789" hidden="1"/>
    <cellStyle name="Uwaga 3" xfId="7785" hidden="1"/>
    <cellStyle name="Uwaga 3" xfId="7777" hidden="1"/>
    <cellStyle name="Uwaga 3" xfId="7773" hidden="1"/>
    <cellStyle name="Uwaga 3" xfId="7768" hidden="1"/>
    <cellStyle name="Uwaga 3" xfId="7762" hidden="1"/>
    <cellStyle name="Uwaga 3" xfId="7758" hidden="1"/>
    <cellStyle name="Uwaga 3" xfId="7753" hidden="1"/>
    <cellStyle name="Uwaga 3" xfId="7747" hidden="1"/>
    <cellStyle name="Uwaga 3" xfId="7743" hidden="1"/>
    <cellStyle name="Uwaga 3" xfId="7738" hidden="1"/>
    <cellStyle name="Uwaga 3" xfId="7732" hidden="1"/>
    <cellStyle name="Uwaga 3" xfId="7729" hidden="1"/>
    <cellStyle name="Uwaga 3" xfId="7725" hidden="1"/>
    <cellStyle name="Uwaga 3" xfId="7717" hidden="1"/>
    <cellStyle name="Uwaga 3" xfId="7714" hidden="1"/>
    <cellStyle name="Uwaga 3" xfId="7709" hidden="1"/>
    <cellStyle name="Uwaga 3" xfId="7702" hidden="1"/>
    <cellStyle name="Uwaga 3" xfId="7698" hidden="1"/>
    <cellStyle name="Uwaga 3" xfId="7693" hidden="1"/>
    <cellStyle name="Uwaga 3" xfId="7687" hidden="1"/>
    <cellStyle name="Uwaga 3" xfId="7683" hidden="1"/>
    <cellStyle name="Uwaga 3" xfId="7678" hidden="1"/>
    <cellStyle name="Uwaga 3" xfId="7672" hidden="1"/>
    <cellStyle name="Uwaga 3" xfId="7669" hidden="1"/>
    <cellStyle name="Uwaga 3" xfId="7665" hidden="1"/>
    <cellStyle name="Uwaga 3" xfId="7657" hidden="1"/>
    <cellStyle name="Uwaga 3" xfId="7652" hidden="1"/>
    <cellStyle name="Uwaga 3" xfId="7647" hidden="1"/>
    <cellStyle name="Uwaga 3" xfId="7642" hidden="1"/>
    <cellStyle name="Uwaga 3" xfId="7637" hidden="1"/>
    <cellStyle name="Uwaga 3" xfId="7632" hidden="1"/>
    <cellStyle name="Uwaga 3" xfId="7627" hidden="1"/>
    <cellStyle name="Uwaga 3" xfId="7622" hidden="1"/>
    <cellStyle name="Uwaga 3" xfId="7617" hidden="1"/>
    <cellStyle name="Uwaga 3" xfId="7612" hidden="1"/>
    <cellStyle name="Uwaga 3" xfId="7608" hidden="1"/>
    <cellStyle name="Uwaga 3" xfId="7603" hidden="1"/>
    <cellStyle name="Uwaga 3" xfId="7596" hidden="1"/>
    <cellStyle name="Uwaga 3" xfId="7591" hidden="1"/>
    <cellStyle name="Uwaga 3" xfId="7586" hidden="1"/>
    <cellStyle name="Uwaga 3" xfId="7581" hidden="1"/>
    <cellStyle name="Uwaga 3" xfId="7576" hidden="1"/>
    <cellStyle name="Uwaga 3" xfId="7571" hidden="1"/>
    <cellStyle name="Uwaga 3" xfId="7566" hidden="1"/>
    <cellStyle name="Uwaga 3" xfId="7561" hidden="1"/>
    <cellStyle name="Uwaga 3" xfId="7556" hidden="1"/>
    <cellStyle name="Uwaga 3" xfId="7552" hidden="1"/>
    <cellStyle name="Uwaga 3" xfId="7547" hidden="1"/>
    <cellStyle name="Uwaga 3" xfId="7542" hidden="1"/>
    <cellStyle name="Uwaga 3" xfId="7537" hidden="1"/>
    <cellStyle name="Uwaga 3" xfId="7533" hidden="1"/>
    <cellStyle name="Uwaga 3" xfId="7529" hidden="1"/>
    <cellStyle name="Uwaga 3" xfId="7522" hidden="1"/>
    <cellStyle name="Uwaga 3" xfId="7518" hidden="1"/>
    <cellStyle name="Uwaga 3" xfId="7513" hidden="1"/>
    <cellStyle name="Uwaga 3" xfId="7507" hidden="1"/>
    <cellStyle name="Uwaga 3" xfId="7503" hidden="1"/>
    <cellStyle name="Uwaga 3" xfId="7498" hidden="1"/>
    <cellStyle name="Uwaga 3" xfId="7492" hidden="1"/>
    <cellStyle name="Uwaga 3" xfId="7488" hidden="1"/>
    <cellStyle name="Uwaga 3" xfId="7484" hidden="1"/>
    <cellStyle name="Uwaga 3" xfId="7477" hidden="1"/>
    <cellStyle name="Uwaga 3" xfId="7473" hidden="1"/>
    <cellStyle name="Uwaga 3" xfId="7469" hidden="1"/>
    <cellStyle name="Uwaga 3" xfId="8336" hidden="1"/>
    <cellStyle name="Uwaga 3" xfId="8335" hidden="1"/>
    <cellStyle name="Uwaga 3" xfId="8333" hidden="1"/>
    <cellStyle name="Uwaga 3" xfId="8320" hidden="1"/>
    <cellStyle name="Uwaga 3" xfId="8318" hidden="1"/>
    <cellStyle name="Uwaga 3" xfId="8316" hidden="1"/>
    <cellStyle name="Uwaga 3" xfId="8306" hidden="1"/>
    <cellStyle name="Uwaga 3" xfId="8304" hidden="1"/>
    <cellStyle name="Uwaga 3" xfId="8302" hidden="1"/>
    <cellStyle name="Uwaga 3" xfId="8291" hidden="1"/>
    <cellStyle name="Uwaga 3" xfId="8289" hidden="1"/>
    <cellStyle name="Uwaga 3" xfId="8287" hidden="1"/>
    <cellStyle name="Uwaga 3" xfId="8274" hidden="1"/>
    <cellStyle name="Uwaga 3" xfId="8272" hidden="1"/>
    <cellStyle name="Uwaga 3" xfId="8271" hidden="1"/>
    <cellStyle name="Uwaga 3" xfId="8258" hidden="1"/>
    <cellStyle name="Uwaga 3" xfId="8257" hidden="1"/>
    <cellStyle name="Uwaga 3" xfId="8255" hidden="1"/>
    <cellStyle name="Uwaga 3" xfId="8243" hidden="1"/>
    <cellStyle name="Uwaga 3" xfId="8242" hidden="1"/>
    <cellStyle name="Uwaga 3" xfId="8240" hidden="1"/>
    <cellStyle name="Uwaga 3" xfId="8228" hidden="1"/>
    <cellStyle name="Uwaga 3" xfId="8227" hidden="1"/>
    <cellStyle name="Uwaga 3" xfId="8225" hidden="1"/>
    <cellStyle name="Uwaga 3" xfId="8213" hidden="1"/>
    <cellStyle name="Uwaga 3" xfId="8212" hidden="1"/>
    <cellStyle name="Uwaga 3" xfId="8210" hidden="1"/>
    <cellStyle name="Uwaga 3" xfId="8198" hidden="1"/>
    <cellStyle name="Uwaga 3" xfId="8197" hidden="1"/>
    <cellStyle name="Uwaga 3" xfId="8195" hidden="1"/>
    <cellStyle name="Uwaga 3" xfId="8183" hidden="1"/>
    <cellStyle name="Uwaga 3" xfId="8182" hidden="1"/>
    <cellStyle name="Uwaga 3" xfId="8180" hidden="1"/>
    <cellStyle name="Uwaga 3" xfId="8168" hidden="1"/>
    <cellStyle name="Uwaga 3" xfId="8167" hidden="1"/>
    <cellStyle name="Uwaga 3" xfId="8165" hidden="1"/>
    <cellStyle name="Uwaga 3" xfId="8153" hidden="1"/>
    <cellStyle name="Uwaga 3" xfId="8152" hidden="1"/>
    <cellStyle name="Uwaga 3" xfId="8150" hidden="1"/>
    <cellStyle name="Uwaga 3" xfId="8138" hidden="1"/>
    <cellStyle name="Uwaga 3" xfId="8137" hidden="1"/>
    <cellStyle name="Uwaga 3" xfId="8135" hidden="1"/>
    <cellStyle name="Uwaga 3" xfId="8123" hidden="1"/>
    <cellStyle name="Uwaga 3" xfId="8122" hidden="1"/>
    <cellStyle name="Uwaga 3" xfId="8120" hidden="1"/>
    <cellStyle name="Uwaga 3" xfId="8108" hidden="1"/>
    <cellStyle name="Uwaga 3" xfId="8107" hidden="1"/>
    <cellStyle name="Uwaga 3" xfId="8105" hidden="1"/>
    <cellStyle name="Uwaga 3" xfId="8093" hidden="1"/>
    <cellStyle name="Uwaga 3" xfId="8092" hidden="1"/>
    <cellStyle name="Uwaga 3" xfId="8090" hidden="1"/>
    <cellStyle name="Uwaga 3" xfId="8078" hidden="1"/>
    <cellStyle name="Uwaga 3" xfId="8077" hidden="1"/>
    <cellStyle name="Uwaga 3" xfId="8075" hidden="1"/>
    <cellStyle name="Uwaga 3" xfId="8063" hidden="1"/>
    <cellStyle name="Uwaga 3" xfId="8062" hidden="1"/>
    <cellStyle name="Uwaga 3" xfId="8060" hidden="1"/>
    <cellStyle name="Uwaga 3" xfId="8048" hidden="1"/>
    <cellStyle name="Uwaga 3" xfId="8047" hidden="1"/>
    <cellStyle name="Uwaga 3" xfId="8045" hidden="1"/>
    <cellStyle name="Uwaga 3" xfId="8033" hidden="1"/>
    <cellStyle name="Uwaga 3" xfId="8032" hidden="1"/>
    <cellStyle name="Uwaga 3" xfId="8030" hidden="1"/>
    <cellStyle name="Uwaga 3" xfId="8018" hidden="1"/>
    <cellStyle name="Uwaga 3" xfId="8017" hidden="1"/>
    <cellStyle name="Uwaga 3" xfId="8015" hidden="1"/>
    <cellStyle name="Uwaga 3" xfId="8003" hidden="1"/>
    <cellStyle name="Uwaga 3" xfId="8002" hidden="1"/>
    <cellStyle name="Uwaga 3" xfId="8000" hidden="1"/>
    <cellStyle name="Uwaga 3" xfId="7988" hidden="1"/>
    <cellStyle name="Uwaga 3" xfId="7987" hidden="1"/>
    <cellStyle name="Uwaga 3" xfId="7985" hidden="1"/>
    <cellStyle name="Uwaga 3" xfId="7973" hidden="1"/>
    <cellStyle name="Uwaga 3" xfId="7972" hidden="1"/>
    <cellStyle name="Uwaga 3" xfId="7970" hidden="1"/>
    <cellStyle name="Uwaga 3" xfId="7958" hidden="1"/>
    <cellStyle name="Uwaga 3" xfId="7957" hidden="1"/>
    <cellStyle name="Uwaga 3" xfId="7955" hidden="1"/>
    <cellStyle name="Uwaga 3" xfId="7943" hidden="1"/>
    <cellStyle name="Uwaga 3" xfId="7942" hidden="1"/>
    <cellStyle name="Uwaga 3" xfId="7940" hidden="1"/>
    <cellStyle name="Uwaga 3" xfId="7928" hidden="1"/>
    <cellStyle name="Uwaga 3" xfId="7927" hidden="1"/>
    <cellStyle name="Uwaga 3" xfId="7925" hidden="1"/>
    <cellStyle name="Uwaga 3" xfId="7913" hidden="1"/>
    <cellStyle name="Uwaga 3" xfId="7912" hidden="1"/>
    <cellStyle name="Uwaga 3" xfId="7910" hidden="1"/>
    <cellStyle name="Uwaga 3" xfId="7898" hidden="1"/>
    <cellStyle name="Uwaga 3" xfId="7897" hidden="1"/>
    <cellStyle name="Uwaga 3" xfId="7895" hidden="1"/>
    <cellStyle name="Uwaga 3" xfId="7883" hidden="1"/>
    <cellStyle name="Uwaga 3" xfId="7882" hidden="1"/>
    <cellStyle name="Uwaga 3" xfId="7880" hidden="1"/>
    <cellStyle name="Uwaga 3" xfId="7868" hidden="1"/>
    <cellStyle name="Uwaga 3" xfId="7867" hidden="1"/>
    <cellStyle name="Uwaga 3" xfId="7865" hidden="1"/>
    <cellStyle name="Uwaga 3" xfId="7853" hidden="1"/>
    <cellStyle name="Uwaga 3" xfId="7851" hidden="1"/>
    <cellStyle name="Uwaga 3" xfId="7848" hidden="1"/>
    <cellStyle name="Uwaga 3" xfId="7838" hidden="1"/>
    <cellStyle name="Uwaga 3" xfId="7836" hidden="1"/>
    <cellStyle name="Uwaga 3" xfId="7833" hidden="1"/>
    <cellStyle name="Uwaga 3" xfId="7823" hidden="1"/>
    <cellStyle name="Uwaga 3" xfId="7821" hidden="1"/>
    <cellStyle name="Uwaga 3" xfId="7818" hidden="1"/>
    <cellStyle name="Uwaga 3" xfId="7808" hidden="1"/>
    <cellStyle name="Uwaga 3" xfId="7806" hidden="1"/>
    <cellStyle name="Uwaga 3" xfId="7803" hidden="1"/>
    <cellStyle name="Uwaga 3" xfId="7793" hidden="1"/>
    <cellStyle name="Uwaga 3" xfId="7791" hidden="1"/>
    <cellStyle name="Uwaga 3" xfId="7788" hidden="1"/>
    <cellStyle name="Uwaga 3" xfId="7778" hidden="1"/>
    <cellStyle name="Uwaga 3" xfId="7776" hidden="1"/>
    <cellStyle name="Uwaga 3" xfId="7772" hidden="1"/>
    <cellStyle name="Uwaga 3" xfId="7763" hidden="1"/>
    <cellStyle name="Uwaga 3" xfId="7760" hidden="1"/>
    <cellStyle name="Uwaga 3" xfId="7756" hidden="1"/>
    <cellStyle name="Uwaga 3" xfId="7748" hidden="1"/>
    <cellStyle name="Uwaga 3" xfId="7746" hidden="1"/>
    <cellStyle name="Uwaga 3" xfId="7742" hidden="1"/>
    <cellStyle name="Uwaga 3" xfId="7733" hidden="1"/>
    <cellStyle name="Uwaga 3" xfId="7731" hidden="1"/>
    <cellStyle name="Uwaga 3" xfId="7728" hidden="1"/>
    <cellStyle name="Uwaga 3" xfId="7718" hidden="1"/>
    <cellStyle name="Uwaga 3" xfId="7716" hidden="1"/>
    <cellStyle name="Uwaga 3" xfId="7711" hidden="1"/>
    <cellStyle name="Uwaga 3" xfId="7703" hidden="1"/>
    <cellStyle name="Uwaga 3" xfId="7701" hidden="1"/>
    <cellStyle name="Uwaga 3" xfId="7696" hidden="1"/>
    <cellStyle name="Uwaga 3" xfId="7688" hidden="1"/>
    <cellStyle name="Uwaga 3" xfId="7686" hidden="1"/>
    <cellStyle name="Uwaga 3" xfId="7681" hidden="1"/>
    <cellStyle name="Uwaga 3" xfId="7673" hidden="1"/>
    <cellStyle name="Uwaga 3" xfId="7671" hidden="1"/>
    <cellStyle name="Uwaga 3" xfId="7667" hidden="1"/>
    <cellStyle name="Uwaga 3" xfId="7658" hidden="1"/>
    <cellStyle name="Uwaga 3" xfId="7655" hidden="1"/>
    <cellStyle name="Uwaga 3" xfId="7650" hidden="1"/>
    <cellStyle name="Uwaga 3" xfId="7643" hidden="1"/>
    <cellStyle name="Uwaga 3" xfId="7639" hidden="1"/>
    <cellStyle name="Uwaga 3" xfId="7634" hidden="1"/>
    <cellStyle name="Uwaga 3" xfId="7628" hidden="1"/>
    <cellStyle name="Uwaga 3" xfId="7624" hidden="1"/>
    <cellStyle name="Uwaga 3" xfId="7619" hidden="1"/>
    <cellStyle name="Uwaga 3" xfId="7613" hidden="1"/>
    <cellStyle name="Uwaga 3" xfId="7610" hidden="1"/>
    <cellStyle name="Uwaga 3" xfId="7606" hidden="1"/>
    <cellStyle name="Uwaga 3" xfId="7597" hidden="1"/>
    <cellStyle name="Uwaga 3" xfId="7592" hidden="1"/>
    <cellStyle name="Uwaga 3" xfId="7587" hidden="1"/>
    <cellStyle name="Uwaga 3" xfId="7582" hidden="1"/>
    <cellStyle name="Uwaga 3" xfId="7577" hidden="1"/>
    <cellStyle name="Uwaga 3" xfId="7572" hidden="1"/>
    <cellStyle name="Uwaga 3" xfId="7567" hidden="1"/>
    <cellStyle name="Uwaga 3" xfId="7562" hidden="1"/>
    <cellStyle name="Uwaga 3" xfId="7557" hidden="1"/>
    <cellStyle name="Uwaga 3" xfId="7553" hidden="1"/>
    <cellStyle name="Uwaga 3" xfId="7548" hidden="1"/>
    <cellStyle name="Uwaga 3" xfId="7543" hidden="1"/>
    <cellStyle name="Uwaga 3" xfId="7538" hidden="1"/>
    <cellStyle name="Uwaga 3" xfId="7534" hidden="1"/>
    <cellStyle name="Uwaga 3" xfId="7530" hidden="1"/>
    <cellStyle name="Uwaga 3" xfId="7523" hidden="1"/>
    <cellStyle name="Uwaga 3" xfId="7519" hidden="1"/>
    <cellStyle name="Uwaga 3" xfId="7514" hidden="1"/>
    <cellStyle name="Uwaga 3" xfId="7508" hidden="1"/>
    <cellStyle name="Uwaga 3" xfId="7504" hidden="1"/>
    <cellStyle name="Uwaga 3" xfId="7499" hidden="1"/>
    <cellStyle name="Uwaga 3" xfId="7493" hidden="1"/>
    <cellStyle name="Uwaga 3" xfId="7489" hidden="1"/>
    <cellStyle name="Uwaga 3" xfId="7485" hidden="1"/>
    <cellStyle name="Uwaga 3" xfId="7478" hidden="1"/>
    <cellStyle name="Uwaga 3" xfId="7474" hidden="1"/>
    <cellStyle name="Uwaga 3" xfId="7470" hidden="1"/>
    <cellStyle name="Uwaga 3" xfId="7423" hidden="1"/>
    <cellStyle name="Uwaga 3" xfId="7422" hidden="1"/>
    <cellStyle name="Uwaga 3" xfId="7421" hidden="1"/>
    <cellStyle name="Uwaga 3" xfId="7414" hidden="1"/>
    <cellStyle name="Uwaga 3" xfId="7413" hidden="1"/>
    <cellStyle name="Uwaga 3" xfId="7412" hidden="1"/>
    <cellStyle name="Uwaga 3" xfId="7405" hidden="1"/>
    <cellStyle name="Uwaga 3" xfId="7404" hidden="1"/>
    <cellStyle name="Uwaga 3" xfId="7403" hidden="1"/>
    <cellStyle name="Uwaga 3" xfId="7396" hidden="1"/>
    <cellStyle name="Uwaga 3" xfId="7395" hidden="1"/>
    <cellStyle name="Uwaga 3" xfId="7394" hidden="1"/>
    <cellStyle name="Uwaga 3" xfId="7387" hidden="1"/>
    <cellStyle name="Uwaga 3" xfId="7386" hidden="1"/>
    <cellStyle name="Uwaga 3" xfId="7384" hidden="1"/>
    <cellStyle name="Uwaga 3" xfId="7379" hidden="1"/>
    <cellStyle name="Uwaga 3" xfId="7376" hidden="1"/>
    <cellStyle name="Uwaga 3" xfId="7374" hidden="1"/>
    <cellStyle name="Uwaga 3" xfId="7370" hidden="1"/>
    <cellStyle name="Uwaga 3" xfId="7367" hidden="1"/>
    <cellStyle name="Uwaga 3" xfId="7365" hidden="1"/>
    <cellStyle name="Uwaga 3" xfId="7361" hidden="1"/>
    <cellStyle name="Uwaga 3" xfId="7358" hidden="1"/>
    <cellStyle name="Uwaga 3" xfId="7356" hidden="1"/>
    <cellStyle name="Uwaga 3" xfId="7352" hidden="1"/>
    <cellStyle name="Uwaga 3" xfId="7350" hidden="1"/>
    <cellStyle name="Uwaga 3" xfId="7349" hidden="1"/>
    <cellStyle name="Uwaga 3" xfId="7343" hidden="1"/>
    <cellStyle name="Uwaga 3" xfId="7341" hidden="1"/>
    <cellStyle name="Uwaga 3" xfId="7338" hidden="1"/>
    <cellStyle name="Uwaga 3" xfId="7334" hidden="1"/>
    <cellStyle name="Uwaga 3" xfId="7331" hidden="1"/>
    <cellStyle name="Uwaga 3" xfId="7329" hidden="1"/>
    <cellStyle name="Uwaga 3" xfId="7325" hidden="1"/>
    <cellStyle name="Uwaga 3" xfId="7322" hidden="1"/>
    <cellStyle name="Uwaga 3" xfId="7320" hidden="1"/>
    <cellStyle name="Uwaga 3" xfId="7316" hidden="1"/>
    <cellStyle name="Uwaga 3" xfId="7314" hidden="1"/>
    <cellStyle name="Uwaga 3" xfId="7313" hidden="1"/>
    <cellStyle name="Uwaga 3" xfId="7307" hidden="1"/>
    <cellStyle name="Uwaga 3" xfId="7304" hidden="1"/>
    <cellStyle name="Uwaga 3" xfId="7302" hidden="1"/>
    <cellStyle name="Uwaga 3" xfId="7298" hidden="1"/>
    <cellStyle name="Uwaga 3" xfId="7295" hidden="1"/>
    <cellStyle name="Uwaga 3" xfId="7293" hidden="1"/>
    <cellStyle name="Uwaga 3" xfId="7289" hidden="1"/>
    <cellStyle name="Uwaga 3" xfId="7286" hidden="1"/>
    <cellStyle name="Uwaga 3" xfId="7284" hidden="1"/>
    <cellStyle name="Uwaga 3" xfId="7280" hidden="1"/>
    <cellStyle name="Uwaga 3" xfId="7278" hidden="1"/>
    <cellStyle name="Uwaga 3" xfId="7277" hidden="1"/>
    <cellStyle name="Uwaga 3" xfId="7270" hidden="1"/>
    <cellStyle name="Uwaga 3" xfId="7267" hidden="1"/>
    <cellStyle name="Uwaga 3" xfId="7265" hidden="1"/>
    <cellStyle name="Uwaga 3" xfId="7261" hidden="1"/>
    <cellStyle name="Uwaga 3" xfId="7258" hidden="1"/>
    <cellStyle name="Uwaga 3" xfId="7256" hidden="1"/>
    <cellStyle name="Uwaga 3" xfId="7252" hidden="1"/>
    <cellStyle name="Uwaga 3" xfId="7249" hidden="1"/>
    <cellStyle name="Uwaga 3" xfId="7247" hidden="1"/>
    <cellStyle name="Uwaga 3" xfId="7244" hidden="1"/>
    <cellStyle name="Uwaga 3" xfId="7242" hidden="1"/>
    <cellStyle name="Uwaga 3" xfId="7241" hidden="1"/>
    <cellStyle name="Uwaga 3" xfId="7235" hidden="1"/>
    <cellStyle name="Uwaga 3" xfId="7233" hidden="1"/>
    <cellStyle name="Uwaga 3" xfId="7231" hidden="1"/>
    <cellStyle name="Uwaga 3" xfId="7226" hidden="1"/>
    <cellStyle name="Uwaga 3" xfId="7224" hidden="1"/>
    <cellStyle name="Uwaga 3" xfId="7222" hidden="1"/>
    <cellStyle name="Uwaga 3" xfId="7217" hidden="1"/>
    <cellStyle name="Uwaga 3" xfId="7215" hidden="1"/>
    <cellStyle name="Uwaga 3" xfId="7213" hidden="1"/>
    <cellStyle name="Uwaga 3" xfId="7208" hidden="1"/>
    <cellStyle name="Uwaga 3" xfId="7206" hidden="1"/>
    <cellStyle name="Uwaga 3" xfId="7205" hidden="1"/>
    <cellStyle name="Uwaga 3" xfId="7198" hidden="1"/>
    <cellStyle name="Uwaga 3" xfId="7195" hidden="1"/>
    <cellStyle name="Uwaga 3" xfId="7193" hidden="1"/>
    <cellStyle name="Uwaga 3" xfId="7189" hidden="1"/>
    <cellStyle name="Uwaga 3" xfId="7186" hidden="1"/>
    <cellStyle name="Uwaga 3" xfId="7184" hidden="1"/>
    <cellStyle name="Uwaga 3" xfId="7180" hidden="1"/>
    <cellStyle name="Uwaga 3" xfId="7177" hidden="1"/>
    <cellStyle name="Uwaga 3" xfId="7175" hidden="1"/>
    <cellStyle name="Uwaga 3" xfId="7172" hidden="1"/>
    <cellStyle name="Uwaga 3" xfId="7170" hidden="1"/>
    <cellStyle name="Uwaga 3" xfId="7168" hidden="1"/>
    <cellStyle name="Uwaga 3" xfId="7162" hidden="1"/>
    <cellStyle name="Uwaga 3" xfId="7159" hidden="1"/>
    <cellStyle name="Uwaga 3" xfId="7157" hidden="1"/>
    <cellStyle name="Uwaga 3" xfId="7153" hidden="1"/>
    <cellStyle name="Uwaga 3" xfId="7150" hidden="1"/>
    <cellStyle name="Uwaga 3" xfId="7148" hidden="1"/>
    <cellStyle name="Uwaga 3" xfId="7144" hidden="1"/>
    <cellStyle name="Uwaga 3" xfId="7141" hidden="1"/>
    <cellStyle name="Uwaga 3" xfId="7139" hidden="1"/>
    <cellStyle name="Uwaga 3" xfId="7137" hidden="1"/>
    <cellStyle name="Uwaga 3" xfId="7135" hidden="1"/>
    <cellStyle name="Uwaga 3" xfId="7133" hidden="1"/>
    <cellStyle name="Uwaga 3" xfId="7128" hidden="1"/>
    <cellStyle name="Uwaga 3" xfId="7126" hidden="1"/>
    <cellStyle name="Uwaga 3" xfId="7123" hidden="1"/>
    <cellStyle name="Uwaga 3" xfId="7119" hidden="1"/>
    <cellStyle name="Uwaga 3" xfId="7116" hidden="1"/>
    <cellStyle name="Uwaga 3" xfId="7113" hidden="1"/>
    <cellStyle name="Uwaga 3" xfId="7110" hidden="1"/>
    <cellStyle name="Uwaga 3" xfId="7108" hidden="1"/>
    <cellStyle name="Uwaga 3" xfId="7105" hidden="1"/>
    <cellStyle name="Uwaga 3" xfId="7101" hidden="1"/>
    <cellStyle name="Uwaga 3" xfId="7099" hidden="1"/>
    <cellStyle name="Uwaga 3" xfId="7096" hidden="1"/>
    <cellStyle name="Uwaga 3" xfId="7091" hidden="1"/>
    <cellStyle name="Uwaga 3" xfId="7088" hidden="1"/>
    <cellStyle name="Uwaga 3" xfId="7085" hidden="1"/>
    <cellStyle name="Uwaga 3" xfId="7081" hidden="1"/>
    <cellStyle name="Uwaga 3" xfId="7078" hidden="1"/>
    <cellStyle name="Uwaga 3" xfId="7076" hidden="1"/>
    <cellStyle name="Uwaga 3" xfId="7073" hidden="1"/>
    <cellStyle name="Uwaga 3" xfId="7070" hidden="1"/>
    <cellStyle name="Uwaga 3" xfId="7067" hidden="1"/>
    <cellStyle name="Uwaga 3" xfId="7065" hidden="1"/>
    <cellStyle name="Uwaga 3" xfId="7063" hidden="1"/>
    <cellStyle name="Uwaga 3" xfId="7060" hidden="1"/>
    <cellStyle name="Uwaga 3" xfId="7055" hidden="1"/>
    <cellStyle name="Uwaga 3" xfId="7052" hidden="1"/>
    <cellStyle name="Uwaga 3" xfId="7049" hidden="1"/>
    <cellStyle name="Uwaga 3" xfId="7046" hidden="1"/>
    <cellStyle name="Uwaga 3" xfId="7043" hidden="1"/>
    <cellStyle name="Uwaga 3" xfId="7040" hidden="1"/>
    <cellStyle name="Uwaga 3" xfId="7037" hidden="1"/>
    <cellStyle name="Uwaga 3" xfId="7034" hidden="1"/>
    <cellStyle name="Uwaga 3" xfId="7031" hidden="1"/>
    <cellStyle name="Uwaga 3" xfId="7029" hidden="1"/>
    <cellStyle name="Uwaga 3" xfId="7027" hidden="1"/>
    <cellStyle name="Uwaga 3" xfId="7024" hidden="1"/>
    <cellStyle name="Uwaga 3" xfId="7019" hidden="1"/>
    <cellStyle name="Uwaga 3" xfId="7016" hidden="1"/>
    <cellStyle name="Uwaga 3" xfId="7013" hidden="1"/>
    <cellStyle name="Uwaga 3" xfId="7010" hidden="1"/>
    <cellStyle name="Uwaga 3" xfId="7007" hidden="1"/>
    <cellStyle name="Uwaga 3" xfId="7004" hidden="1"/>
    <cellStyle name="Uwaga 3" xfId="7001" hidden="1"/>
    <cellStyle name="Uwaga 3" xfId="6998" hidden="1"/>
    <cellStyle name="Uwaga 3" xfId="6995" hidden="1"/>
    <cellStyle name="Uwaga 3" xfId="6993" hidden="1"/>
    <cellStyle name="Uwaga 3" xfId="6991" hidden="1"/>
    <cellStyle name="Uwaga 3" xfId="6988" hidden="1"/>
    <cellStyle name="Uwaga 3" xfId="6982" hidden="1"/>
    <cellStyle name="Uwaga 3" xfId="6979" hidden="1"/>
    <cellStyle name="Uwaga 3" xfId="6977" hidden="1"/>
    <cellStyle name="Uwaga 3" xfId="6973" hidden="1"/>
    <cellStyle name="Uwaga 3" xfId="6970" hidden="1"/>
    <cellStyle name="Uwaga 3" xfId="6968" hidden="1"/>
    <cellStyle name="Uwaga 3" xfId="6964" hidden="1"/>
    <cellStyle name="Uwaga 3" xfId="6961" hidden="1"/>
    <cellStyle name="Uwaga 3" xfId="6959" hidden="1"/>
    <cellStyle name="Uwaga 3" xfId="6957" hidden="1"/>
    <cellStyle name="Uwaga 3" xfId="6954" hidden="1"/>
    <cellStyle name="Uwaga 3" xfId="6951" hidden="1"/>
    <cellStyle name="Uwaga 3" xfId="6948" hidden="1"/>
    <cellStyle name="Uwaga 3" xfId="6946" hidden="1"/>
    <cellStyle name="Uwaga 3" xfId="6944" hidden="1"/>
    <cellStyle name="Uwaga 3" xfId="6939" hidden="1"/>
    <cellStyle name="Uwaga 3" xfId="6937" hidden="1"/>
    <cellStyle name="Uwaga 3" xfId="6934" hidden="1"/>
    <cellStyle name="Uwaga 3" xfId="6930" hidden="1"/>
    <cellStyle name="Uwaga 3" xfId="6928" hidden="1"/>
    <cellStyle name="Uwaga 3" xfId="4049" hidden="1"/>
    <cellStyle name="Uwaga 3" xfId="5035" hidden="1"/>
    <cellStyle name="Uwaga 3" xfId="4046" hidden="1"/>
    <cellStyle name="Uwaga 3" xfId="4045" hidden="1"/>
    <cellStyle name="Uwaga 3" xfId="5032" hidden="1"/>
    <cellStyle name="Uwaga 3" xfId="4043" hidden="1"/>
    <cellStyle name="Uwaga 3" xfId="3513" hidden="1"/>
    <cellStyle name="Uwaga 3" xfId="8460" hidden="1"/>
    <cellStyle name="Uwaga 3" xfId="8461" hidden="1"/>
    <cellStyle name="Uwaga 3" xfId="8463" hidden="1"/>
    <cellStyle name="Uwaga 3" xfId="8475" hidden="1"/>
    <cellStyle name="Uwaga 3" xfId="8476" hidden="1"/>
    <cellStyle name="Uwaga 3" xfId="8481" hidden="1"/>
    <cellStyle name="Uwaga 3" xfId="8490" hidden="1"/>
    <cellStyle name="Uwaga 3" xfId="8491" hidden="1"/>
    <cellStyle name="Uwaga 3" xfId="8496" hidden="1"/>
    <cellStyle name="Uwaga 3" xfId="8505" hidden="1"/>
    <cellStyle name="Uwaga 3" xfId="8506" hidden="1"/>
    <cellStyle name="Uwaga 3" xfId="8507" hidden="1"/>
    <cellStyle name="Uwaga 3" xfId="8520" hidden="1"/>
    <cellStyle name="Uwaga 3" xfId="8525" hidden="1"/>
    <cellStyle name="Uwaga 3" xfId="8530" hidden="1"/>
    <cellStyle name="Uwaga 3" xfId="8540" hidden="1"/>
    <cellStyle name="Uwaga 3" xfId="8545" hidden="1"/>
    <cellStyle name="Uwaga 3" xfId="8549" hidden="1"/>
    <cellStyle name="Uwaga 3" xfId="8556" hidden="1"/>
    <cellStyle name="Uwaga 3" xfId="8561" hidden="1"/>
    <cellStyle name="Uwaga 3" xfId="8564" hidden="1"/>
    <cellStyle name="Uwaga 3" xfId="8570" hidden="1"/>
    <cellStyle name="Uwaga 3" xfId="8575" hidden="1"/>
    <cellStyle name="Uwaga 3" xfId="8579" hidden="1"/>
    <cellStyle name="Uwaga 3" xfId="8580" hidden="1"/>
    <cellStyle name="Uwaga 3" xfId="8581" hidden="1"/>
    <cellStyle name="Uwaga 3" xfId="8585" hidden="1"/>
    <cellStyle name="Uwaga 3" xfId="8597" hidden="1"/>
    <cellStyle name="Uwaga 3" xfId="8602" hidden="1"/>
    <cellStyle name="Uwaga 3" xfId="8607" hidden="1"/>
    <cellStyle name="Uwaga 3" xfId="8612" hidden="1"/>
    <cellStyle name="Uwaga 3" xfId="8617" hidden="1"/>
    <cellStyle name="Uwaga 3" xfId="8622" hidden="1"/>
    <cellStyle name="Uwaga 3" xfId="8626" hidden="1"/>
    <cellStyle name="Uwaga 3" xfId="8630" hidden="1"/>
    <cellStyle name="Uwaga 3" xfId="8635" hidden="1"/>
    <cellStyle name="Uwaga 3" xfId="8640" hidden="1"/>
    <cellStyle name="Uwaga 3" xfId="8641" hidden="1"/>
    <cellStyle name="Uwaga 3" xfId="8643" hidden="1"/>
    <cellStyle name="Uwaga 3" xfId="8656" hidden="1"/>
    <cellStyle name="Uwaga 3" xfId="8660" hidden="1"/>
    <cellStyle name="Uwaga 3" xfId="8665" hidden="1"/>
    <cellStyle name="Uwaga 3" xfId="8672" hidden="1"/>
    <cellStyle name="Uwaga 3" xfId="8676" hidden="1"/>
    <cellStyle name="Uwaga 3" xfId="8681" hidden="1"/>
    <cellStyle name="Uwaga 3" xfId="8686" hidden="1"/>
    <cellStyle name="Uwaga 3" xfId="8689" hidden="1"/>
    <cellStyle name="Uwaga 3" xfId="8694" hidden="1"/>
    <cellStyle name="Uwaga 3" xfId="8700" hidden="1"/>
    <cellStyle name="Uwaga 3" xfId="8701" hidden="1"/>
    <cellStyle name="Uwaga 3" xfId="8704" hidden="1"/>
    <cellStyle name="Uwaga 3" xfId="8717" hidden="1"/>
    <cellStyle name="Uwaga 3" xfId="8721" hidden="1"/>
    <cellStyle name="Uwaga 3" xfId="8726" hidden="1"/>
    <cellStyle name="Uwaga 3" xfId="8733" hidden="1"/>
    <cellStyle name="Uwaga 3" xfId="8738" hidden="1"/>
    <cellStyle name="Uwaga 3" xfId="8742" hidden="1"/>
    <cellStyle name="Uwaga 3" xfId="8747" hidden="1"/>
    <cellStyle name="Uwaga 3" xfId="8751" hidden="1"/>
    <cellStyle name="Uwaga 3" xfId="8756" hidden="1"/>
    <cellStyle name="Uwaga 3" xfId="8760" hidden="1"/>
    <cellStyle name="Uwaga 3" xfId="8761" hidden="1"/>
    <cellStyle name="Uwaga 3" xfId="8763" hidden="1"/>
    <cellStyle name="Uwaga 3" xfId="8775" hidden="1"/>
    <cellStyle name="Uwaga 3" xfId="8776" hidden="1"/>
    <cellStyle name="Uwaga 3" xfId="8778" hidden="1"/>
    <cellStyle name="Uwaga 3" xfId="8790" hidden="1"/>
    <cellStyle name="Uwaga 3" xfId="8792" hidden="1"/>
    <cellStyle name="Uwaga 3" xfId="8795" hidden="1"/>
    <cellStyle name="Uwaga 3" xfId="8805" hidden="1"/>
    <cellStyle name="Uwaga 3" xfId="8806" hidden="1"/>
    <cellStyle name="Uwaga 3" xfId="8808" hidden="1"/>
    <cellStyle name="Uwaga 3" xfId="8820" hidden="1"/>
    <cellStyle name="Uwaga 3" xfId="8821" hidden="1"/>
    <cellStyle name="Uwaga 3" xfId="8822" hidden="1"/>
    <cellStyle name="Uwaga 3" xfId="8836" hidden="1"/>
    <cellStyle name="Uwaga 3" xfId="8839" hidden="1"/>
    <cellStyle name="Uwaga 3" xfId="8843" hidden="1"/>
    <cellStyle name="Uwaga 3" xfId="8851" hidden="1"/>
    <cellStyle name="Uwaga 3" xfId="8854" hidden="1"/>
    <cellStyle name="Uwaga 3" xfId="8858" hidden="1"/>
    <cellStyle name="Uwaga 3" xfId="8866" hidden="1"/>
    <cellStyle name="Uwaga 3" xfId="8869" hidden="1"/>
    <cellStyle name="Uwaga 3" xfId="8873" hidden="1"/>
    <cellStyle name="Uwaga 3" xfId="8880" hidden="1"/>
    <cellStyle name="Uwaga 3" xfId="8881" hidden="1"/>
    <cellStyle name="Uwaga 3" xfId="8883" hidden="1"/>
    <cellStyle name="Uwaga 3" xfId="8896" hidden="1"/>
    <cellStyle name="Uwaga 3" xfId="8899" hidden="1"/>
    <cellStyle name="Uwaga 3" xfId="8902" hidden="1"/>
    <cellStyle name="Uwaga 3" xfId="8911" hidden="1"/>
    <cellStyle name="Uwaga 3" xfId="8914" hidden="1"/>
    <cellStyle name="Uwaga 3" xfId="8918" hidden="1"/>
    <cellStyle name="Uwaga 3" xfId="8926" hidden="1"/>
    <cellStyle name="Uwaga 3" xfId="8928" hidden="1"/>
    <cellStyle name="Uwaga 3" xfId="8931" hidden="1"/>
    <cellStyle name="Uwaga 3" xfId="8940" hidden="1"/>
    <cellStyle name="Uwaga 3" xfId="8941" hidden="1"/>
    <cellStyle name="Uwaga 3" xfId="8942" hidden="1"/>
    <cellStyle name="Uwaga 3" xfId="8955" hidden="1"/>
    <cellStyle name="Uwaga 3" xfId="8956" hidden="1"/>
    <cellStyle name="Uwaga 3" xfId="8958" hidden="1"/>
    <cellStyle name="Uwaga 3" xfId="8970" hidden="1"/>
    <cellStyle name="Uwaga 3" xfId="8971" hidden="1"/>
    <cellStyle name="Uwaga 3" xfId="8973" hidden="1"/>
    <cellStyle name="Uwaga 3" xfId="8985" hidden="1"/>
    <cellStyle name="Uwaga 3" xfId="8986" hidden="1"/>
    <cellStyle name="Uwaga 3" xfId="8988" hidden="1"/>
    <cellStyle name="Uwaga 3" xfId="9000" hidden="1"/>
    <cellStyle name="Uwaga 3" xfId="9001" hidden="1"/>
    <cellStyle name="Uwaga 3" xfId="9002" hidden="1"/>
    <cellStyle name="Uwaga 3" xfId="9016" hidden="1"/>
    <cellStyle name="Uwaga 3" xfId="9018" hidden="1"/>
    <cellStyle name="Uwaga 3" xfId="9021" hidden="1"/>
    <cellStyle name="Uwaga 3" xfId="9031" hidden="1"/>
    <cellStyle name="Uwaga 3" xfId="9034" hidden="1"/>
    <cellStyle name="Uwaga 3" xfId="9037" hidden="1"/>
    <cellStyle name="Uwaga 3" xfId="9046" hidden="1"/>
    <cellStyle name="Uwaga 3" xfId="9048" hidden="1"/>
    <cellStyle name="Uwaga 3" xfId="9051" hidden="1"/>
    <cellStyle name="Uwaga 3" xfId="9060" hidden="1"/>
    <cellStyle name="Uwaga 3" xfId="9061" hidden="1"/>
    <cellStyle name="Uwaga 3" xfId="9062" hidden="1"/>
    <cellStyle name="Uwaga 3" xfId="9075" hidden="1"/>
    <cellStyle name="Uwaga 3" xfId="9077" hidden="1"/>
    <cellStyle name="Uwaga 3" xfId="9079" hidden="1"/>
    <cellStyle name="Uwaga 3" xfId="9090" hidden="1"/>
    <cellStyle name="Uwaga 3" xfId="9092" hidden="1"/>
    <cellStyle name="Uwaga 3" xfId="9094" hidden="1"/>
    <cellStyle name="Uwaga 3" xfId="9105" hidden="1"/>
    <cellStyle name="Uwaga 3" xfId="9107" hidden="1"/>
    <cellStyle name="Uwaga 3" xfId="9109" hidden="1"/>
    <cellStyle name="Uwaga 3" xfId="9120" hidden="1"/>
    <cellStyle name="Uwaga 3" xfId="9121" hidden="1"/>
    <cellStyle name="Uwaga 3" xfId="9122" hidden="1"/>
    <cellStyle name="Uwaga 3" xfId="9135" hidden="1"/>
    <cellStyle name="Uwaga 3" xfId="9137" hidden="1"/>
    <cellStyle name="Uwaga 3" xfId="9139" hidden="1"/>
    <cellStyle name="Uwaga 3" xfId="9150" hidden="1"/>
    <cellStyle name="Uwaga 3" xfId="9152" hidden="1"/>
    <cellStyle name="Uwaga 3" xfId="9154" hidden="1"/>
    <cellStyle name="Uwaga 3" xfId="9165" hidden="1"/>
    <cellStyle name="Uwaga 3" xfId="9167" hidden="1"/>
    <cellStyle name="Uwaga 3" xfId="9168" hidden="1"/>
    <cellStyle name="Uwaga 3" xfId="9180" hidden="1"/>
    <cellStyle name="Uwaga 3" xfId="9181" hidden="1"/>
    <cellStyle name="Uwaga 3" xfId="9182" hidden="1"/>
    <cellStyle name="Uwaga 3" xfId="9195" hidden="1"/>
    <cellStyle name="Uwaga 3" xfId="9197" hidden="1"/>
    <cellStyle name="Uwaga 3" xfId="9199" hidden="1"/>
    <cellStyle name="Uwaga 3" xfId="9210" hidden="1"/>
    <cellStyle name="Uwaga 3" xfId="9212" hidden="1"/>
    <cellStyle name="Uwaga 3" xfId="9214" hidden="1"/>
    <cellStyle name="Uwaga 3" xfId="9225" hidden="1"/>
    <cellStyle name="Uwaga 3" xfId="9227" hidden="1"/>
    <cellStyle name="Uwaga 3" xfId="9229" hidden="1"/>
    <cellStyle name="Uwaga 3" xfId="9240" hidden="1"/>
    <cellStyle name="Uwaga 3" xfId="9241" hidden="1"/>
    <cellStyle name="Uwaga 3" xfId="9243" hidden="1"/>
    <cellStyle name="Uwaga 3" xfId="9254" hidden="1"/>
    <cellStyle name="Uwaga 3" xfId="9256" hidden="1"/>
    <cellStyle name="Uwaga 3" xfId="9257" hidden="1"/>
    <cellStyle name="Uwaga 3" xfId="9266" hidden="1"/>
    <cellStyle name="Uwaga 3" xfId="9269" hidden="1"/>
    <cellStyle name="Uwaga 3" xfId="9271" hidden="1"/>
    <cellStyle name="Uwaga 3" xfId="9282" hidden="1"/>
    <cellStyle name="Uwaga 3" xfId="9284" hidden="1"/>
    <cellStyle name="Uwaga 3" xfId="9286" hidden="1"/>
    <cellStyle name="Uwaga 3" xfId="9298" hidden="1"/>
    <cellStyle name="Uwaga 3" xfId="9300" hidden="1"/>
    <cellStyle name="Uwaga 3" xfId="9302" hidden="1"/>
    <cellStyle name="Uwaga 3" xfId="9310" hidden="1"/>
    <cellStyle name="Uwaga 3" xfId="9312" hidden="1"/>
    <cellStyle name="Uwaga 3" xfId="9315" hidden="1"/>
    <cellStyle name="Uwaga 3" xfId="9305" hidden="1"/>
    <cellStyle name="Uwaga 3" xfId="9304" hidden="1"/>
    <cellStyle name="Uwaga 3" xfId="9303" hidden="1"/>
    <cellStyle name="Uwaga 3" xfId="9290" hidden="1"/>
    <cellStyle name="Uwaga 3" xfId="9289" hidden="1"/>
    <cellStyle name="Uwaga 3" xfId="9288" hidden="1"/>
    <cellStyle name="Uwaga 3" xfId="9275" hidden="1"/>
    <cellStyle name="Uwaga 3" xfId="9274" hidden="1"/>
    <cellStyle name="Uwaga 3" xfId="9273" hidden="1"/>
    <cellStyle name="Uwaga 3" xfId="9260" hidden="1"/>
    <cellStyle name="Uwaga 3" xfId="9259" hidden="1"/>
    <cellStyle name="Uwaga 3" xfId="9258" hidden="1"/>
    <cellStyle name="Uwaga 3" xfId="9245" hidden="1"/>
    <cellStyle name="Uwaga 3" xfId="9244" hidden="1"/>
    <cellStyle name="Uwaga 3" xfId="9242" hidden="1"/>
    <cellStyle name="Uwaga 3" xfId="9231" hidden="1"/>
    <cellStyle name="Uwaga 3" xfId="9228" hidden="1"/>
    <cellStyle name="Uwaga 3" xfId="9226" hidden="1"/>
    <cellStyle name="Uwaga 3" xfId="9216" hidden="1"/>
    <cellStyle name="Uwaga 3" xfId="9213" hidden="1"/>
    <cellStyle name="Uwaga 3" xfId="9211" hidden="1"/>
    <cellStyle name="Uwaga 3" xfId="9201" hidden="1"/>
    <cellStyle name="Uwaga 3" xfId="9198" hidden="1"/>
    <cellStyle name="Uwaga 3" xfId="9196" hidden="1"/>
    <cellStyle name="Uwaga 3" xfId="9186" hidden="1"/>
    <cellStyle name="Uwaga 3" xfId="9184" hidden="1"/>
    <cellStyle name="Uwaga 3" xfId="9183" hidden="1"/>
    <cellStyle name="Uwaga 3" xfId="9171" hidden="1"/>
    <cellStyle name="Uwaga 3" xfId="9169" hidden="1"/>
    <cellStyle name="Uwaga 3" xfId="9166" hidden="1"/>
    <cellStyle name="Uwaga 3" xfId="9156" hidden="1"/>
    <cellStyle name="Uwaga 3" xfId="9153" hidden="1"/>
    <cellStyle name="Uwaga 3" xfId="9151" hidden="1"/>
    <cellStyle name="Uwaga 3" xfId="9141" hidden="1"/>
    <cellStyle name="Uwaga 3" xfId="9138" hidden="1"/>
    <cellStyle name="Uwaga 3" xfId="9136" hidden="1"/>
    <cellStyle name="Uwaga 3" xfId="9126" hidden="1"/>
    <cellStyle name="Uwaga 3" xfId="9124" hidden="1"/>
    <cellStyle name="Uwaga 3" xfId="9123" hidden="1"/>
    <cellStyle name="Uwaga 3" xfId="9111" hidden="1"/>
    <cellStyle name="Uwaga 3" xfId="9108" hidden="1"/>
    <cellStyle name="Uwaga 3" xfId="9106" hidden="1"/>
    <cellStyle name="Uwaga 3" xfId="9096" hidden="1"/>
    <cellStyle name="Uwaga 3" xfId="9093" hidden="1"/>
    <cellStyle name="Uwaga 3" xfId="9091" hidden="1"/>
    <cellStyle name="Uwaga 3" xfId="9081" hidden="1"/>
    <cellStyle name="Uwaga 3" xfId="9078" hidden="1"/>
    <cellStyle name="Uwaga 3" xfId="9076" hidden="1"/>
    <cellStyle name="Uwaga 3" xfId="9066" hidden="1"/>
    <cellStyle name="Uwaga 3" xfId="9064" hidden="1"/>
    <cellStyle name="Uwaga 3" xfId="9063" hidden="1"/>
    <cellStyle name="Uwaga 3" xfId="9050" hidden="1"/>
    <cellStyle name="Uwaga 3" xfId="9047" hidden="1"/>
    <cellStyle name="Uwaga 3" xfId="9045" hidden="1"/>
    <cellStyle name="Uwaga 3" xfId="9035" hidden="1"/>
    <cellStyle name="Uwaga 3" xfId="9032" hidden="1"/>
    <cellStyle name="Uwaga 3" xfId="9030" hidden="1"/>
    <cellStyle name="Uwaga 3" xfId="9020" hidden="1"/>
    <cellStyle name="Uwaga 3" xfId="9017" hidden="1"/>
    <cellStyle name="Uwaga 3" xfId="9015" hidden="1"/>
    <cellStyle name="Uwaga 3" xfId="9006" hidden="1"/>
    <cellStyle name="Uwaga 3" xfId="9004" hidden="1"/>
    <cellStyle name="Uwaga 3" xfId="9003" hidden="1"/>
    <cellStyle name="Uwaga 3" xfId="8991" hidden="1"/>
    <cellStyle name="Uwaga 3" xfId="8989" hidden="1"/>
    <cellStyle name="Uwaga 3" xfId="8987" hidden="1"/>
    <cellStyle name="Uwaga 3" xfId="8976" hidden="1"/>
    <cellStyle name="Uwaga 3" xfId="8974" hidden="1"/>
    <cellStyle name="Uwaga 3" xfId="8972" hidden="1"/>
    <cellStyle name="Uwaga 3" xfId="8961" hidden="1"/>
    <cellStyle name="Uwaga 3" xfId="8959" hidden="1"/>
    <cellStyle name="Uwaga 3" xfId="8957" hidden="1"/>
    <cellStyle name="Uwaga 3" xfId="8946" hidden="1"/>
    <cellStyle name="Uwaga 3" xfId="8944" hidden="1"/>
    <cellStyle name="Uwaga 3" xfId="8943" hidden="1"/>
    <cellStyle name="Uwaga 3" xfId="8930" hidden="1"/>
    <cellStyle name="Uwaga 3" xfId="8927" hidden="1"/>
    <cellStyle name="Uwaga 3" xfId="8925" hidden="1"/>
    <cellStyle name="Uwaga 3" xfId="8915" hidden="1"/>
    <cellStyle name="Uwaga 3" xfId="8912" hidden="1"/>
    <cellStyle name="Uwaga 3" xfId="8910" hidden="1"/>
    <cellStyle name="Uwaga 3" xfId="8900" hidden="1"/>
    <cellStyle name="Uwaga 3" xfId="8897" hidden="1"/>
    <cellStyle name="Uwaga 3" xfId="8895" hidden="1"/>
    <cellStyle name="Uwaga 3" xfId="8886" hidden="1"/>
    <cellStyle name="Uwaga 3" xfId="8884" hidden="1"/>
    <cellStyle name="Uwaga 3" xfId="8882" hidden="1"/>
    <cellStyle name="Uwaga 3" xfId="8870" hidden="1"/>
    <cellStyle name="Uwaga 3" xfId="8867" hidden="1"/>
    <cellStyle name="Uwaga 3" xfId="8865" hidden="1"/>
    <cellStyle name="Uwaga 3" xfId="8855" hidden="1"/>
    <cellStyle name="Uwaga 3" xfId="8852" hidden="1"/>
    <cellStyle name="Uwaga 3" xfId="8850" hidden="1"/>
    <cellStyle name="Uwaga 3" xfId="8840" hidden="1"/>
    <cellStyle name="Uwaga 3" xfId="8837" hidden="1"/>
    <cellStyle name="Uwaga 3" xfId="8835" hidden="1"/>
    <cellStyle name="Uwaga 3" xfId="8828" hidden="1"/>
    <cellStyle name="Uwaga 3" xfId="8825" hidden="1"/>
    <cellStyle name="Uwaga 3" xfId="8823" hidden="1"/>
    <cellStyle name="Uwaga 3" xfId="8813" hidden="1"/>
    <cellStyle name="Uwaga 3" xfId="8810" hidden="1"/>
    <cellStyle name="Uwaga 3" xfId="8807" hidden="1"/>
    <cellStyle name="Uwaga 3" xfId="8798" hidden="1"/>
    <cellStyle name="Uwaga 3" xfId="8794" hidden="1"/>
    <cellStyle name="Uwaga 3" xfId="8791" hidden="1"/>
    <cellStyle name="Uwaga 3" xfId="8783" hidden="1"/>
    <cellStyle name="Uwaga 3" xfId="8780" hidden="1"/>
    <cellStyle name="Uwaga 3" xfId="8777" hidden="1"/>
    <cellStyle name="Uwaga 3" xfId="8768" hidden="1"/>
    <cellStyle name="Uwaga 3" xfId="8765" hidden="1"/>
    <cellStyle name="Uwaga 3" xfId="8762" hidden="1"/>
    <cellStyle name="Uwaga 3" xfId="8752" hidden="1"/>
    <cellStyle name="Uwaga 3" xfId="8748" hidden="1"/>
    <cellStyle name="Uwaga 3" xfId="8745" hidden="1"/>
    <cellStyle name="Uwaga 3" xfId="8736" hidden="1"/>
    <cellStyle name="Uwaga 3" xfId="8732" hidden="1"/>
    <cellStyle name="Uwaga 3" xfId="8730" hidden="1"/>
    <cellStyle name="Uwaga 3" xfId="8722" hidden="1"/>
    <cellStyle name="Uwaga 3" xfId="8718" hidden="1"/>
    <cellStyle name="Uwaga 3" xfId="8715" hidden="1"/>
    <cellStyle name="Uwaga 3" xfId="8708" hidden="1"/>
    <cellStyle name="Uwaga 3" xfId="8705" hidden="1"/>
    <cellStyle name="Uwaga 3" xfId="8702" hidden="1"/>
    <cellStyle name="Uwaga 3" xfId="8693" hidden="1"/>
    <cellStyle name="Uwaga 3" xfId="8688" hidden="1"/>
    <cellStyle name="Uwaga 3" xfId="8685" hidden="1"/>
    <cellStyle name="Uwaga 3" xfId="8678" hidden="1"/>
    <cellStyle name="Uwaga 3" xfId="8673" hidden="1"/>
    <cellStyle name="Uwaga 3" xfId="8670" hidden="1"/>
    <cellStyle name="Uwaga 3" xfId="8663" hidden="1"/>
    <cellStyle name="Uwaga 3" xfId="8658" hidden="1"/>
    <cellStyle name="Uwaga 3" xfId="8655" hidden="1"/>
    <cellStyle name="Uwaga 3" xfId="8649" hidden="1"/>
    <cellStyle name="Uwaga 3" xfId="8645" hidden="1"/>
    <cellStyle name="Uwaga 3" xfId="8642" hidden="1"/>
    <cellStyle name="Uwaga 3" xfId="8634" hidden="1"/>
    <cellStyle name="Uwaga 3" xfId="8629" hidden="1"/>
    <cellStyle name="Uwaga 3" xfId="8625" hidden="1"/>
    <cellStyle name="Uwaga 3" xfId="8619" hidden="1"/>
    <cellStyle name="Uwaga 3" xfId="8614" hidden="1"/>
    <cellStyle name="Uwaga 3" xfId="8610" hidden="1"/>
    <cellStyle name="Uwaga 3" xfId="8604" hidden="1"/>
    <cellStyle name="Uwaga 3" xfId="8599" hidden="1"/>
    <cellStyle name="Uwaga 3" xfId="8595" hidden="1"/>
    <cellStyle name="Uwaga 3" xfId="8590" hidden="1"/>
    <cellStyle name="Uwaga 3" xfId="8586" hidden="1"/>
    <cellStyle name="Uwaga 3" xfId="8582" hidden="1"/>
    <cellStyle name="Uwaga 3" xfId="8574" hidden="1"/>
    <cellStyle name="Uwaga 3" xfId="8569" hidden="1"/>
    <cellStyle name="Uwaga 3" xfId="8565" hidden="1"/>
    <cellStyle name="Uwaga 3" xfId="8559" hidden="1"/>
    <cellStyle name="Uwaga 3" xfId="8554" hidden="1"/>
    <cellStyle name="Uwaga 3" xfId="8550" hidden="1"/>
    <cellStyle name="Uwaga 3" xfId="8544" hidden="1"/>
    <cellStyle name="Uwaga 3" xfId="8539" hidden="1"/>
    <cellStyle name="Uwaga 3" xfId="8535" hidden="1"/>
    <cellStyle name="Uwaga 3" xfId="8531" hidden="1"/>
    <cellStyle name="Uwaga 3" xfId="8526" hidden="1"/>
    <cellStyle name="Uwaga 3" xfId="8521" hidden="1"/>
    <cellStyle name="Uwaga 3" xfId="8516" hidden="1"/>
    <cellStyle name="Uwaga 3" xfId="8512" hidden="1"/>
    <cellStyle name="Uwaga 3" xfId="8508" hidden="1"/>
    <cellStyle name="Uwaga 3" xfId="8501" hidden="1"/>
    <cellStyle name="Uwaga 3" xfId="8497" hidden="1"/>
    <cellStyle name="Uwaga 3" xfId="8492" hidden="1"/>
    <cellStyle name="Uwaga 3" xfId="8486" hidden="1"/>
    <cellStyle name="Uwaga 3" xfId="8482" hidden="1"/>
    <cellStyle name="Uwaga 3" xfId="8477" hidden="1"/>
    <cellStyle name="Uwaga 3" xfId="8471" hidden="1"/>
    <cellStyle name="Uwaga 3" xfId="8467" hidden="1"/>
    <cellStyle name="Uwaga 3" xfId="8462" hidden="1"/>
    <cellStyle name="Uwaga 3" xfId="8456" hidden="1"/>
    <cellStyle name="Uwaga 3" xfId="8452" hidden="1"/>
    <cellStyle name="Uwaga 3" xfId="8448" hidden="1"/>
    <cellStyle name="Uwaga 3" xfId="9308" hidden="1"/>
    <cellStyle name="Uwaga 3" xfId="9307" hidden="1"/>
    <cellStyle name="Uwaga 3" xfId="9306" hidden="1"/>
    <cellStyle name="Uwaga 3" xfId="9293" hidden="1"/>
    <cellStyle name="Uwaga 3" xfId="9292" hidden="1"/>
    <cellStyle name="Uwaga 3" xfId="9291" hidden="1"/>
    <cellStyle name="Uwaga 3" xfId="9278" hidden="1"/>
    <cellStyle name="Uwaga 3" xfId="9277" hidden="1"/>
    <cellStyle name="Uwaga 3" xfId="9276" hidden="1"/>
    <cellStyle name="Uwaga 3" xfId="9263" hidden="1"/>
    <cellStyle name="Uwaga 3" xfId="9262" hidden="1"/>
    <cellStyle name="Uwaga 3" xfId="9261" hidden="1"/>
    <cellStyle name="Uwaga 3" xfId="9248" hidden="1"/>
    <cellStyle name="Uwaga 3" xfId="9247" hidden="1"/>
    <cellStyle name="Uwaga 3" xfId="9246" hidden="1"/>
    <cellStyle name="Uwaga 3" xfId="9234" hidden="1"/>
    <cellStyle name="Uwaga 3" xfId="9232" hidden="1"/>
    <cellStyle name="Uwaga 3" xfId="9230" hidden="1"/>
    <cellStyle name="Uwaga 3" xfId="9219" hidden="1"/>
    <cellStyle name="Uwaga 3" xfId="9217" hidden="1"/>
    <cellStyle name="Uwaga 3" xfId="9215" hidden="1"/>
    <cellStyle name="Uwaga 3" xfId="9204" hidden="1"/>
    <cellStyle name="Uwaga 3" xfId="9202" hidden="1"/>
    <cellStyle name="Uwaga 3" xfId="9200" hidden="1"/>
    <cellStyle name="Uwaga 3" xfId="9189" hidden="1"/>
    <cellStyle name="Uwaga 3" xfId="9187" hidden="1"/>
    <cellStyle name="Uwaga 3" xfId="9185" hidden="1"/>
    <cellStyle name="Uwaga 3" xfId="9174" hidden="1"/>
    <cellStyle name="Uwaga 3" xfId="9172" hidden="1"/>
    <cellStyle name="Uwaga 3" xfId="9170" hidden="1"/>
    <cellStyle name="Uwaga 3" xfId="9159" hidden="1"/>
    <cellStyle name="Uwaga 3" xfId="9157" hidden="1"/>
    <cellStyle name="Uwaga 3" xfId="9155" hidden="1"/>
    <cellStyle name="Uwaga 3" xfId="9144" hidden="1"/>
    <cellStyle name="Uwaga 3" xfId="9142" hidden="1"/>
    <cellStyle name="Uwaga 3" xfId="9140" hidden="1"/>
    <cellStyle name="Uwaga 3" xfId="9129" hidden="1"/>
    <cellStyle name="Uwaga 3" xfId="9127" hidden="1"/>
    <cellStyle name="Uwaga 3" xfId="9125" hidden="1"/>
    <cellStyle name="Uwaga 3" xfId="9114" hidden="1"/>
    <cellStyle name="Uwaga 3" xfId="9112" hidden="1"/>
    <cellStyle name="Uwaga 3" xfId="9110" hidden="1"/>
    <cellStyle name="Uwaga 3" xfId="9099" hidden="1"/>
    <cellStyle name="Uwaga 3" xfId="9097" hidden="1"/>
    <cellStyle name="Uwaga 3" xfId="9095" hidden="1"/>
    <cellStyle name="Uwaga 3" xfId="9084" hidden="1"/>
    <cellStyle name="Uwaga 3" xfId="9082" hidden="1"/>
    <cellStyle name="Uwaga 3" xfId="9080" hidden="1"/>
    <cellStyle name="Uwaga 3" xfId="9069" hidden="1"/>
    <cellStyle name="Uwaga 3" xfId="9067" hidden="1"/>
    <cellStyle name="Uwaga 3" xfId="9065" hidden="1"/>
    <cellStyle name="Uwaga 3" xfId="9054" hidden="1"/>
    <cellStyle name="Uwaga 3" xfId="9052" hidden="1"/>
    <cellStyle name="Uwaga 3" xfId="9049" hidden="1"/>
    <cellStyle name="Uwaga 3" xfId="9039" hidden="1"/>
    <cellStyle name="Uwaga 3" xfId="9036" hidden="1"/>
    <cellStyle name="Uwaga 3" xfId="9033" hidden="1"/>
    <cellStyle name="Uwaga 3" xfId="9024" hidden="1"/>
    <cellStyle name="Uwaga 3" xfId="9022" hidden="1"/>
    <cellStyle name="Uwaga 3" xfId="9019" hidden="1"/>
    <cellStyle name="Uwaga 3" xfId="9009" hidden="1"/>
    <cellStyle name="Uwaga 3" xfId="9007" hidden="1"/>
    <cellStyle name="Uwaga 3" xfId="9005" hidden="1"/>
    <cellStyle name="Uwaga 3" xfId="8994" hidden="1"/>
    <cellStyle name="Uwaga 3" xfId="8992" hidden="1"/>
    <cellStyle name="Uwaga 3" xfId="8990" hidden="1"/>
    <cellStyle name="Uwaga 3" xfId="8979" hidden="1"/>
    <cellStyle name="Uwaga 3" xfId="8977" hidden="1"/>
    <cellStyle name="Uwaga 3" xfId="8975" hidden="1"/>
    <cellStyle name="Uwaga 3" xfId="8964" hidden="1"/>
    <cellStyle name="Uwaga 3" xfId="8962" hidden="1"/>
    <cellStyle name="Uwaga 3" xfId="8960" hidden="1"/>
    <cellStyle name="Uwaga 3" xfId="8949" hidden="1"/>
    <cellStyle name="Uwaga 3" xfId="8947" hidden="1"/>
    <cellStyle name="Uwaga 3" xfId="8945" hidden="1"/>
    <cellStyle name="Uwaga 3" xfId="8934" hidden="1"/>
    <cellStyle name="Uwaga 3" xfId="8932" hidden="1"/>
    <cellStyle name="Uwaga 3" xfId="8929" hidden="1"/>
    <cellStyle name="Uwaga 3" xfId="8919" hidden="1"/>
    <cellStyle name="Uwaga 3" xfId="8916" hidden="1"/>
    <cellStyle name="Uwaga 3" xfId="8913" hidden="1"/>
    <cellStyle name="Uwaga 3" xfId="8904" hidden="1"/>
    <cellStyle name="Uwaga 3" xfId="8901" hidden="1"/>
    <cellStyle name="Uwaga 3" xfId="8898" hidden="1"/>
    <cellStyle name="Uwaga 3" xfId="8889" hidden="1"/>
    <cellStyle name="Uwaga 3" xfId="8887" hidden="1"/>
    <cellStyle name="Uwaga 3" xfId="8885" hidden="1"/>
    <cellStyle name="Uwaga 3" xfId="8874" hidden="1"/>
    <cellStyle name="Uwaga 3" xfId="8871" hidden="1"/>
    <cellStyle name="Uwaga 3" xfId="8868" hidden="1"/>
    <cellStyle name="Uwaga 3" xfId="8859" hidden="1"/>
    <cellStyle name="Uwaga 3" xfId="8856" hidden="1"/>
    <cellStyle name="Uwaga 3" xfId="8853" hidden="1"/>
    <cellStyle name="Uwaga 3" xfId="8844" hidden="1"/>
    <cellStyle name="Uwaga 3" xfId="8841" hidden="1"/>
    <cellStyle name="Uwaga 3" xfId="8838" hidden="1"/>
    <cellStyle name="Uwaga 3" xfId="8831" hidden="1"/>
    <cellStyle name="Uwaga 3" xfId="8827" hidden="1"/>
    <cellStyle name="Uwaga 3" xfId="8824" hidden="1"/>
    <cellStyle name="Uwaga 3" xfId="8816" hidden="1"/>
    <cellStyle name="Uwaga 3" xfId="8812" hidden="1"/>
    <cellStyle name="Uwaga 3" xfId="8809" hidden="1"/>
    <cellStyle name="Uwaga 3" xfId="8801" hidden="1"/>
    <cellStyle name="Uwaga 3" xfId="8797" hidden="1"/>
    <cellStyle name="Uwaga 3" xfId="8793" hidden="1"/>
    <cellStyle name="Uwaga 3" xfId="8786" hidden="1"/>
    <cellStyle name="Uwaga 3" xfId="8782" hidden="1"/>
    <cellStyle name="Uwaga 3" xfId="8779" hidden="1"/>
    <cellStyle name="Uwaga 3" xfId="8771" hidden="1"/>
    <cellStyle name="Uwaga 3" xfId="8767" hidden="1"/>
    <cellStyle name="Uwaga 3" xfId="8764" hidden="1"/>
    <cellStyle name="Uwaga 3" xfId="8755" hidden="1"/>
    <cellStyle name="Uwaga 3" xfId="8750" hidden="1"/>
    <cellStyle name="Uwaga 3" xfId="8746" hidden="1"/>
    <cellStyle name="Uwaga 3" xfId="8740" hidden="1"/>
    <cellStyle name="Uwaga 3" xfId="8735" hidden="1"/>
    <cellStyle name="Uwaga 3" xfId="8731" hidden="1"/>
    <cellStyle name="Uwaga 3" xfId="8725" hidden="1"/>
    <cellStyle name="Uwaga 3" xfId="8720" hidden="1"/>
    <cellStyle name="Uwaga 3" xfId="8716" hidden="1"/>
    <cellStyle name="Uwaga 3" xfId="8711" hidden="1"/>
    <cellStyle name="Uwaga 3" xfId="8707" hidden="1"/>
    <cellStyle name="Uwaga 3" xfId="8703" hidden="1"/>
    <cellStyle name="Uwaga 3" xfId="8696" hidden="1"/>
    <cellStyle name="Uwaga 3" xfId="8691" hidden="1"/>
    <cellStyle name="Uwaga 3" xfId="8687" hidden="1"/>
    <cellStyle name="Uwaga 3" xfId="8680" hidden="1"/>
    <cellStyle name="Uwaga 3" xfId="8675" hidden="1"/>
    <cellStyle name="Uwaga 3" xfId="8671" hidden="1"/>
    <cellStyle name="Uwaga 3" xfId="8666" hidden="1"/>
    <cellStyle name="Uwaga 3" xfId="8661" hidden="1"/>
    <cellStyle name="Uwaga 3" xfId="8657" hidden="1"/>
    <cellStyle name="Uwaga 3" xfId="8651" hidden="1"/>
    <cellStyle name="Uwaga 3" xfId="8647" hidden="1"/>
    <cellStyle name="Uwaga 3" xfId="8644" hidden="1"/>
    <cellStyle name="Uwaga 3" xfId="8637" hidden="1"/>
    <cellStyle name="Uwaga 3" xfId="8632" hidden="1"/>
    <cellStyle name="Uwaga 3" xfId="8627" hidden="1"/>
    <cellStyle name="Uwaga 3" xfId="8621" hidden="1"/>
    <cellStyle name="Uwaga 3" xfId="8616" hidden="1"/>
    <cellStyle name="Uwaga 3" xfId="8611" hidden="1"/>
    <cellStyle name="Uwaga 3" xfId="8606" hidden="1"/>
    <cellStyle name="Uwaga 3" xfId="8601" hidden="1"/>
    <cellStyle name="Uwaga 3" xfId="8596" hidden="1"/>
    <cellStyle name="Uwaga 3" xfId="8592" hidden="1"/>
    <cellStyle name="Uwaga 3" xfId="8588" hidden="1"/>
    <cellStyle name="Uwaga 3" xfId="8583" hidden="1"/>
    <cellStyle name="Uwaga 3" xfId="8576" hidden="1"/>
    <cellStyle name="Uwaga 3" xfId="8571" hidden="1"/>
    <cellStyle name="Uwaga 3" xfId="8566" hidden="1"/>
    <cellStyle name="Uwaga 3" xfId="8560" hidden="1"/>
    <cellStyle name="Uwaga 3" xfId="8555" hidden="1"/>
    <cellStyle name="Uwaga 3" xfId="8551" hidden="1"/>
    <cellStyle name="Uwaga 3" xfId="8546" hidden="1"/>
    <cellStyle name="Uwaga 3" xfId="8541" hidden="1"/>
    <cellStyle name="Uwaga 3" xfId="8536" hidden="1"/>
    <cellStyle name="Uwaga 3" xfId="8532" hidden="1"/>
    <cellStyle name="Uwaga 3" xfId="8527" hidden="1"/>
    <cellStyle name="Uwaga 3" xfId="8522" hidden="1"/>
    <cellStyle name="Uwaga 3" xfId="8517" hidden="1"/>
    <cellStyle name="Uwaga 3" xfId="8513" hidden="1"/>
    <cellStyle name="Uwaga 3" xfId="8509" hidden="1"/>
    <cellStyle name="Uwaga 3" xfId="8502" hidden="1"/>
    <cellStyle name="Uwaga 3" xfId="8498" hidden="1"/>
    <cellStyle name="Uwaga 3" xfId="8493" hidden="1"/>
    <cellStyle name="Uwaga 3" xfId="8487" hidden="1"/>
    <cellStyle name="Uwaga 3" xfId="8483" hidden="1"/>
    <cellStyle name="Uwaga 3" xfId="8478" hidden="1"/>
    <cellStyle name="Uwaga 3" xfId="8472" hidden="1"/>
    <cellStyle name="Uwaga 3" xfId="8468" hidden="1"/>
    <cellStyle name="Uwaga 3" xfId="8464" hidden="1"/>
    <cellStyle name="Uwaga 3" xfId="8457" hidden="1"/>
    <cellStyle name="Uwaga 3" xfId="8453" hidden="1"/>
    <cellStyle name="Uwaga 3" xfId="8449" hidden="1"/>
    <cellStyle name="Uwaga 3" xfId="9313" hidden="1"/>
    <cellStyle name="Uwaga 3" xfId="9311" hidden="1"/>
    <cellStyle name="Uwaga 3" xfId="9309" hidden="1"/>
    <cellStyle name="Uwaga 3" xfId="9296" hidden="1"/>
    <cellStyle name="Uwaga 3" xfId="9295" hidden="1"/>
    <cellStyle name="Uwaga 3" xfId="9294" hidden="1"/>
    <cellStyle name="Uwaga 3" xfId="9281" hidden="1"/>
    <cellStyle name="Uwaga 3" xfId="9280" hidden="1"/>
    <cellStyle name="Uwaga 3" xfId="9279" hidden="1"/>
    <cellStyle name="Uwaga 3" xfId="9267" hidden="1"/>
    <cellStyle name="Uwaga 3" xfId="9265" hidden="1"/>
    <cellStyle name="Uwaga 3" xfId="9264" hidden="1"/>
    <cellStyle name="Uwaga 3" xfId="9251" hidden="1"/>
    <cellStyle name="Uwaga 3" xfId="9250" hidden="1"/>
    <cellStyle name="Uwaga 3" xfId="9249" hidden="1"/>
    <cellStyle name="Uwaga 3" xfId="9237" hidden="1"/>
    <cellStyle name="Uwaga 3" xfId="9235" hidden="1"/>
    <cellStyle name="Uwaga 3" xfId="9233" hidden="1"/>
    <cellStyle name="Uwaga 3" xfId="9222" hidden="1"/>
    <cellStyle name="Uwaga 3" xfId="9220" hidden="1"/>
    <cellStyle name="Uwaga 3" xfId="9218" hidden="1"/>
    <cellStyle name="Uwaga 3" xfId="9207" hidden="1"/>
    <cellStyle name="Uwaga 3" xfId="9205" hidden="1"/>
    <cellStyle name="Uwaga 3" xfId="9203" hidden="1"/>
    <cellStyle name="Uwaga 3" xfId="9192" hidden="1"/>
    <cellStyle name="Uwaga 3" xfId="9190" hidden="1"/>
    <cellStyle name="Uwaga 3" xfId="9188" hidden="1"/>
    <cellStyle name="Uwaga 3" xfId="9177" hidden="1"/>
    <cellStyle name="Uwaga 3" xfId="9175" hidden="1"/>
    <cellStyle name="Uwaga 3" xfId="9173" hidden="1"/>
    <cellStyle name="Uwaga 3" xfId="9162" hidden="1"/>
    <cellStyle name="Uwaga 3" xfId="9160" hidden="1"/>
    <cellStyle name="Uwaga 3" xfId="9158" hidden="1"/>
    <cellStyle name="Uwaga 3" xfId="9147" hidden="1"/>
    <cellStyle name="Uwaga 3" xfId="9145" hidden="1"/>
    <cellStyle name="Uwaga 3" xfId="9143" hidden="1"/>
    <cellStyle name="Uwaga 3" xfId="9132" hidden="1"/>
    <cellStyle name="Uwaga 3" xfId="9130" hidden="1"/>
    <cellStyle name="Uwaga 3" xfId="9128" hidden="1"/>
    <cellStyle name="Uwaga 3" xfId="9117" hidden="1"/>
    <cellStyle name="Uwaga 3" xfId="9115" hidden="1"/>
    <cellStyle name="Uwaga 3" xfId="9113" hidden="1"/>
    <cellStyle name="Uwaga 3" xfId="9102" hidden="1"/>
    <cellStyle name="Uwaga 3" xfId="9100" hidden="1"/>
    <cellStyle name="Uwaga 3" xfId="9098" hidden="1"/>
    <cellStyle name="Uwaga 3" xfId="9087" hidden="1"/>
    <cellStyle name="Uwaga 3" xfId="9085" hidden="1"/>
    <cellStyle name="Uwaga 3" xfId="9083" hidden="1"/>
    <cellStyle name="Uwaga 3" xfId="9072" hidden="1"/>
    <cellStyle name="Uwaga 3" xfId="9070" hidden="1"/>
    <cellStyle name="Uwaga 3" xfId="9068" hidden="1"/>
    <cellStyle name="Uwaga 3" xfId="9057" hidden="1"/>
    <cellStyle name="Uwaga 3" xfId="9055" hidden="1"/>
    <cellStyle name="Uwaga 3" xfId="9053" hidden="1"/>
    <cellStyle name="Uwaga 3" xfId="9042" hidden="1"/>
    <cellStyle name="Uwaga 3" xfId="9040" hidden="1"/>
    <cellStyle name="Uwaga 3" xfId="9038" hidden="1"/>
    <cellStyle name="Uwaga 3" xfId="9027" hidden="1"/>
    <cellStyle name="Uwaga 3" xfId="9025" hidden="1"/>
    <cellStyle name="Uwaga 3" xfId="9023" hidden="1"/>
    <cellStyle name="Uwaga 3" xfId="9012" hidden="1"/>
    <cellStyle name="Uwaga 3" xfId="9010" hidden="1"/>
    <cellStyle name="Uwaga 3" xfId="9008" hidden="1"/>
    <cellStyle name="Uwaga 3" xfId="8997" hidden="1"/>
    <cellStyle name="Uwaga 3" xfId="8995" hidden="1"/>
    <cellStyle name="Uwaga 3" xfId="8993" hidden="1"/>
    <cellStyle name="Uwaga 3" xfId="8982" hidden="1"/>
    <cellStyle name="Uwaga 3" xfId="8980" hidden="1"/>
    <cellStyle name="Uwaga 3" xfId="8978" hidden="1"/>
    <cellStyle name="Uwaga 3" xfId="8967" hidden="1"/>
    <cellStyle name="Uwaga 3" xfId="8965" hidden="1"/>
    <cellStyle name="Uwaga 3" xfId="8963" hidden="1"/>
    <cellStyle name="Uwaga 3" xfId="8952" hidden="1"/>
    <cellStyle name="Uwaga 3" xfId="8950" hidden="1"/>
    <cellStyle name="Uwaga 3" xfId="8948" hidden="1"/>
    <cellStyle name="Uwaga 3" xfId="8937" hidden="1"/>
    <cellStyle name="Uwaga 3" xfId="8935" hidden="1"/>
    <cellStyle name="Uwaga 3" xfId="8933" hidden="1"/>
    <cellStyle name="Uwaga 3" xfId="8922" hidden="1"/>
    <cellStyle name="Uwaga 3" xfId="8920" hidden="1"/>
    <cellStyle name="Uwaga 3" xfId="8917" hidden="1"/>
    <cellStyle name="Uwaga 3" xfId="8907" hidden="1"/>
    <cellStyle name="Uwaga 3" xfId="8905" hidden="1"/>
    <cellStyle name="Uwaga 3" xfId="8903" hidden="1"/>
    <cellStyle name="Uwaga 3" xfId="8892" hidden="1"/>
    <cellStyle name="Uwaga 3" xfId="8890" hidden="1"/>
    <cellStyle name="Uwaga 3" xfId="8888" hidden="1"/>
    <cellStyle name="Uwaga 3" xfId="8877" hidden="1"/>
    <cellStyle name="Uwaga 3" xfId="8875" hidden="1"/>
    <cellStyle name="Uwaga 3" xfId="8872" hidden="1"/>
    <cellStyle name="Uwaga 3" xfId="8862" hidden="1"/>
    <cellStyle name="Uwaga 3" xfId="8860" hidden="1"/>
    <cellStyle name="Uwaga 3" xfId="8857" hidden="1"/>
    <cellStyle name="Uwaga 3" xfId="8847" hidden="1"/>
    <cellStyle name="Uwaga 3" xfId="8845" hidden="1"/>
    <cellStyle name="Uwaga 3" xfId="8842" hidden="1"/>
    <cellStyle name="Uwaga 3" xfId="8833" hidden="1"/>
    <cellStyle name="Uwaga 3" xfId="8830" hidden="1"/>
    <cellStyle name="Uwaga 3" xfId="8826" hidden="1"/>
    <cellStyle name="Uwaga 3" xfId="8818" hidden="1"/>
    <cellStyle name="Uwaga 3" xfId="8815" hidden="1"/>
    <cellStyle name="Uwaga 3" xfId="8811" hidden="1"/>
    <cellStyle name="Uwaga 3" xfId="8803" hidden="1"/>
    <cellStyle name="Uwaga 3" xfId="8800" hidden="1"/>
    <cellStyle name="Uwaga 3" xfId="8796" hidden="1"/>
    <cellStyle name="Uwaga 3" xfId="8788" hidden="1"/>
    <cellStyle name="Uwaga 3" xfId="8785" hidden="1"/>
    <cellStyle name="Uwaga 3" xfId="8781" hidden="1"/>
    <cellStyle name="Uwaga 3" xfId="8773" hidden="1"/>
    <cellStyle name="Uwaga 3" xfId="8770" hidden="1"/>
    <cellStyle name="Uwaga 3" xfId="8766" hidden="1"/>
    <cellStyle name="Uwaga 3" xfId="8758" hidden="1"/>
    <cellStyle name="Uwaga 3" xfId="8754" hidden="1"/>
    <cellStyle name="Uwaga 3" xfId="8749" hidden="1"/>
    <cellStyle name="Uwaga 3" xfId="8743" hidden="1"/>
    <cellStyle name="Uwaga 3" xfId="8739" hidden="1"/>
    <cellStyle name="Uwaga 3" xfId="8734" hidden="1"/>
    <cellStyle name="Uwaga 3" xfId="8728" hidden="1"/>
    <cellStyle name="Uwaga 3" xfId="8724" hidden="1"/>
    <cellStyle name="Uwaga 3" xfId="8719" hidden="1"/>
    <cellStyle name="Uwaga 3" xfId="8713" hidden="1"/>
    <cellStyle name="Uwaga 3" xfId="8710" hidden="1"/>
    <cellStyle name="Uwaga 3" xfId="8706" hidden="1"/>
    <cellStyle name="Uwaga 3" xfId="8698" hidden="1"/>
    <cellStyle name="Uwaga 3" xfId="8695" hidden="1"/>
    <cellStyle name="Uwaga 3" xfId="8690" hidden="1"/>
    <cellStyle name="Uwaga 3" xfId="8683" hidden="1"/>
    <cellStyle name="Uwaga 3" xfId="8679" hidden="1"/>
    <cellStyle name="Uwaga 3" xfId="8674" hidden="1"/>
    <cellStyle name="Uwaga 3" xfId="8668" hidden="1"/>
    <cellStyle name="Uwaga 3" xfId="8664" hidden="1"/>
    <cellStyle name="Uwaga 3" xfId="8659" hidden="1"/>
    <cellStyle name="Uwaga 3" xfId="8653" hidden="1"/>
    <cellStyle name="Uwaga 3" xfId="8650" hidden="1"/>
    <cellStyle name="Uwaga 3" xfId="8646" hidden="1"/>
    <cellStyle name="Uwaga 3" xfId="8638" hidden="1"/>
    <cellStyle name="Uwaga 3" xfId="8633" hidden="1"/>
    <cellStyle name="Uwaga 3" xfId="8628" hidden="1"/>
    <cellStyle name="Uwaga 3" xfId="8623" hidden="1"/>
    <cellStyle name="Uwaga 3" xfId="8618" hidden="1"/>
    <cellStyle name="Uwaga 3" xfId="8613" hidden="1"/>
    <cellStyle name="Uwaga 3" xfId="8608" hidden="1"/>
    <cellStyle name="Uwaga 3" xfId="8603" hidden="1"/>
    <cellStyle name="Uwaga 3" xfId="8598" hidden="1"/>
    <cellStyle name="Uwaga 3" xfId="8593" hidden="1"/>
    <cellStyle name="Uwaga 3" xfId="8589" hidden="1"/>
    <cellStyle name="Uwaga 3" xfId="8584" hidden="1"/>
    <cellStyle name="Uwaga 3" xfId="8577" hidden="1"/>
    <cellStyle name="Uwaga 3" xfId="8572" hidden="1"/>
    <cellStyle name="Uwaga 3" xfId="8567" hidden="1"/>
    <cellStyle name="Uwaga 3" xfId="8562" hidden="1"/>
    <cellStyle name="Uwaga 3" xfId="8557" hidden="1"/>
    <cellStyle name="Uwaga 3" xfId="8552" hidden="1"/>
    <cellStyle name="Uwaga 3" xfId="8547" hidden="1"/>
    <cellStyle name="Uwaga 3" xfId="8542" hidden="1"/>
    <cellStyle name="Uwaga 3" xfId="8537" hidden="1"/>
    <cellStyle name="Uwaga 3" xfId="8533" hidden="1"/>
    <cellStyle name="Uwaga 3" xfId="8528" hidden="1"/>
    <cellStyle name="Uwaga 3" xfId="8523" hidden="1"/>
    <cellStyle name="Uwaga 3" xfId="8518" hidden="1"/>
    <cellStyle name="Uwaga 3" xfId="8514" hidden="1"/>
    <cellStyle name="Uwaga 3" xfId="8510" hidden="1"/>
    <cellStyle name="Uwaga 3" xfId="8503" hidden="1"/>
    <cellStyle name="Uwaga 3" xfId="8499" hidden="1"/>
    <cellStyle name="Uwaga 3" xfId="8494" hidden="1"/>
    <cellStyle name="Uwaga 3" xfId="8488" hidden="1"/>
    <cellStyle name="Uwaga 3" xfId="8484" hidden="1"/>
    <cellStyle name="Uwaga 3" xfId="8479" hidden="1"/>
    <cellStyle name="Uwaga 3" xfId="8473" hidden="1"/>
    <cellStyle name="Uwaga 3" xfId="8469" hidden="1"/>
    <cellStyle name="Uwaga 3" xfId="8465" hidden="1"/>
    <cellStyle name="Uwaga 3" xfId="8458" hidden="1"/>
    <cellStyle name="Uwaga 3" xfId="8454" hidden="1"/>
    <cellStyle name="Uwaga 3" xfId="8450" hidden="1"/>
    <cellStyle name="Uwaga 3" xfId="9317" hidden="1"/>
    <cellStyle name="Uwaga 3" xfId="9316" hidden="1"/>
    <cellStyle name="Uwaga 3" xfId="9314" hidden="1"/>
    <cellStyle name="Uwaga 3" xfId="9301" hidden="1"/>
    <cellStyle name="Uwaga 3" xfId="9299" hidden="1"/>
    <cellStyle name="Uwaga 3" xfId="9297" hidden="1"/>
    <cellStyle name="Uwaga 3" xfId="9287" hidden="1"/>
    <cellStyle name="Uwaga 3" xfId="9285" hidden="1"/>
    <cellStyle name="Uwaga 3" xfId="9283" hidden="1"/>
    <cellStyle name="Uwaga 3" xfId="9272" hidden="1"/>
    <cellStyle name="Uwaga 3" xfId="9270" hidden="1"/>
    <cellStyle name="Uwaga 3" xfId="9268" hidden="1"/>
    <cellStyle name="Uwaga 3" xfId="9255" hidden="1"/>
    <cellStyle name="Uwaga 3" xfId="9253" hidden="1"/>
    <cellStyle name="Uwaga 3" xfId="9252" hidden="1"/>
    <cellStyle name="Uwaga 3" xfId="9239" hidden="1"/>
    <cellStyle name="Uwaga 3" xfId="9238" hidden="1"/>
    <cellStyle name="Uwaga 3" xfId="9236" hidden="1"/>
    <cellStyle name="Uwaga 3" xfId="9224" hidden="1"/>
    <cellStyle name="Uwaga 3" xfId="9223" hidden="1"/>
    <cellStyle name="Uwaga 3" xfId="9221" hidden="1"/>
    <cellStyle name="Uwaga 3" xfId="9209" hidden="1"/>
    <cellStyle name="Uwaga 3" xfId="9208" hidden="1"/>
    <cellStyle name="Uwaga 3" xfId="9206" hidden="1"/>
    <cellStyle name="Uwaga 3" xfId="9194" hidden="1"/>
    <cellStyle name="Uwaga 3" xfId="9193" hidden="1"/>
    <cellStyle name="Uwaga 3" xfId="9191" hidden="1"/>
    <cellStyle name="Uwaga 3" xfId="9179" hidden="1"/>
    <cellStyle name="Uwaga 3" xfId="9178" hidden="1"/>
    <cellStyle name="Uwaga 3" xfId="9176" hidden="1"/>
    <cellStyle name="Uwaga 3" xfId="9164" hidden="1"/>
    <cellStyle name="Uwaga 3" xfId="9163" hidden="1"/>
    <cellStyle name="Uwaga 3" xfId="9161" hidden="1"/>
    <cellStyle name="Uwaga 3" xfId="9149" hidden="1"/>
    <cellStyle name="Uwaga 3" xfId="9148" hidden="1"/>
    <cellStyle name="Uwaga 3" xfId="9146" hidden="1"/>
    <cellStyle name="Uwaga 3" xfId="9134" hidden="1"/>
    <cellStyle name="Uwaga 3" xfId="9133" hidden="1"/>
    <cellStyle name="Uwaga 3" xfId="9131" hidden="1"/>
    <cellStyle name="Uwaga 3" xfId="9119" hidden="1"/>
    <cellStyle name="Uwaga 3" xfId="9118" hidden="1"/>
    <cellStyle name="Uwaga 3" xfId="9116" hidden="1"/>
    <cellStyle name="Uwaga 3" xfId="9104" hidden="1"/>
    <cellStyle name="Uwaga 3" xfId="9103" hidden="1"/>
    <cellStyle name="Uwaga 3" xfId="9101" hidden="1"/>
    <cellStyle name="Uwaga 3" xfId="9089" hidden="1"/>
    <cellStyle name="Uwaga 3" xfId="9088" hidden="1"/>
    <cellStyle name="Uwaga 3" xfId="9086" hidden="1"/>
    <cellStyle name="Uwaga 3" xfId="9074" hidden="1"/>
    <cellStyle name="Uwaga 3" xfId="9073" hidden="1"/>
    <cellStyle name="Uwaga 3" xfId="9071" hidden="1"/>
    <cellStyle name="Uwaga 3" xfId="9059" hidden="1"/>
    <cellStyle name="Uwaga 3" xfId="9058" hidden="1"/>
    <cellStyle name="Uwaga 3" xfId="9056" hidden="1"/>
    <cellStyle name="Uwaga 3" xfId="9044" hidden="1"/>
    <cellStyle name="Uwaga 3" xfId="9043" hidden="1"/>
    <cellStyle name="Uwaga 3" xfId="9041" hidden="1"/>
    <cellStyle name="Uwaga 3" xfId="9029" hidden="1"/>
    <cellStyle name="Uwaga 3" xfId="9028" hidden="1"/>
    <cellStyle name="Uwaga 3" xfId="9026" hidden="1"/>
    <cellStyle name="Uwaga 3" xfId="9014" hidden="1"/>
    <cellStyle name="Uwaga 3" xfId="9013" hidden="1"/>
    <cellStyle name="Uwaga 3" xfId="9011" hidden="1"/>
    <cellStyle name="Uwaga 3" xfId="8999" hidden="1"/>
    <cellStyle name="Uwaga 3" xfId="8998" hidden="1"/>
    <cellStyle name="Uwaga 3" xfId="8996" hidden="1"/>
    <cellStyle name="Uwaga 3" xfId="8984" hidden="1"/>
    <cellStyle name="Uwaga 3" xfId="8983" hidden="1"/>
    <cellStyle name="Uwaga 3" xfId="8981" hidden="1"/>
    <cellStyle name="Uwaga 3" xfId="8969" hidden="1"/>
    <cellStyle name="Uwaga 3" xfId="8968" hidden="1"/>
    <cellStyle name="Uwaga 3" xfId="8966" hidden="1"/>
    <cellStyle name="Uwaga 3" xfId="8954" hidden="1"/>
    <cellStyle name="Uwaga 3" xfId="8953" hidden="1"/>
    <cellStyle name="Uwaga 3" xfId="8951" hidden="1"/>
    <cellStyle name="Uwaga 3" xfId="8939" hidden="1"/>
    <cellStyle name="Uwaga 3" xfId="8938" hidden="1"/>
    <cellStyle name="Uwaga 3" xfId="8936" hidden="1"/>
    <cellStyle name="Uwaga 3" xfId="8924" hidden="1"/>
    <cellStyle name="Uwaga 3" xfId="8923" hidden="1"/>
    <cellStyle name="Uwaga 3" xfId="8921" hidden="1"/>
    <cellStyle name="Uwaga 3" xfId="8909" hidden="1"/>
    <cellStyle name="Uwaga 3" xfId="8908" hidden="1"/>
    <cellStyle name="Uwaga 3" xfId="8906" hidden="1"/>
    <cellStyle name="Uwaga 3" xfId="8894" hidden="1"/>
    <cellStyle name="Uwaga 3" xfId="8893" hidden="1"/>
    <cellStyle name="Uwaga 3" xfId="8891" hidden="1"/>
    <cellStyle name="Uwaga 3" xfId="8879" hidden="1"/>
    <cellStyle name="Uwaga 3" xfId="8878" hidden="1"/>
    <cellStyle name="Uwaga 3" xfId="8876" hidden="1"/>
    <cellStyle name="Uwaga 3" xfId="8864" hidden="1"/>
    <cellStyle name="Uwaga 3" xfId="8863" hidden="1"/>
    <cellStyle name="Uwaga 3" xfId="8861" hidden="1"/>
    <cellStyle name="Uwaga 3" xfId="8849" hidden="1"/>
    <cellStyle name="Uwaga 3" xfId="8848" hidden="1"/>
    <cellStyle name="Uwaga 3" xfId="8846" hidden="1"/>
    <cellStyle name="Uwaga 3" xfId="8834" hidden="1"/>
    <cellStyle name="Uwaga 3" xfId="8832" hidden="1"/>
    <cellStyle name="Uwaga 3" xfId="8829" hidden="1"/>
    <cellStyle name="Uwaga 3" xfId="8819" hidden="1"/>
    <cellStyle name="Uwaga 3" xfId="8817" hidden="1"/>
    <cellStyle name="Uwaga 3" xfId="8814" hidden="1"/>
    <cellStyle name="Uwaga 3" xfId="8804" hidden="1"/>
    <cellStyle name="Uwaga 3" xfId="8802" hidden="1"/>
    <cellStyle name="Uwaga 3" xfId="8799" hidden="1"/>
    <cellStyle name="Uwaga 3" xfId="8789" hidden="1"/>
    <cellStyle name="Uwaga 3" xfId="8787" hidden="1"/>
    <cellStyle name="Uwaga 3" xfId="8784" hidden="1"/>
    <cellStyle name="Uwaga 3" xfId="8774" hidden="1"/>
    <cellStyle name="Uwaga 3" xfId="8772" hidden="1"/>
    <cellStyle name="Uwaga 3" xfId="8769" hidden="1"/>
    <cellStyle name="Uwaga 3" xfId="8759" hidden="1"/>
    <cellStyle name="Uwaga 3" xfId="8757" hidden="1"/>
    <cellStyle name="Uwaga 3" xfId="8753" hidden="1"/>
    <cellStyle name="Uwaga 3" xfId="8744" hidden="1"/>
    <cellStyle name="Uwaga 3" xfId="8741" hidden="1"/>
    <cellStyle name="Uwaga 3" xfId="8737" hidden="1"/>
    <cellStyle name="Uwaga 3" xfId="8729" hidden="1"/>
    <cellStyle name="Uwaga 3" xfId="8727" hidden="1"/>
    <cellStyle name="Uwaga 3" xfId="8723" hidden="1"/>
    <cellStyle name="Uwaga 3" xfId="8714" hidden="1"/>
    <cellStyle name="Uwaga 3" xfId="8712" hidden="1"/>
    <cellStyle name="Uwaga 3" xfId="8709" hidden="1"/>
    <cellStyle name="Uwaga 3" xfId="8699" hidden="1"/>
    <cellStyle name="Uwaga 3" xfId="8697" hidden="1"/>
    <cellStyle name="Uwaga 3" xfId="8692" hidden="1"/>
    <cellStyle name="Uwaga 3" xfId="8684" hidden="1"/>
    <cellStyle name="Uwaga 3" xfId="8682" hidden="1"/>
    <cellStyle name="Uwaga 3" xfId="8677" hidden="1"/>
    <cellStyle name="Uwaga 3" xfId="8669" hidden="1"/>
    <cellStyle name="Uwaga 3" xfId="8667" hidden="1"/>
    <cellStyle name="Uwaga 3" xfId="8662" hidden="1"/>
    <cellStyle name="Uwaga 3" xfId="8654" hidden="1"/>
    <cellStyle name="Uwaga 3" xfId="8652" hidden="1"/>
    <cellStyle name="Uwaga 3" xfId="8648" hidden="1"/>
    <cellStyle name="Uwaga 3" xfId="8639" hidden="1"/>
    <cellStyle name="Uwaga 3" xfId="8636" hidden="1"/>
    <cellStyle name="Uwaga 3" xfId="8631" hidden="1"/>
    <cellStyle name="Uwaga 3" xfId="8624" hidden="1"/>
    <cellStyle name="Uwaga 3" xfId="8620" hidden="1"/>
    <cellStyle name="Uwaga 3" xfId="8615" hidden="1"/>
    <cellStyle name="Uwaga 3" xfId="8609" hidden="1"/>
    <cellStyle name="Uwaga 3" xfId="8605" hidden="1"/>
    <cellStyle name="Uwaga 3" xfId="8600" hidden="1"/>
    <cellStyle name="Uwaga 3" xfId="8594" hidden="1"/>
    <cellStyle name="Uwaga 3" xfId="8591" hidden="1"/>
    <cellStyle name="Uwaga 3" xfId="8587" hidden="1"/>
    <cellStyle name="Uwaga 3" xfId="8578" hidden="1"/>
    <cellStyle name="Uwaga 3" xfId="8573" hidden="1"/>
    <cellStyle name="Uwaga 3" xfId="8568" hidden="1"/>
    <cellStyle name="Uwaga 3" xfId="8563" hidden="1"/>
    <cellStyle name="Uwaga 3" xfId="8558" hidden="1"/>
    <cellStyle name="Uwaga 3" xfId="8553" hidden="1"/>
    <cellStyle name="Uwaga 3" xfId="8548" hidden="1"/>
    <cellStyle name="Uwaga 3" xfId="8543" hidden="1"/>
    <cellStyle name="Uwaga 3" xfId="8538" hidden="1"/>
    <cellStyle name="Uwaga 3" xfId="8534" hidden="1"/>
    <cellStyle name="Uwaga 3" xfId="8529" hidden="1"/>
    <cellStyle name="Uwaga 3" xfId="8524" hidden="1"/>
    <cellStyle name="Uwaga 3" xfId="8519" hidden="1"/>
    <cellStyle name="Uwaga 3" xfId="8515" hidden="1"/>
    <cellStyle name="Uwaga 3" xfId="8511" hidden="1"/>
    <cellStyle name="Uwaga 3" xfId="8504" hidden="1"/>
    <cellStyle name="Uwaga 3" xfId="8500" hidden="1"/>
    <cellStyle name="Uwaga 3" xfId="8495" hidden="1"/>
    <cellStyle name="Uwaga 3" xfId="8489" hidden="1"/>
    <cellStyle name="Uwaga 3" xfId="8485" hidden="1"/>
    <cellStyle name="Uwaga 3" xfId="8480" hidden="1"/>
    <cellStyle name="Uwaga 3" xfId="8474" hidden="1"/>
    <cellStyle name="Uwaga 3" xfId="8470" hidden="1"/>
    <cellStyle name="Uwaga 3" xfId="8466" hidden="1"/>
    <cellStyle name="Uwaga 3" xfId="8459" hidden="1"/>
    <cellStyle name="Uwaga 3" xfId="8455" hidden="1"/>
    <cellStyle name="Uwaga 3" xfId="8451" hidden="1"/>
    <cellStyle name="Uwaga 3" xfId="7426" hidden="1"/>
    <cellStyle name="Uwaga 3" xfId="7425" hidden="1"/>
    <cellStyle name="Uwaga 3" xfId="7424" hidden="1"/>
    <cellStyle name="Uwaga 3" xfId="7417" hidden="1"/>
    <cellStyle name="Uwaga 3" xfId="7416" hidden="1"/>
    <cellStyle name="Uwaga 3" xfId="7415" hidden="1"/>
    <cellStyle name="Uwaga 3" xfId="7408" hidden="1"/>
    <cellStyle name="Uwaga 3" xfId="7407" hidden="1"/>
    <cellStyle name="Uwaga 3" xfId="7406" hidden="1"/>
    <cellStyle name="Uwaga 3" xfId="7399" hidden="1"/>
    <cellStyle name="Uwaga 3" xfId="7398" hidden="1"/>
    <cellStyle name="Uwaga 3" xfId="7397" hidden="1"/>
    <cellStyle name="Uwaga 3" xfId="7390" hidden="1"/>
    <cellStyle name="Uwaga 3" xfId="7389" hidden="1"/>
    <cellStyle name="Uwaga 3" xfId="7388" hidden="1"/>
    <cellStyle name="Uwaga 3" xfId="7381" hidden="1"/>
    <cellStyle name="Uwaga 3" xfId="7380" hidden="1"/>
    <cellStyle name="Uwaga 3" xfId="7378" hidden="1"/>
    <cellStyle name="Uwaga 3" xfId="7372" hidden="1"/>
    <cellStyle name="Uwaga 3" xfId="7371" hidden="1"/>
    <cellStyle name="Uwaga 3" xfId="7369" hidden="1"/>
    <cellStyle name="Uwaga 3" xfId="7363" hidden="1"/>
    <cellStyle name="Uwaga 3" xfId="7362" hidden="1"/>
    <cellStyle name="Uwaga 3" xfId="7360" hidden="1"/>
    <cellStyle name="Uwaga 3" xfId="7354" hidden="1"/>
    <cellStyle name="Uwaga 3" xfId="7353" hidden="1"/>
    <cellStyle name="Uwaga 3" xfId="7351" hidden="1"/>
    <cellStyle name="Uwaga 3" xfId="7345" hidden="1"/>
    <cellStyle name="Uwaga 3" xfId="7344" hidden="1"/>
    <cellStyle name="Uwaga 3" xfId="7342" hidden="1"/>
    <cellStyle name="Uwaga 3" xfId="7336" hidden="1"/>
    <cellStyle name="Uwaga 3" xfId="7335" hidden="1"/>
    <cellStyle name="Uwaga 3" xfId="7333" hidden="1"/>
    <cellStyle name="Uwaga 3" xfId="7327" hidden="1"/>
    <cellStyle name="Uwaga 3" xfId="7326" hidden="1"/>
    <cellStyle name="Uwaga 3" xfId="7324" hidden="1"/>
    <cellStyle name="Uwaga 3" xfId="7318" hidden="1"/>
    <cellStyle name="Uwaga 3" xfId="7317" hidden="1"/>
    <cellStyle name="Uwaga 3" xfId="7315" hidden="1"/>
    <cellStyle name="Uwaga 3" xfId="7309" hidden="1"/>
    <cellStyle name="Uwaga 3" xfId="7308" hidden="1"/>
    <cellStyle name="Uwaga 3" xfId="7306" hidden="1"/>
    <cellStyle name="Uwaga 3" xfId="7300" hidden="1"/>
    <cellStyle name="Uwaga 3" xfId="7299" hidden="1"/>
    <cellStyle name="Uwaga 3" xfId="7297" hidden="1"/>
    <cellStyle name="Uwaga 3" xfId="7291" hidden="1"/>
    <cellStyle name="Uwaga 3" xfId="7290" hidden="1"/>
    <cellStyle name="Uwaga 3" xfId="7288" hidden="1"/>
    <cellStyle name="Uwaga 3" xfId="7282" hidden="1"/>
    <cellStyle name="Uwaga 3" xfId="7281" hidden="1"/>
    <cellStyle name="Uwaga 3" xfId="7279" hidden="1"/>
    <cellStyle name="Uwaga 3" xfId="7273" hidden="1"/>
    <cellStyle name="Uwaga 3" xfId="7272" hidden="1"/>
    <cellStyle name="Uwaga 3" xfId="7269" hidden="1"/>
    <cellStyle name="Uwaga 3" xfId="7264" hidden="1"/>
    <cellStyle name="Uwaga 3" xfId="7262" hidden="1"/>
    <cellStyle name="Uwaga 3" xfId="7259" hidden="1"/>
    <cellStyle name="Uwaga 3" xfId="7255" hidden="1"/>
    <cellStyle name="Uwaga 3" xfId="7254" hidden="1"/>
    <cellStyle name="Uwaga 3" xfId="7251" hidden="1"/>
    <cellStyle name="Uwaga 3" xfId="7246" hidden="1"/>
    <cellStyle name="Uwaga 3" xfId="7245" hidden="1"/>
    <cellStyle name="Uwaga 3" xfId="7243" hidden="1"/>
    <cellStyle name="Uwaga 3" xfId="7237" hidden="1"/>
    <cellStyle name="Uwaga 3" xfId="7236" hidden="1"/>
    <cellStyle name="Uwaga 3" xfId="7234" hidden="1"/>
    <cellStyle name="Uwaga 3" xfId="7228" hidden="1"/>
    <cellStyle name="Uwaga 3" xfId="7227" hidden="1"/>
    <cellStyle name="Uwaga 3" xfId="7225" hidden="1"/>
    <cellStyle name="Uwaga 3" xfId="7219" hidden="1"/>
    <cellStyle name="Uwaga 3" xfId="7218" hidden="1"/>
    <cellStyle name="Uwaga 3" xfId="7216" hidden="1"/>
    <cellStyle name="Uwaga 3" xfId="7210" hidden="1"/>
    <cellStyle name="Uwaga 3" xfId="7209" hidden="1"/>
    <cellStyle name="Uwaga 3" xfId="7207" hidden="1"/>
    <cellStyle name="Uwaga 3" xfId="7201" hidden="1"/>
    <cellStyle name="Uwaga 3" xfId="7200" hidden="1"/>
    <cellStyle name="Uwaga 3" xfId="7197" hidden="1"/>
    <cellStyle name="Uwaga 3" xfId="7192" hidden="1"/>
    <cellStyle name="Uwaga 3" xfId="7190" hidden="1"/>
    <cellStyle name="Uwaga 3" xfId="7187" hidden="1"/>
    <cellStyle name="Uwaga 3" xfId="7183" hidden="1"/>
    <cellStyle name="Uwaga 3" xfId="7181" hidden="1"/>
    <cellStyle name="Uwaga 3" xfId="7178" hidden="1"/>
    <cellStyle name="Uwaga 3" xfId="7174" hidden="1"/>
    <cellStyle name="Uwaga 3" xfId="7173" hidden="1"/>
    <cellStyle name="Uwaga 3" xfId="7171" hidden="1"/>
    <cellStyle name="Uwaga 3" xfId="7165" hidden="1"/>
    <cellStyle name="Uwaga 3" xfId="7163" hidden="1"/>
    <cellStyle name="Uwaga 3" xfId="7160" hidden="1"/>
    <cellStyle name="Uwaga 3" xfId="7156" hidden="1"/>
    <cellStyle name="Uwaga 3" xfId="7154" hidden="1"/>
    <cellStyle name="Uwaga 3" xfId="7151" hidden="1"/>
    <cellStyle name="Uwaga 3" xfId="7147" hidden="1"/>
    <cellStyle name="Uwaga 3" xfId="7145" hidden="1"/>
    <cellStyle name="Uwaga 3" xfId="7142" hidden="1"/>
    <cellStyle name="Uwaga 3" xfId="7138" hidden="1"/>
    <cellStyle name="Uwaga 3" xfId="7136" hidden="1"/>
    <cellStyle name="Uwaga 3" xfId="7134" hidden="1"/>
    <cellStyle name="Uwaga 3" xfId="7129" hidden="1"/>
    <cellStyle name="Uwaga 3" xfId="7127" hidden="1"/>
    <cellStyle name="Uwaga 3" xfId="7125" hidden="1"/>
    <cellStyle name="Uwaga 3" xfId="7120" hidden="1"/>
    <cellStyle name="Uwaga 3" xfId="7118" hidden="1"/>
    <cellStyle name="Uwaga 3" xfId="7115" hidden="1"/>
    <cellStyle name="Uwaga 3" xfId="7111" hidden="1"/>
    <cellStyle name="Uwaga 3" xfId="7109" hidden="1"/>
    <cellStyle name="Uwaga 3" xfId="7107" hidden="1"/>
    <cellStyle name="Uwaga 3" xfId="7102" hidden="1"/>
    <cellStyle name="Uwaga 3" xfId="7100" hidden="1"/>
    <cellStyle name="Uwaga 3" xfId="7098" hidden="1"/>
    <cellStyle name="Uwaga 3" xfId="7092" hidden="1"/>
    <cellStyle name="Uwaga 3" xfId="7089" hidden="1"/>
    <cellStyle name="Uwaga 3" xfId="7086" hidden="1"/>
    <cellStyle name="Uwaga 3" xfId="7083" hidden="1"/>
    <cellStyle name="Uwaga 3" xfId="7080" hidden="1"/>
    <cellStyle name="Uwaga 3" xfId="7077" hidden="1"/>
    <cellStyle name="Uwaga 3" xfId="7074" hidden="1"/>
    <cellStyle name="Uwaga 3" xfId="7071" hidden="1"/>
    <cellStyle name="Uwaga 3" xfId="7068" hidden="1"/>
    <cellStyle name="Uwaga 3" xfId="7066" hidden="1"/>
    <cellStyle name="Uwaga 3" xfId="7064" hidden="1"/>
    <cellStyle name="Uwaga 3" xfId="7061" hidden="1"/>
    <cellStyle name="Uwaga 3" xfId="7057" hidden="1"/>
    <cellStyle name="Uwaga 3" xfId="7054" hidden="1"/>
    <cellStyle name="Uwaga 3" xfId="7051" hidden="1"/>
    <cellStyle name="Uwaga 3" xfId="7047" hidden="1"/>
    <cellStyle name="Uwaga 3" xfId="7044" hidden="1"/>
    <cellStyle name="Uwaga 3" xfId="7041" hidden="1"/>
    <cellStyle name="Uwaga 3" xfId="7039" hidden="1"/>
    <cellStyle name="Uwaga 3" xfId="7036" hidden="1"/>
    <cellStyle name="Uwaga 3" xfId="7033" hidden="1"/>
    <cellStyle name="Uwaga 3" xfId="7030" hidden="1"/>
    <cellStyle name="Uwaga 3" xfId="7028" hidden="1"/>
    <cellStyle name="Uwaga 3" xfId="7026" hidden="1"/>
    <cellStyle name="Uwaga 3" xfId="7021" hidden="1"/>
    <cellStyle name="Uwaga 3" xfId="7018" hidden="1"/>
    <cellStyle name="Uwaga 3" xfId="7015" hidden="1"/>
    <cellStyle name="Uwaga 3" xfId="7011" hidden="1"/>
    <cellStyle name="Uwaga 3" xfId="7008" hidden="1"/>
    <cellStyle name="Uwaga 3" xfId="7005" hidden="1"/>
    <cellStyle name="Uwaga 3" xfId="7002" hidden="1"/>
    <cellStyle name="Uwaga 3" xfId="6999" hidden="1"/>
    <cellStyle name="Uwaga 3" xfId="6996" hidden="1"/>
    <cellStyle name="Uwaga 3" xfId="6994" hidden="1"/>
    <cellStyle name="Uwaga 3" xfId="6992" hidden="1"/>
    <cellStyle name="Uwaga 3" xfId="6989" hidden="1"/>
    <cellStyle name="Uwaga 3" xfId="6984" hidden="1"/>
    <cellStyle name="Uwaga 3" xfId="6981" hidden="1"/>
    <cellStyle name="Uwaga 3" xfId="6978" hidden="1"/>
    <cellStyle name="Uwaga 3" xfId="6974" hidden="1"/>
    <cellStyle name="Uwaga 3" xfId="6971" hidden="1"/>
    <cellStyle name="Uwaga 3" xfId="6969" hidden="1"/>
    <cellStyle name="Uwaga 3" xfId="6966" hidden="1"/>
    <cellStyle name="Uwaga 3" xfId="6963" hidden="1"/>
    <cellStyle name="Uwaga 3" xfId="6960" hidden="1"/>
    <cellStyle name="Uwaga 3" xfId="6958" hidden="1"/>
    <cellStyle name="Uwaga 3" xfId="6955" hidden="1"/>
    <cellStyle name="Uwaga 3" xfId="6952" hidden="1"/>
    <cellStyle name="Uwaga 3" xfId="6949" hidden="1"/>
    <cellStyle name="Uwaga 3" xfId="6947" hidden="1"/>
    <cellStyle name="Uwaga 3" xfId="6945" hidden="1"/>
    <cellStyle name="Uwaga 3" xfId="6940" hidden="1"/>
    <cellStyle name="Uwaga 3" xfId="6938" hidden="1"/>
    <cellStyle name="Uwaga 3" xfId="6935" hidden="1"/>
    <cellStyle name="Uwaga 3" xfId="6931" hidden="1"/>
    <cellStyle name="Uwaga 3" xfId="6929" hidden="1"/>
    <cellStyle name="Uwaga 3" xfId="3512" hidden="1"/>
    <cellStyle name="Uwaga 3" xfId="4047" hidden="1"/>
    <cellStyle name="Uwaga 3" xfId="3515" hidden="1"/>
    <cellStyle name="Uwaga 3" xfId="5034" hidden="1"/>
    <cellStyle name="Uwaga 3" xfId="4044" hidden="1"/>
    <cellStyle name="Uwaga 3" xfId="3518" hidden="1"/>
    <cellStyle name="Uwaga 3" xfId="5031" hidden="1"/>
    <cellStyle name="Uwaga 3" xfId="9405" hidden="1"/>
    <cellStyle name="Uwaga 3" xfId="9406" hidden="1"/>
    <cellStyle name="Uwaga 3" xfId="9408" hidden="1"/>
    <cellStyle name="Uwaga 3" xfId="9420" hidden="1"/>
    <cellStyle name="Uwaga 3" xfId="9421" hidden="1"/>
    <cellStyle name="Uwaga 3" xfId="9426" hidden="1"/>
    <cellStyle name="Uwaga 3" xfId="9435" hidden="1"/>
    <cellStyle name="Uwaga 3" xfId="9436" hidden="1"/>
    <cellStyle name="Uwaga 3" xfId="9441" hidden="1"/>
    <cellStyle name="Uwaga 3" xfId="9450" hidden="1"/>
    <cellStyle name="Uwaga 3" xfId="9451" hidden="1"/>
    <cellStyle name="Uwaga 3" xfId="9452" hidden="1"/>
    <cellStyle name="Uwaga 3" xfId="9465" hidden="1"/>
    <cellStyle name="Uwaga 3" xfId="9470" hidden="1"/>
    <cellStyle name="Uwaga 3" xfId="9475" hidden="1"/>
    <cellStyle name="Uwaga 3" xfId="9485" hidden="1"/>
    <cellStyle name="Uwaga 3" xfId="9490" hidden="1"/>
    <cellStyle name="Uwaga 3" xfId="9494" hidden="1"/>
    <cellStyle name="Uwaga 3" xfId="9501" hidden="1"/>
    <cellStyle name="Uwaga 3" xfId="9506" hidden="1"/>
    <cellStyle name="Uwaga 3" xfId="9509" hidden="1"/>
    <cellStyle name="Uwaga 3" xfId="9515" hidden="1"/>
    <cellStyle name="Uwaga 3" xfId="9520" hidden="1"/>
    <cellStyle name="Uwaga 3" xfId="9524" hidden="1"/>
    <cellStyle name="Uwaga 3" xfId="9525" hidden="1"/>
    <cellStyle name="Uwaga 3" xfId="9526" hidden="1"/>
    <cellStyle name="Uwaga 3" xfId="9530" hidden="1"/>
    <cellStyle name="Uwaga 3" xfId="9542" hidden="1"/>
    <cellStyle name="Uwaga 3" xfId="9547" hidden="1"/>
    <cellStyle name="Uwaga 3" xfId="9552" hidden="1"/>
    <cellStyle name="Uwaga 3" xfId="9557" hidden="1"/>
    <cellStyle name="Uwaga 3" xfId="9562" hidden="1"/>
    <cellStyle name="Uwaga 3" xfId="9567" hidden="1"/>
    <cellStyle name="Uwaga 3" xfId="9571" hidden="1"/>
    <cellStyle name="Uwaga 3" xfId="9575" hidden="1"/>
    <cellStyle name="Uwaga 3" xfId="9580" hidden="1"/>
    <cellStyle name="Uwaga 3" xfId="9585" hidden="1"/>
    <cellStyle name="Uwaga 3" xfId="9586" hidden="1"/>
    <cellStyle name="Uwaga 3" xfId="9588" hidden="1"/>
    <cellStyle name="Uwaga 3" xfId="9601" hidden="1"/>
    <cellStyle name="Uwaga 3" xfId="9605" hidden="1"/>
    <cellStyle name="Uwaga 3" xfId="9610" hidden="1"/>
    <cellStyle name="Uwaga 3" xfId="9617" hidden="1"/>
    <cellStyle name="Uwaga 3" xfId="9621" hidden="1"/>
    <cellStyle name="Uwaga 3" xfId="9626" hidden="1"/>
    <cellStyle name="Uwaga 3" xfId="9631" hidden="1"/>
    <cellStyle name="Uwaga 3" xfId="9634" hidden="1"/>
    <cellStyle name="Uwaga 3" xfId="9639" hidden="1"/>
    <cellStyle name="Uwaga 3" xfId="9645" hidden="1"/>
    <cellStyle name="Uwaga 3" xfId="9646" hidden="1"/>
    <cellStyle name="Uwaga 3" xfId="9649" hidden="1"/>
    <cellStyle name="Uwaga 3" xfId="9662" hidden="1"/>
    <cellStyle name="Uwaga 3" xfId="9666" hidden="1"/>
    <cellStyle name="Uwaga 3" xfId="9671" hidden="1"/>
    <cellStyle name="Uwaga 3" xfId="9678" hidden="1"/>
    <cellStyle name="Uwaga 3" xfId="9683" hidden="1"/>
    <cellStyle name="Uwaga 3" xfId="9687" hidden="1"/>
    <cellStyle name="Uwaga 3" xfId="9692" hidden="1"/>
    <cellStyle name="Uwaga 3" xfId="9696" hidden="1"/>
    <cellStyle name="Uwaga 3" xfId="9701" hidden="1"/>
    <cellStyle name="Uwaga 3" xfId="9705" hidden="1"/>
    <cellStyle name="Uwaga 3" xfId="9706" hidden="1"/>
    <cellStyle name="Uwaga 3" xfId="9708" hidden="1"/>
    <cellStyle name="Uwaga 3" xfId="9720" hidden="1"/>
    <cellStyle name="Uwaga 3" xfId="9721" hidden="1"/>
    <cellStyle name="Uwaga 3" xfId="9723" hidden="1"/>
    <cellStyle name="Uwaga 3" xfId="9735" hidden="1"/>
    <cellStyle name="Uwaga 3" xfId="9737" hidden="1"/>
    <cellStyle name="Uwaga 3" xfId="9740" hidden="1"/>
    <cellStyle name="Uwaga 3" xfId="9750" hidden="1"/>
    <cellStyle name="Uwaga 3" xfId="9751" hidden="1"/>
    <cellStyle name="Uwaga 3" xfId="9753" hidden="1"/>
    <cellStyle name="Uwaga 3" xfId="9765" hidden="1"/>
    <cellStyle name="Uwaga 3" xfId="9766" hidden="1"/>
    <cellStyle name="Uwaga 3" xfId="9767" hidden="1"/>
    <cellStyle name="Uwaga 3" xfId="9781" hidden="1"/>
    <cellStyle name="Uwaga 3" xfId="9784" hidden="1"/>
    <cellStyle name="Uwaga 3" xfId="9788" hidden="1"/>
    <cellStyle name="Uwaga 3" xfId="9796" hidden="1"/>
    <cellStyle name="Uwaga 3" xfId="9799" hidden="1"/>
    <cellStyle name="Uwaga 3" xfId="9803" hidden="1"/>
    <cellStyle name="Uwaga 3" xfId="9811" hidden="1"/>
    <cellStyle name="Uwaga 3" xfId="9814" hidden="1"/>
    <cellStyle name="Uwaga 3" xfId="9818" hidden="1"/>
    <cellStyle name="Uwaga 3" xfId="9825" hidden="1"/>
    <cellStyle name="Uwaga 3" xfId="9826" hidden="1"/>
    <cellStyle name="Uwaga 3" xfId="9828" hidden="1"/>
    <cellStyle name="Uwaga 3" xfId="9841" hidden="1"/>
    <cellStyle name="Uwaga 3" xfId="9844" hidden="1"/>
    <cellStyle name="Uwaga 3" xfId="9847" hidden="1"/>
    <cellStyle name="Uwaga 3" xfId="9856" hidden="1"/>
    <cellStyle name="Uwaga 3" xfId="9859" hidden="1"/>
    <cellStyle name="Uwaga 3" xfId="9863" hidden="1"/>
    <cellStyle name="Uwaga 3" xfId="9871" hidden="1"/>
    <cellStyle name="Uwaga 3" xfId="9873" hidden="1"/>
    <cellStyle name="Uwaga 3" xfId="9876" hidden="1"/>
    <cellStyle name="Uwaga 3" xfId="9885" hidden="1"/>
    <cellStyle name="Uwaga 3" xfId="9886" hidden="1"/>
    <cellStyle name="Uwaga 3" xfId="9887" hidden="1"/>
    <cellStyle name="Uwaga 3" xfId="9900" hidden="1"/>
    <cellStyle name="Uwaga 3" xfId="9901" hidden="1"/>
    <cellStyle name="Uwaga 3" xfId="9903" hidden="1"/>
    <cellStyle name="Uwaga 3" xfId="9915" hidden="1"/>
    <cellStyle name="Uwaga 3" xfId="9916" hidden="1"/>
    <cellStyle name="Uwaga 3" xfId="9918" hidden="1"/>
    <cellStyle name="Uwaga 3" xfId="9930" hidden="1"/>
    <cellStyle name="Uwaga 3" xfId="9931" hidden="1"/>
    <cellStyle name="Uwaga 3" xfId="9933" hidden="1"/>
    <cellStyle name="Uwaga 3" xfId="9945" hidden="1"/>
    <cellStyle name="Uwaga 3" xfId="9946" hidden="1"/>
    <cellStyle name="Uwaga 3" xfId="9947" hidden="1"/>
    <cellStyle name="Uwaga 3" xfId="9961" hidden="1"/>
    <cellStyle name="Uwaga 3" xfId="9963" hidden="1"/>
    <cellStyle name="Uwaga 3" xfId="9966" hidden="1"/>
    <cellStyle name="Uwaga 3" xfId="9976" hidden="1"/>
    <cellStyle name="Uwaga 3" xfId="9979" hidden="1"/>
    <cellStyle name="Uwaga 3" xfId="9982" hidden="1"/>
    <cellStyle name="Uwaga 3" xfId="9991" hidden="1"/>
    <cellStyle name="Uwaga 3" xfId="9993" hidden="1"/>
    <cellStyle name="Uwaga 3" xfId="9996" hidden="1"/>
    <cellStyle name="Uwaga 3" xfId="10005" hidden="1"/>
    <cellStyle name="Uwaga 3" xfId="10006" hidden="1"/>
    <cellStyle name="Uwaga 3" xfId="10007" hidden="1"/>
    <cellStyle name="Uwaga 3" xfId="10020" hidden="1"/>
    <cellStyle name="Uwaga 3" xfId="10022" hidden="1"/>
    <cellStyle name="Uwaga 3" xfId="10024" hidden="1"/>
    <cellStyle name="Uwaga 3" xfId="10035" hidden="1"/>
    <cellStyle name="Uwaga 3" xfId="10037" hidden="1"/>
    <cellStyle name="Uwaga 3" xfId="10039" hidden="1"/>
    <cellStyle name="Uwaga 3" xfId="10050" hidden="1"/>
    <cellStyle name="Uwaga 3" xfId="10052" hidden="1"/>
    <cellStyle name="Uwaga 3" xfId="10054" hidden="1"/>
    <cellStyle name="Uwaga 3" xfId="10065" hidden="1"/>
    <cellStyle name="Uwaga 3" xfId="10066" hidden="1"/>
    <cellStyle name="Uwaga 3" xfId="10067" hidden="1"/>
    <cellStyle name="Uwaga 3" xfId="10080" hidden="1"/>
    <cellStyle name="Uwaga 3" xfId="10082" hidden="1"/>
    <cellStyle name="Uwaga 3" xfId="10084" hidden="1"/>
    <cellStyle name="Uwaga 3" xfId="10095" hidden="1"/>
    <cellStyle name="Uwaga 3" xfId="10097" hidden="1"/>
    <cellStyle name="Uwaga 3" xfId="10099" hidden="1"/>
    <cellStyle name="Uwaga 3" xfId="10110" hidden="1"/>
    <cellStyle name="Uwaga 3" xfId="10112" hidden="1"/>
    <cellStyle name="Uwaga 3" xfId="10113" hidden="1"/>
    <cellStyle name="Uwaga 3" xfId="10125" hidden="1"/>
    <cellStyle name="Uwaga 3" xfId="10126" hidden="1"/>
    <cellStyle name="Uwaga 3" xfId="10127" hidden="1"/>
    <cellStyle name="Uwaga 3" xfId="10140" hidden="1"/>
    <cellStyle name="Uwaga 3" xfId="10142" hidden="1"/>
    <cellStyle name="Uwaga 3" xfId="10144" hidden="1"/>
    <cellStyle name="Uwaga 3" xfId="10155" hidden="1"/>
    <cellStyle name="Uwaga 3" xfId="10157" hidden="1"/>
    <cellStyle name="Uwaga 3" xfId="10159" hidden="1"/>
    <cellStyle name="Uwaga 3" xfId="10170" hidden="1"/>
    <cellStyle name="Uwaga 3" xfId="10172" hidden="1"/>
    <cellStyle name="Uwaga 3" xfId="10174" hidden="1"/>
    <cellStyle name="Uwaga 3" xfId="10185" hidden="1"/>
    <cellStyle name="Uwaga 3" xfId="10186" hidden="1"/>
    <cellStyle name="Uwaga 3" xfId="10188" hidden="1"/>
    <cellStyle name="Uwaga 3" xfId="10199" hidden="1"/>
    <cellStyle name="Uwaga 3" xfId="10201" hidden="1"/>
    <cellStyle name="Uwaga 3" xfId="10202" hidden="1"/>
    <cellStyle name="Uwaga 3" xfId="10211" hidden="1"/>
    <cellStyle name="Uwaga 3" xfId="10214" hidden="1"/>
    <cellStyle name="Uwaga 3" xfId="10216" hidden="1"/>
    <cellStyle name="Uwaga 3" xfId="10227" hidden="1"/>
    <cellStyle name="Uwaga 3" xfId="10229" hidden="1"/>
    <cellStyle name="Uwaga 3" xfId="10231" hidden="1"/>
    <cellStyle name="Uwaga 3" xfId="10243" hidden="1"/>
    <cellStyle name="Uwaga 3" xfId="10245" hidden="1"/>
    <cellStyle name="Uwaga 3" xfId="10247" hidden="1"/>
    <cellStyle name="Uwaga 3" xfId="10255" hidden="1"/>
    <cellStyle name="Uwaga 3" xfId="10257" hidden="1"/>
    <cellStyle name="Uwaga 3" xfId="10260" hidden="1"/>
    <cellStyle name="Uwaga 3" xfId="10250" hidden="1"/>
    <cellStyle name="Uwaga 3" xfId="10249" hidden="1"/>
    <cellStyle name="Uwaga 3" xfId="10248" hidden="1"/>
    <cellStyle name="Uwaga 3" xfId="10235" hidden="1"/>
    <cellStyle name="Uwaga 3" xfId="10234" hidden="1"/>
    <cellStyle name="Uwaga 3" xfId="10233" hidden="1"/>
    <cellStyle name="Uwaga 3" xfId="10220" hidden="1"/>
    <cellStyle name="Uwaga 3" xfId="10219" hidden="1"/>
    <cellStyle name="Uwaga 3" xfId="10218" hidden="1"/>
    <cellStyle name="Uwaga 3" xfId="10205" hidden="1"/>
    <cellStyle name="Uwaga 3" xfId="10204" hidden="1"/>
    <cellStyle name="Uwaga 3" xfId="10203" hidden="1"/>
    <cellStyle name="Uwaga 3" xfId="10190" hidden="1"/>
    <cellStyle name="Uwaga 3" xfId="10189" hidden="1"/>
    <cellStyle name="Uwaga 3" xfId="10187" hidden="1"/>
    <cellStyle name="Uwaga 3" xfId="10176" hidden="1"/>
    <cellStyle name="Uwaga 3" xfId="10173" hidden="1"/>
    <cellStyle name="Uwaga 3" xfId="10171" hidden="1"/>
    <cellStyle name="Uwaga 3" xfId="10161" hidden="1"/>
    <cellStyle name="Uwaga 3" xfId="10158" hidden="1"/>
    <cellStyle name="Uwaga 3" xfId="10156" hidden="1"/>
    <cellStyle name="Uwaga 3" xfId="10146" hidden="1"/>
    <cellStyle name="Uwaga 3" xfId="10143" hidden="1"/>
    <cellStyle name="Uwaga 3" xfId="10141" hidden="1"/>
    <cellStyle name="Uwaga 3" xfId="10131" hidden="1"/>
    <cellStyle name="Uwaga 3" xfId="10129" hidden="1"/>
    <cellStyle name="Uwaga 3" xfId="10128" hidden="1"/>
    <cellStyle name="Uwaga 3" xfId="10116" hidden="1"/>
    <cellStyle name="Uwaga 3" xfId="10114" hidden="1"/>
    <cellStyle name="Uwaga 3" xfId="10111" hidden="1"/>
    <cellStyle name="Uwaga 3" xfId="10101" hidden="1"/>
    <cellStyle name="Uwaga 3" xfId="10098" hidden="1"/>
    <cellStyle name="Uwaga 3" xfId="10096" hidden="1"/>
    <cellStyle name="Uwaga 3" xfId="10086" hidden="1"/>
    <cellStyle name="Uwaga 3" xfId="10083" hidden="1"/>
    <cellStyle name="Uwaga 3" xfId="10081" hidden="1"/>
    <cellStyle name="Uwaga 3" xfId="10071" hidden="1"/>
    <cellStyle name="Uwaga 3" xfId="10069" hidden="1"/>
    <cellStyle name="Uwaga 3" xfId="10068" hidden="1"/>
    <cellStyle name="Uwaga 3" xfId="10056" hidden="1"/>
    <cellStyle name="Uwaga 3" xfId="10053" hidden="1"/>
    <cellStyle name="Uwaga 3" xfId="10051" hidden="1"/>
    <cellStyle name="Uwaga 3" xfId="10041" hidden="1"/>
    <cellStyle name="Uwaga 3" xfId="10038" hidden="1"/>
    <cellStyle name="Uwaga 3" xfId="10036" hidden="1"/>
    <cellStyle name="Uwaga 3" xfId="10026" hidden="1"/>
    <cellStyle name="Uwaga 3" xfId="10023" hidden="1"/>
    <cellStyle name="Uwaga 3" xfId="10021" hidden="1"/>
    <cellStyle name="Uwaga 3" xfId="10011" hidden="1"/>
    <cellStyle name="Uwaga 3" xfId="10009" hidden="1"/>
    <cellStyle name="Uwaga 3" xfId="10008" hidden="1"/>
    <cellStyle name="Uwaga 3" xfId="9995" hidden="1"/>
    <cellStyle name="Uwaga 3" xfId="9992" hidden="1"/>
    <cellStyle name="Uwaga 3" xfId="9990" hidden="1"/>
    <cellStyle name="Uwaga 3" xfId="9980" hidden="1"/>
    <cellStyle name="Uwaga 3" xfId="9977" hidden="1"/>
    <cellStyle name="Uwaga 3" xfId="9975" hidden="1"/>
    <cellStyle name="Uwaga 3" xfId="9965" hidden="1"/>
    <cellStyle name="Uwaga 3" xfId="9962" hidden="1"/>
    <cellStyle name="Uwaga 3" xfId="9960" hidden="1"/>
    <cellStyle name="Uwaga 3" xfId="9951" hidden="1"/>
    <cellStyle name="Uwaga 3" xfId="9949" hidden="1"/>
    <cellStyle name="Uwaga 3" xfId="9948" hidden="1"/>
    <cellStyle name="Uwaga 3" xfId="9936" hidden="1"/>
    <cellStyle name="Uwaga 3" xfId="9934" hidden="1"/>
    <cellStyle name="Uwaga 3" xfId="9932" hidden="1"/>
    <cellStyle name="Uwaga 3" xfId="9921" hidden="1"/>
    <cellStyle name="Uwaga 3" xfId="9919" hidden="1"/>
    <cellStyle name="Uwaga 3" xfId="9917" hidden="1"/>
    <cellStyle name="Uwaga 3" xfId="9906" hidden="1"/>
    <cellStyle name="Uwaga 3" xfId="9904" hidden="1"/>
    <cellStyle name="Uwaga 3" xfId="9902" hidden="1"/>
    <cellStyle name="Uwaga 3" xfId="9891" hidden="1"/>
    <cellStyle name="Uwaga 3" xfId="9889" hidden="1"/>
    <cellStyle name="Uwaga 3" xfId="9888" hidden="1"/>
    <cellStyle name="Uwaga 3" xfId="9875" hidden="1"/>
    <cellStyle name="Uwaga 3" xfId="9872" hidden="1"/>
    <cellStyle name="Uwaga 3" xfId="9870" hidden="1"/>
    <cellStyle name="Uwaga 3" xfId="9860" hidden="1"/>
    <cellStyle name="Uwaga 3" xfId="9857" hidden="1"/>
    <cellStyle name="Uwaga 3" xfId="9855" hidden="1"/>
    <cellStyle name="Uwaga 3" xfId="9845" hidden="1"/>
    <cellStyle name="Uwaga 3" xfId="9842" hidden="1"/>
    <cellStyle name="Uwaga 3" xfId="9840" hidden="1"/>
    <cellStyle name="Uwaga 3" xfId="9831" hidden="1"/>
    <cellStyle name="Uwaga 3" xfId="9829" hidden="1"/>
    <cellStyle name="Uwaga 3" xfId="9827" hidden="1"/>
    <cellStyle name="Uwaga 3" xfId="9815" hidden="1"/>
    <cellStyle name="Uwaga 3" xfId="9812" hidden="1"/>
    <cellStyle name="Uwaga 3" xfId="9810" hidden="1"/>
    <cellStyle name="Uwaga 3" xfId="9800" hidden="1"/>
    <cellStyle name="Uwaga 3" xfId="9797" hidden="1"/>
    <cellStyle name="Uwaga 3" xfId="9795" hidden="1"/>
    <cellStyle name="Uwaga 3" xfId="9785" hidden="1"/>
    <cellStyle name="Uwaga 3" xfId="9782" hidden="1"/>
    <cellStyle name="Uwaga 3" xfId="9780" hidden="1"/>
    <cellStyle name="Uwaga 3" xfId="9773" hidden="1"/>
    <cellStyle name="Uwaga 3" xfId="9770" hidden="1"/>
    <cellStyle name="Uwaga 3" xfId="9768" hidden="1"/>
    <cellStyle name="Uwaga 3" xfId="9758" hidden="1"/>
    <cellStyle name="Uwaga 3" xfId="9755" hidden="1"/>
    <cellStyle name="Uwaga 3" xfId="9752" hidden="1"/>
    <cellStyle name="Uwaga 3" xfId="9743" hidden="1"/>
    <cellStyle name="Uwaga 3" xfId="9739" hidden="1"/>
    <cellStyle name="Uwaga 3" xfId="9736" hidden="1"/>
    <cellStyle name="Uwaga 3" xfId="9728" hidden="1"/>
    <cellStyle name="Uwaga 3" xfId="9725" hidden="1"/>
    <cellStyle name="Uwaga 3" xfId="9722" hidden="1"/>
    <cellStyle name="Uwaga 3" xfId="9713" hidden="1"/>
    <cellStyle name="Uwaga 3" xfId="9710" hidden="1"/>
    <cellStyle name="Uwaga 3" xfId="9707" hidden="1"/>
    <cellStyle name="Uwaga 3" xfId="9697" hidden="1"/>
    <cellStyle name="Uwaga 3" xfId="9693" hidden="1"/>
    <cellStyle name="Uwaga 3" xfId="9690" hidden="1"/>
    <cellStyle name="Uwaga 3" xfId="9681" hidden="1"/>
    <cellStyle name="Uwaga 3" xfId="9677" hidden="1"/>
    <cellStyle name="Uwaga 3" xfId="9675" hidden="1"/>
    <cellStyle name="Uwaga 3" xfId="9667" hidden="1"/>
    <cellStyle name="Uwaga 3" xfId="9663" hidden="1"/>
    <cellStyle name="Uwaga 3" xfId="9660" hidden="1"/>
    <cellStyle name="Uwaga 3" xfId="9653" hidden="1"/>
    <cellStyle name="Uwaga 3" xfId="9650" hidden="1"/>
    <cellStyle name="Uwaga 3" xfId="9647" hidden="1"/>
    <cellStyle name="Uwaga 3" xfId="9638" hidden="1"/>
    <cellStyle name="Uwaga 3" xfId="9633" hidden="1"/>
    <cellStyle name="Uwaga 3" xfId="9630" hidden="1"/>
    <cellStyle name="Uwaga 3" xfId="9623" hidden="1"/>
    <cellStyle name="Uwaga 3" xfId="9618" hidden="1"/>
    <cellStyle name="Uwaga 3" xfId="9615" hidden="1"/>
    <cellStyle name="Uwaga 3" xfId="9608" hidden="1"/>
    <cellStyle name="Uwaga 3" xfId="9603" hidden="1"/>
    <cellStyle name="Uwaga 3" xfId="9600" hidden="1"/>
    <cellStyle name="Uwaga 3" xfId="9594" hidden="1"/>
    <cellStyle name="Uwaga 3" xfId="9590" hidden="1"/>
    <cellStyle name="Uwaga 3" xfId="9587" hidden="1"/>
    <cellStyle name="Uwaga 3" xfId="9579" hidden="1"/>
    <cellStyle name="Uwaga 3" xfId="9574" hidden="1"/>
    <cellStyle name="Uwaga 3" xfId="9570" hidden="1"/>
    <cellStyle name="Uwaga 3" xfId="9564" hidden="1"/>
    <cellStyle name="Uwaga 3" xfId="9559" hidden="1"/>
    <cellStyle name="Uwaga 3" xfId="9555" hidden="1"/>
    <cellStyle name="Uwaga 3" xfId="9549" hidden="1"/>
    <cellStyle name="Uwaga 3" xfId="9544" hidden="1"/>
    <cellStyle name="Uwaga 3" xfId="9540" hidden="1"/>
    <cellStyle name="Uwaga 3" xfId="9535" hidden="1"/>
    <cellStyle name="Uwaga 3" xfId="9531" hidden="1"/>
    <cellStyle name="Uwaga 3" xfId="9527" hidden="1"/>
    <cellStyle name="Uwaga 3" xfId="9519" hidden="1"/>
    <cellStyle name="Uwaga 3" xfId="9514" hidden="1"/>
    <cellStyle name="Uwaga 3" xfId="9510" hidden="1"/>
    <cellStyle name="Uwaga 3" xfId="9504" hidden="1"/>
    <cellStyle name="Uwaga 3" xfId="9499" hidden="1"/>
    <cellStyle name="Uwaga 3" xfId="9495" hidden="1"/>
    <cellStyle name="Uwaga 3" xfId="9489" hidden="1"/>
    <cellStyle name="Uwaga 3" xfId="9484" hidden="1"/>
    <cellStyle name="Uwaga 3" xfId="9480" hidden="1"/>
    <cellStyle name="Uwaga 3" xfId="9476" hidden="1"/>
    <cellStyle name="Uwaga 3" xfId="9471" hidden="1"/>
    <cellStyle name="Uwaga 3" xfId="9466" hidden="1"/>
    <cellStyle name="Uwaga 3" xfId="9461" hidden="1"/>
    <cellStyle name="Uwaga 3" xfId="9457" hidden="1"/>
    <cellStyle name="Uwaga 3" xfId="9453" hidden="1"/>
    <cellStyle name="Uwaga 3" xfId="9446" hidden="1"/>
    <cellStyle name="Uwaga 3" xfId="9442" hidden="1"/>
    <cellStyle name="Uwaga 3" xfId="9437" hidden="1"/>
    <cellStyle name="Uwaga 3" xfId="9431" hidden="1"/>
    <cellStyle name="Uwaga 3" xfId="9427" hidden="1"/>
    <cellStyle name="Uwaga 3" xfId="9422" hidden="1"/>
    <cellStyle name="Uwaga 3" xfId="9416" hidden="1"/>
    <cellStyle name="Uwaga 3" xfId="9412" hidden="1"/>
    <cellStyle name="Uwaga 3" xfId="9407" hidden="1"/>
    <cellStyle name="Uwaga 3" xfId="9401" hidden="1"/>
    <cellStyle name="Uwaga 3" xfId="9397" hidden="1"/>
    <cellStyle name="Uwaga 3" xfId="9393" hidden="1"/>
    <cellStyle name="Uwaga 3" xfId="10253" hidden="1"/>
    <cellStyle name="Uwaga 3" xfId="10252" hidden="1"/>
    <cellStyle name="Uwaga 3" xfId="10251" hidden="1"/>
    <cellStyle name="Uwaga 3" xfId="10238" hidden="1"/>
    <cellStyle name="Uwaga 3" xfId="10237" hidden="1"/>
    <cellStyle name="Uwaga 3" xfId="10236" hidden="1"/>
    <cellStyle name="Uwaga 3" xfId="10223" hidden="1"/>
    <cellStyle name="Uwaga 3" xfId="10222" hidden="1"/>
    <cellStyle name="Uwaga 3" xfId="10221" hidden="1"/>
    <cellStyle name="Uwaga 3" xfId="10208" hidden="1"/>
    <cellStyle name="Uwaga 3" xfId="10207" hidden="1"/>
    <cellStyle name="Uwaga 3" xfId="10206" hidden="1"/>
    <cellStyle name="Uwaga 3" xfId="10193" hidden="1"/>
    <cellStyle name="Uwaga 3" xfId="10192" hidden="1"/>
    <cellStyle name="Uwaga 3" xfId="10191" hidden="1"/>
    <cellStyle name="Uwaga 3" xfId="10179" hidden="1"/>
    <cellStyle name="Uwaga 3" xfId="10177" hidden="1"/>
    <cellStyle name="Uwaga 3" xfId="10175" hidden="1"/>
    <cellStyle name="Uwaga 3" xfId="10164" hidden="1"/>
    <cellStyle name="Uwaga 3" xfId="10162" hidden="1"/>
    <cellStyle name="Uwaga 3" xfId="10160" hidden="1"/>
    <cellStyle name="Uwaga 3" xfId="10149" hidden="1"/>
    <cellStyle name="Uwaga 3" xfId="10147" hidden="1"/>
    <cellStyle name="Uwaga 3" xfId="10145" hidden="1"/>
    <cellStyle name="Uwaga 3" xfId="10134" hidden="1"/>
    <cellStyle name="Uwaga 3" xfId="10132" hidden="1"/>
    <cellStyle name="Uwaga 3" xfId="10130" hidden="1"/>
    <cellStyle name="Uwaga 3" xfId="10119" hidden="1"/>
    <cellStyle name="Uwaga 3" xfId="10117" hidden="1"/>
    <cellStyle name="Uwaga 3" xfId="10115" hidden="1"/>
    <cellStyle name="Uwaga 3" xfId="10104" hidden="1"/>
    <cellStyle name="Uwaga 3" xfId="10102" hidden="1"/>
    <cellStyle name="Uwaga 3" xfId="10100" hidden="1"/>
    <cellStyle name="Uwaga 3" xfId="10089" hidden="1"/>
    <cellStyle name="Uwaga 3" xfId="10087" hidden="1"/>
    <cellStyle name="Uwaga 3" xfId="10085" hidden="1"/>
    <cellStyle name="Uwaga 3" xfId="10074" hidden="1"/>
    <cellStyle name="Uwaga 3" xfId="10072" hidden="1"/>
    <cellStyle name="Uwaga 3" xfId="10070" hidden="1"/>
    <cellStyle name="Uwaga 3" xfId="10059" hidden="1"/>
    <cellStyle name="Uwaga 3" xfId="10057" hidden="1"/>
    <cellStyle name="Uwaga 3" xfId="10055" hidden="1"/>
    <cellStyle name="Uwaga 3" xfId="10044" hidden="1"/>
    <cellStyle name="Uwaga 3" xfId="10042" hidden="1"/>
    <cellStyle name="Uwaga 3" xfId="10040" hidden="1"/>
    <cellStyle name="Uwaga 3" xfId="10029" hidden="1"/>
    <cellStyle name="Uwaga 3" xfId="10027" hidden="1"/>
    <cellStyle name="Uwaga 3" xfId="10025" hidden="1"/>
    <cellStyle name="Uwaga 3" xfId="10014" hidden="1"/>
    <cellStyle name="Uwaga 3" xfId="10012" hidden="1"/>
    <cellStyle name="Uwaga 3" xfId="10010" hidden="1"/>
    <cellStyle name="Uwaga 3" xfId="9999" hidden="1"/>
    <cellStyle name="Uwaga 3" xfId="9997" hidden="1"/>
    <cellStyle name="Uwaga 3" xfId="9994" hidden="1"/>
    <cellStyle name="Uwaga 3" xfId="9984" hidden="1"/>
    <cellStyle name="Uwaga 3" xfId="9981" hidden="1"/>
    <cellStyle name="Uwaga 3" xfId="9978" hidden="1"/>
    <cellStyle name="Uwaga 3" xfId="9969" hidden="1"/>
    <cellStyle name="Uwaga 3" xfId="9967" hidden="1"/>
    <cellStyle name="Uwaga 3" xfId="9964" hidden="1"/>
    <cellStyle name="Uwaga 3" xfId="9954" hidden="1"/>
    <cellStyle name="Uwaga 3" xfId="9952" hidden="1"/>
    <cellStyle name="Uwaga 3" xfId="9950" hidden="1"/>
    <cellStyle name="Uwaga 3" xfId="9939" hidden="1"/>
    <cellStyle name="Uwaga 3" xfId="9937" hidden="1"/>
    <cellStyle name="Uwaga 3" xfId="9935" hidden="1"/>
    <cellStyle name="Uwaga 3" xfId="9924" hidden="1"/>
    <cellStyle name="Uwaga 3" xfId="9922" hidden="1"/>
    <cellStyle name="Uwaga 3" xfId="9920" hidden="1"/>
    <cellStyle name="Uwaga 3" xfId="9909" hidden="1"/>
    <cellStyle name="Uwaga 3" xfId="9907" hidden="1"/>
    <cellStyle name="Uwaga 3" xfId="9905" hidden="1"/>
    <cellStyle name="Uwaga 3" xfId="9894" hidden="1"/>
    <cellStyle name="Uwaga 3" xfId="9892" hidden="1"/>
    <cellStyle name="Uwaga 3" xfId="9890" hidden="1"/>
    <cellStyle name="Uwaga 3" xfId="9879" hidden="1"/>
    <cellStyle name="Uwaga 3" xfId="9877" hidden="1"/>
    <cellStyle name="Uwaga 3" xfId="9874" hidden="1"/>
    <cellStyle name="Uwaga 3" xfId="9864" hidden="1"/>
    <cellStyle name="Uwaga 3" xfId="9861" hidden="1"/>
    <cellStyle name="Uwaga 3" xfId="9858" hidden="1"/>
    <cellStyle name="Uwaga 3" xfId="9849" hidden="1"/>
    <cellStyle name="Uwaga 3" xfId="9846" hidden="1"/>
    <cellStyle name="Uwaga 3" xfId="9843" hidden="1"/>
    <cellStyle name="Uwaga 3" xfId="9834" hidden="1"/>
    <cellStyle name="Uwaga 3" xfId="9832" hidden="1"/>
    <cellStyle name="Uwaga 3" xfId="9830" hidden="1"/>
    <cellStyle name="Uwaga 3" xfId="9819" hidden="1"/>
    <cellStyle name="Uwaga 3" xfId="9816" hidden="1"/>
    <cellStyle name="Uwaga 3" xfId="9813" hidden="1"/>
    <cellStyle name="Uwaga 3" xfId="9804" hidden="1"/>
    <cellStyle name="Uwaga 3" xfId="9801" hidden="1"/>
    <cellStyle name="Uwaga 3" xfId="9798" hidden="1"/>
    <cellStyle name="Uwaga 3" xfId="9789" hidden="1"/>
    <cellStyle name="Uwaga 3" xfId="9786" hidden="1"/>
    <cellStyle name="Uwaga 3" xfId="9783" hidden="1"/>
    <cellStyle name="Uwaga 3" xfId="9776" hidden="1"/>
    <cellStyle name="Uwaga 3" xfId="9772" hidden="1"/>
    <cellStyle name="Uwaga 3" xfId="9769" hidden="1"/>
    <cellStyle name="Uwaga 3" xfId="9761" hidden="1"/>
    <cellStyle name="Uwaga 3" xfId="9757" hidden="1"/>
    <cellStyle name="Uwaga 3" xfId="9754" hidden="1"/>
    <cellStyle name="Uwaga 3" xfId="9746" hidden="1"/>
    <cellStyle name="Uwaga 3" xfId="9742" hidden="1"/>
    <cellStyle name="Uwaga 3" xfId="9738" hidden="1"/>
    <cellStyle name="Uwaga 3" xfId="9731" hidden="1"/>
    <cellStyle name="Uwaga 3" xfId="9727" hidden="1"/>
    <cellStyle name="Uwaga 3" xfId="9724" hidden="1"/>
    <cellStyle name="Uwaga 3" xfId="9716" hidden="1"/>
    <cellStyle name="Uwaga 3" xfId="9712" hidden="1"/>
    <cellStyle name="Uwaga 3" xfId="9709" hidden="1"/>
    <cellStyle name="Uwaga 3" xfId="9700" hidden="1"/>
    <cellStyle name="Uwaga 3" xfId="9695" hidden="1"/>
    <cellStyle name="Uwaga 3" xfId="9691" hidden="1"/>
    <cellStyle name="Uwaga 3" xfId="9685" hidden="1"/>
    <cellStyle name="Uwaga 3" xfId="9680" hidden="1"/>
    <cellStyle name="Uwaga 3" xfId="9676" hidden="1"/>
    <cellStyle name="Uwaga 3" xfId="9670" hidden="1"/>
    <cellStyle name="Uwaga 3" xfId="9665" hidden="1"/>
    <cellStyle name="Uwaga 3" xfId="9661" hidden="1"/>
    <cellStyle name="Uwaga 3" xfId="9656" hidden="1"/>
    <cellStyle name="Uwaga 3" xfId="9652" hidden="1"/>
    <cellStyle name="Uwaga 3" xfId="9648" hidden="1"/>
    <cellStyle name="Uwaga 3" xfId="9641" hidden="1"/>
    <cellStyle name="Uwaga 3" xfId="9636" hidden="1"/>
    <cellStyle name="Uwaga 3" xfId="9632" hidden="1"/>
    <cellStyle name="Uwaga 3" xfId="9625" hidden="1"/>
    <cellStyle name="Uwaga 3" xfId="9620" hidden="1"/>
    <cellStyle name="Uwaga 3" xfId="9616" hidden="1"/>
    <cellStyle name="Uwaga 3" xfId="9611" hidden="1"/>
    <cellStyle name="Uwaga 3" xfId="9606" hidden="1"/>
    <cellStyle name="Uwaga 3" xfId="9602" hidden="1"/>
    <cellStyle name="Uwaga 3" xfId="9596" hidden="1"/>
    <cellStyle name="Uwaga 3" xfId="9592" hidden="1"/>
    <cellStyle name="Uwaga 3" xfId="9589" hidden="1"/>
    <cellStyle name="Uwaga 3" xfId="9582" hidden="1"/>
    <cellStyle name="Uwaga 3" xfId="9577" hidden="1"/>
    <cellStyle name="Uwaga 3" xfId="9572" hidden="1"/>
    <cellStyle name="Uwaga 3" xfId="9566" hidden="1"/>
    <cellStyle name="Uwaga 3" xfId="9561" hidden="1"/>
    <cellStyle name="Uwaga 3" xfId="9556" hidden="1"/>
    <cellStyle name="Uwaga 3" xfId="9551" hidden="1"/>
    <cellStyle name="Uwaga 3" xfId="9546" hidden="1"/>
    <cellStyle name="Uwaga 3" xfId="9541" hidden="1"/>
    <cellStyle name="Uwaga 3" xfId="9537" hidden="1"/>
    <cellStyle name="Uwaga 3" xfId="9533" hidden="1"/>
    <cellStyle name="Uwaga 3" xfId="9528" hidden="1"/>
    <cellStyle name="Uwaga 3" xfId="9521" hidden="1"/>
    <cellStyle name="Uwaga 3" xfId="9516" hidden="1"/>
    <cellStyle name="Uwaga 3" xfId="9511" hidden="1"/>
    <cellStyle name="Uwaga 3" xfId="9505" hidden="1"/>
    <cellStyle name="Uwaga 3" xfId="9500" hidden="1"/>
    <cellStyle name="Uwaga 3" xfId="9496" hidden="1"/>
    <cellStyle name="Uwaga 3" xfId="9491" hidden="1"/>
    <cellStyle name="Uwaga 3" xfId="9486" hidden="1"/>
    <cellStyle name="Uwaga 3" xfId="9481" hidden="1"/>
    <cellStyle name="Uwaga 3" xfId="9477" hidden="1"/>
    <cellStyle name="Uwaga 3" xfId="9472" hidden="1"/>
    <cellStyle name="Uwaga 3" xfId="9467" hidden="1"/>
    <cellStyle name="Uwaga 3" xfId="9462" hidden="1"/>
    <cellStyle name="Uwaga 3" xfId="9458" hidden="1"/>
    <cellStyle name="Uwaga 3" xfId="9454" hidden="1"/>
    <cellStyle name="Uwaga 3" xfId="9447" hidden="1"/>
    <cellStyle name="Uwaga 3" xfId="9443" hidden="1"/>
    <cellStyle name="Uwaga 3" xfId="9438" hidden="1"/>
    <cellStyle name="Uwaga 3" xfId="9432" hidden="1"/>
    <cellStyle name="Uwaga 3" xfId="9428" hidden="1"/>
    <cellStyle name="Uwaga 3" xfId="9423" hidden="1"/>
    <cellStyle name="Uwaga 3" xfId="9417" hidden="1"/>
    <cellStyle name="Uwaga 3" xfId="9413" hidden="1"/>
    <cellStyle name="Uwaga 3" xfId="9409" hidden="1"/>
    <cellStyle name="Uwaga 3" xfId="9402" hidden="1"/>
    <cellStyle name="Uwaga 3" xfId="9398" hidden="1"/>
    <cellStyle name="Uwaga 3" xfId="9394" hidden="1"/>
    <cellStyle name="Uwaga 3" xfId="10258" hidden="1"/>
    <cellStyle name="Uwaga 3" xfId="10256" hidden="1"/>
    <cellStyle name="Uwaga 3" xfId="10254" hidden="1"/>
    <cellStyle name="Uwaga 3" xfId="10241" hidden="1"/>
    <cellStyle name="Uwaga 3" xfId="10240" hidden="1"/>
    <cellStyle name="Uwaga 3" xfId="10239" hidden="1"/>
    <cellStyle name="Uwaga 3" xfId="10226" hidden="1"/>
    <cellStyle name="Uwaga 3" xfId="10225" hidden="1"/>
    <cellStyle name="Uwaga 3" xfId="10224" hidden="1"/>
    <cellStyle name="Uwaga 3" xfId="10212" hidden="1"/>
    <cellStyle name="Uwaga 3" xfId="10210" hidden="1"/>
    <cellStyle name="Uwaga 3" xfId="10209" hidden="1"/>
    <cellStyle name="Uwaga 3" xfId="10196" hidden="1"/>
    <cellStyle name="Uwaga 3" xfId="10195" hidden="1"/>
    <cellStyle name="Uwaga 3" xfId="10194" hidden="1"/>
    <cellStyle name="Uwaga 3" xfId="10182" hidden="1"/>
    <cellStyle name="Uwaga 3" xfId="10180" hidden="1"/>
    <cellStyle name="Uwaga 3" xfId="10178" hidden="1"/>
    <cellStyle name="Uwaga 3" xfId="10167" hidden="1"/>
    <cellStyle name="Uwaga 3" xfId="10165" hidden="1"/>
    <cellStyle name="Uwaga 3" xfId="10163" hidden="1"/>
    <cellStyle name="Uwaga 3" xfId="10152" hidden="1"/>
    <cellStyle name="Uwaga 3" xfId="10150" hidden="1"/>
    <cellStyle name="Uwaga 3" xfId="10148" hidden="1"/>
    <cellStyle name="Uwaga 3" xfId="10137" hidden="1"/>
    <cellStyle name="Uwaga 3" xfId="10135" hidden="1"/>
    <cellStyle name="Uwaga 3" xfId="10133" hidden="1"/>
    <cellStyle name="Uwaga 3" xfId="10122" hidden="1"/>
    <cellStyle name="Uwaga 3" xfId="10120" hidden="1"/>
    <cellStyle name="Uwaga 3" xfId="10118" hidden="1"/>
    <cellStyle name="Uwaga 3" xfId="10107" hidden="1"/>
    <cellStyle name="Uwaga 3" xfId="10105" hidden="1"/>
    <cellStyle name="Uwaga 3" xfId="10103" hidden="1"/>
    <cellStyle name="Uwaga 3" xfId="10092" hidden="1"/>
    <cellStyle name="Uwaga 3" xfId="10090" hidden="1"/>
    <cellStyle name="Uwaga 3" xfId="10088" hidden="1"/>
    <cellStyle name="Uwaga 3" xfId="10077" hidden="1"/>
    <cellStyle name="Uwaga 3" xfId="10075" hidden="1"/>
    <cellStyle name="Uwaga 3" xfId="10073" hidden="1"/>
    <cellStyle name="Uwaga 3" xfId="10062" hidden="1"/>
    <cellStyle name="Uwaga 3" xfId="10060" hidden="1"/>
    <cellStyle name="Uwaga 3" xfId="10058" hidden="1"/>
    <cellStyle name="Uwaga 3" xfId="10047" hidden="1"/>
    <cellStyle name="Uwaga 3" xfId="10045" hidden="1"/>
    <cellStyle name="Uwaga 3" xfId="10043" hidden="1"/>
    <cellStyle name="Uwaga 3" xfId="10032" hidden="1"/>
    <cellStyle name="Uwaga 3" xfId="10030" hidden="1"/>
    <cellStyle name="Uwaga 3" xfId="10028" hidden="1"/>
    <cellStyle name="Uwaga 3" xfId="10017" hidden="1"/>
    <cellStyle name="Uwaga 3" xfId="10015" hidden="1"/>
    <cellStyle name="Uwaga 3" xfId="10013" hidden="1"/>
    <cellStyle name="Uwaga 3" xfId="10002" hidden="1"/>
    <cellStyle name="Uwaga 3" xfId="10000" hidden="1"/>
    <cellStyle name="Uwaga 3" xfId="9998" hidden="1"/>
    <cellStyle name="Uwaga 3" xfId="9987" hidden="1"/>
    <cellStyle name="Uwaga 3" xfId="9985" hidden="1"/>
    <cellStyle name="Uwaga 3" xfId="9983" hidden="1"/>
    <cellStyle name="Uwaga 3" xfId="9972" hidden="1"/>
    <cellStyle name="Uwaga 3" xfId="9970" hidden="1"/>
    <cellStyle name="Uwaga 3" xfId="9968" hidden="1"/>
    <cellStyle name="Uwaga 3" xfId="9957" hidden="1"/>
    <cellStyle name="Uwaga 3" xfId="9955" hidden="1"/>
    <cellStyle name="Uwaga 3" xfId="9953" hidden="1"/>
    <cellStyle name="Uwaga 3" xfId="9942" hidden="1"/>
    <cellStyle name="Uwaga 3" xfId="9940" hidden="1"/>
    <cellStyle name="Uwaga 3" xfId="9938" hidden="1"/>
    <cellStyle name="Uwaga 3" xfId="9927" hidden="1"/>
    <cellStyle name="Uwaga 3" xfId="9925" hidden="1"/>
    <cellStyle name="Uwaga 3" xfId="9923" hidden="1"/>
    <cellStyle name="Uwaga 3" xfId="9912" hidden="1"/>
    <cellStyle name="Uwaga 3" xfId="9910" hidden="1"/>
    <cellStyle name="Uwaga 3" xfId="9908" hidden="1"/>
    <cellStyle name="Uwaga 3" xfId="9897" hidden="1"/>
    <cellStyle name="Uwaga 3" xfId="9895" hidden="1"/>
    <cellStyle name="Uwaga 3" xfId="9893" hidden="1"/>
    <cellStyle name="Uwaga 3" xfId="9882" hidden="1"/>
    <cellStyle name="Uwaga 3" xfId="9880" hidden="1"/>
    <cellStyle name="Uwaga 3" xfId="9878" hidden="1"/>
    <cellStyle name="Uwaga 3" xfId="9867" hidden="1"/>
    <cellStyle name="Uwaga 3" xfId="9865" hidden="1"/>
    <cellStyle name="Uwaga 3" xfId="9862" hidden="1"/>
    <cellStyle name="Uwaga 3" xfId="9852" hidden="1"/>
    <cellStyle name="Uwaga 3" xfId="9850" hidden="1"/>
    <cellStyle name="Uwaga 3" xfId="9848" hidden="1"/>
    <cellStyle name="Uwaga 3" xfId="9837" hidden="1"/>
    <cellStyle name="Uwaga 3" xfId="9835" hidden="1"/>
    <cellStyle name="Uwaga 3" xfId="9833" hidden="1"/>
    <cellStyle name="Uwaga 3" xfId="9822" hidden="1"/>
    <cellStyle name="Uwaga 3" xfId="9820" hidden="1"/>
    <cellStyle name="Uwaga 3" xfId="9817" hidden="1"/>
    <cellStyle name="Uwaga 3" xfId="9807" hidden="1"/>
    <cellStyle name="Uwaga 3" xfId="9805" hidden="1"/>
    <cellStyle name="Uwaga 3" xfId="9802" hidden="1"/>
    <cellStyle name="Uwaga 3" xfId="9792" hidden="1"/>
    <cellStyle name="Uwaga 3" xfId="9790" hidden="1"/>
    <cellStyle name="Uwaga 3" xfId="9787" hidden="1"/>
    <cellStyle name="Uwaga 3" xfId="9778" hidden="1"/>
    <cellStyle name="Uwaga 3" xfId="9775" hidden="1"/>
    <cellStyle name="Uwaga 3" xfId="9771" hidden="1"/>
    <cellStyle name="Uwaga 3" xfId="9763" hidden="1"/>
    <cellStyle name="Uwaga 3" xfId="9760" hidden="1"/>
    <cellStyle name="Uwaga 3" xfId="9756" hidden="1"/>
    <cellStyle name="Uwaga 3" xfId="9748" hidden="1"/>
    <cellStyle name="Uwaga 3" xfId="9745" hidden="1"/>
    <cellStyle name="Uwaga 3" xfId="9741" hidden="1"/>
    <cellStyle name="Uwaga 3" xfId="9733" hidden="1"/>
    <cellStyle name="Uwaga 3" xfId="9730" hidden="1"/>
    <cellStyle name="Uwaga 3" xfId="9726" hidden="1"/>
    <cellStyle name="Uwaga 3" xfId="9718" hidden="1"/>
    <cellStyle name="Uwaga 3" xfId="9715" hidden="1"/>
    <cellStyle name="Uwaga 3" xfId="9711" hidden="1"/>
    <cellStyle name="Uwaga 3" xfId="9703" hidden="1"/>
    <cellStyle name="Uwaga 3" xfId="9699" hidden="1"/>
    <cellStyle name="Uwaga 3" xfId="9694" hidden="1"/>
    <cellStyle name="Uwaga 3" xfId="9688" hidden="1"/>
    <cellStyle name="Uwaga 3" xfId="9684" hidden="1"/>
    <cellStyle name="Uwaga 3" xfId="9679" hidden="1"/>
    <cellStyle name="Uwaga 3" xfId="9673" hidden="1"/>
    <cellStyle name="Uwaga 3" xfId="9669" hidden="1"/>
    <cellStyle name="Uwaga 3" xfId="9664" hidden="1"/>
    <cellStyle name="Uwaga 3" xfId="9658" hidden="1"/>
    <cellStyle name="Uwaga 3" xfId="9655" hidden="1"/>
    <cellStyle name="Uwaga 3" xfId="9651" hidden="1"/>
    <cellStyle name="Uwaga 3" xfId="9643" hidden="1"/>
    <cellStyle name="Uwaga 3" xfId="9640" hidden="1"/>
    <cellStyle name="Uwaga 3" xfId="9635" hidden="1"/>
    <cellStyle name="Uwaga 3" xfId="9628" hidden="1"/>
    <cellStyle name="Uwaga 3" xfId="9624" hidden="1"/>
    <cellStyle name="Uwaga 3" xfId="9619" hidden="1"/>
    <cellStyle name="Uwaga 3" xfId="9613" hidden="1"/>
    <cellStyle name="Uwaga 3" xfId="9609" hidden="1"/>
    <cellStyle name="Uwaga 3" xfId="9604" hidden="1"/>
    <cellStyle name="Uwaga 3" xfId="9598" hidden="1"/>
    <cellStyle name="Uwaga 3" xfId="9595" hidden="1"/>
    <cellStyle name="Uwaga 3" xfId="9591" hidden="1"/>
    <cellStyle name="Uwaga 3" xfId="9583" hidden="1"/>
    <cellStyle name="Uwaga 3" xfId="9578" hidden="1"/>
    <cellStyle name="Uwaga 3" xfId="9573" hidden="1"/>
    <cellStyle name="Uwaga 3" xfId="9568" hidden="1"/>
    <cellStyle name="Uwaga 3" xfId="9563" hidden="1"/>
    <cellStyle name="Uwaga 3" xfId="9558" hidden="1"/>
    <cellStyle name="Uwaga 3" xfId="9553" hidden="1"/>
    <cellStyle name="Uwaga 3" xfId="9548" hidden="1"/>
    <cellStyle name="Uwaga 3" xfId="9543" hidden="1"/>
    <cellStyle name="Uwaga 3" xfId="9538" hidden="1"/>
    <cellStyle name="Uwaga 3" xfId="9534" hidden="1"/>
    <cellStyle name="Uwaga 3" xfId="9529" hidden="1"/>
    <cellStyle name="Uwaga 3" xfId="9522" hidden="1"/>
    <cellStyle name="Uwaga 3" xfId="9517" hidden="1"/>
    <cellStyle name="Uwaga 3" xfId="9512" hidden="1"/>
    <cellStyle name="Uwaga 3" xfId="9507" hidden="1"/>
    <cellStyle name="Uwaga 3" xfId="9502" hidden="1"/>
    <cellStyle name="Uwaga 3" xfId="9497" hidden="1"/>
    <cellStyle name="Uwaga 3" xfId="9492" hidden="1"/>
    <cellStyle name="Uwaga 3" xfId="9487" hidden="1"/>
    <cellStyle name="Uwaga 3" xfId="9482" hidden="1"/>
    <cellStyle name="Uwaga 3" xfId="9478" hidden="1"/>
    <cellStyle name="Uwaga 3" xfId="9473" hidden="1"/>
    <cellStyle name="Uwaga 3" xfId="9468" hidden="1"/>
    <cellStyle name="Uwaga 3" xfId="9463" hidden="1"/>
    <cellStyle name="Uwaga 3" xfId="9459" hidden="1"/>
    <cellStyle name="Uwaga 3" xfId="9455" hidden="1"/>
    <cellStyle name="Uwaga 3" xfId="9448" hidden="1"/>
    <cellStyle name="Uwaga 3" xfId="9444" hidden="1"/>
    <cellStyle name="Uwaga 3" xfId="9439" hidden="1"/>
    <cellStyle name="Uwaga 3" xfId="9433" hidden="1"/>
    <cellStyle name="Uwaga 3" xfId="9429" hidden="1"/>
    <cellStyle name="Uwaga 3" xfId="9424" hidden="1"/>
    <cellStyle name="Uwaga 3" xfId="9418" hidden="1"/>
    <cellStyle name="Uwaga 3" xfId="9414" hidden="1"/>
    <cellStyle name="Uwaga 3" xfId="9410" hidden="1"/>
    <cellStyle name="Uwaga 3" xfId="9403" hidden="1"/>
    <cellStyle name="Uwaga 3" xfId="9399" hidden="1"/>
    <cellStyle name="Uwaga 3" xfId="9395" hidden="1"/>
    <cellStyle name="Uwaga 3" xfId="10262" hidden="1"/>
    <cellStyle name="Uwaga 3" xfId="10261" hidden="1"/>
    <cellStyle name="Uwaga 3" xfId="10259" hidden="1"/>
    <cellStyle name="Uwaga 3" xfId="10246" hidden="1"/>
    <cellStyle name="Uwaga 3" xfId="10244" hidden="1"/>
    <cellStyle name="Uwaga 3" xfId="10242" hidden="1"/>
    <cellStyle name="Uwaga 3" xfId="10232" hidden="1"/>
    <cellStyle name="Uwaga 3" xfId="10230" hidden="1"/>
    <cellStyle name="Uwaga 3" xfId="10228" hidden="1"/>
    <cellStyle name="Uwaga 3" xfId="10217" hidden="1"/>
    <cellStyle name="Uwaga 3" xfId="10215" hidden="1"/>
    <cellStyle name="Uwaga 3" xfId="10213" hidden="1"/>
    <cellStyle name="Uwaga 3" xfId="10200" hidden="1"/>
    <cellStyle name="Uwaga 3" xfId="10198" hidden="1"/>
    <cellStyle name="Uwaga 3" xfId="10197" hidden="1"/>
    <cellStyle name="Uwaga 3" xfId="10184" hidden="1"/>
    <cellStyle name="Uwaga 3" xfId="10183" hidden="1"/>
    <cellStyle name="Uwaga 3" xfId="10181" hidden="1"/>
    <cellStyle name="Uwaga 3" xfId="10169" hidden="1"/>
    <cellStyle name="Uwaga 3" xfId="10168" hidden="1"/>
    <cellStyle name="Uwaga 3" xfId="10166" hidden="1"/>
    <cellStyle name="Uwaga 3" xfId="10154" hidden="1"/>
    <cellStyle name="Uwaga 3" xfId="10153" hidden="1"/>
    <cellStyle name="Uwaga 3" xfId="10151" hidden="1"/>
    <cellStyle name="Uwaga 3" xfId="10139" hidden="1"/>
    <cellStyle name="Uwaga 3" xfId="10138" hidden="1"/>
    <cellStyle name="Uwaga 3" xfId="10136" hidden="1"/>
    <cellStyle name="Uwaga 3" xfId="10124" hidden="1"/>
    <cellStyle name="Uwaga 3" xfId="10123" hidden="1"/>
    <cellStyle name="Uwaga 3" xfId="10121" hidden="1"/>
    <cellStyle name="Uwaga 3" xfId="10109" hidden="1"/>
    <cellStyle name="Uwaga 3" xfId="10108" hidden="1"/>
    <cellStyle name="Uwaga 3" xfId="10106" hidden="1"/>
    <cellStyle name="Uwaga 3" xfId="10094" hidden="1"/>
    <cellStyle name="Uwaga 3" xfId="10093" hidden="1"/>
    <cellStyle name="Uwaga 3" xfId="10091" hidden="1"/>
    <cellStyle name="Uwaga 3" xfId="10079" hidden="1"/>
    <cellStyle name="Uwaga 3" xfId="10078" hidden="1"/>
    <cellStyle name="Uwaga 3" xfId="10076" hidden="1"/>
    <cellStyle name="Uwaga 3" xfId="10064" hidden="1"/>
    <cellStyle name="Uwaga 3" xfId="10063" hidden="1"/>
    <cellStyle name="Uwaga 3" xfId="10061" hidden="1"/>
    <cellStyle name="Uwaga 3" xfId="10049" hidden="1"/>
    <cellStyle name="Uwaga 3" xfId="10048" hidden="1"/>
    <cellStyle name="Uwaga 3" xfId="10046" hidden="1"/>
    <cellStyle name="Uwaga 3" xfId="10034" hidden="1"/>
    <cellStyle name="Uwaga 3" xfId="10033" hidden="1"/>
    <cellStyle name="Uwaga 3" xfId="10031" hidden="1"/>
    <cellStyle name="Uwaga 3" xfId="10019" hidden="1"/>
    <cellStyle name="Uwaga 3" xfId="10018" hidden="1"/>
    <cellStyle name="Uwaga 3" xfId="10016" hidden="1"/>
    <cellStyle name="Uwaga 3" xfId="10004" hidden="1"/>
    <cellStyle name="Uwaga 3" xfId="10003" hidden="1"/>
    <cellStyle name="Uwaga 3" xfId="10001" hidden="1"/>
    <cellStyle name="Uwaga 3" xfId="9989" hidden="1"/>
    <cellStyle name="Uwaga 3" xfId="9988" hidden="1"/>
    <cellStyle name="Uwaga 3" xfId="9986" hidden="1"/>
    <cellStyle name="Uwaga 3" xfId="9974" hidden="1"/>
    <cellStyle name="Uwaga 3" xfId="9973" hidden="1"/>
    <cellStyle name="Uwaga 3" xfId="9971" hidden="1"/>
    <cellStyle name="Uwaga 3" xfId="9959" hidden="1"/>
    <cellStyle name="Uwaga 3" xfId="9958" hidden="1"/>
    <cellStyle name="Uwaga 3" xfId="9956" hidden="1"/>
    <cellStyle name="Uwaga 3" xfId="9944" hidden="1"/>
    <cellStyle name="Uwaga 3" xfId="9943" hidden="1"/>
    <cellStyle name="Uwaga 3" xfId="9941" hidden="1"/>
    <cellStyle name="Uwaga 3" xfId="9929" hidden="1"/>
    <cellStyle name="Uwaga 3" xfId="9928" hidden="1"/>
    <cellStyle name="Uwaga 3" xfId="9926" hidden="1"/>
    <cellStyle name="Uwaga 3" xfId="9914" hidden="1"/>
    <cellStyle name="Uwaga 3" xfId="9913" hidden="1"/>
    <cellStyle name="Uwaga 3" xfId="9911" hidden="1"/>
    <cellStyle name="Uwaga 3" xfId="9899" hidden="1"/>
    <cellStyle name="Uwaga 3" xfId="9898" hidden="1"/>
    <cellStyle name="Uwaga 3" xfId="9896" hidden="1"/>
    <cellStyle name="Uwaga 3" xfId="9884" hidden="1"/>
    <cellStyle name="Uwaga 3" xfId="9883" hidden="1"/>
    <cellStyle name="Uwaga 3" xfId="9881" hidden="1"/>
    <cellStyle name="Uwaga 3" xfId="9869" hidden="1"/>
    <cellStyle name="Uwaga 3" xfId="9868" hidden="1"/>
    <cellStyle name="Uwaga 3" xfId="9866" hidden="1"/>
    <cellStyle name="Uwaga 3" xfId="9854" hidden="1"/>
    <cellStyle name="Uwaga 3" xfId="9853" hidden="1"/>
    <cellStyle name="Uwaga 3" xfId="9851" hidden="1"/>
    <cellStyle name="Uwaga 3" xfId="9839" hidden="1"/>
    <cellStyle name="Uwaga 3" xfId="9838" hidden="1"/>
    <cellStyle name="Uwaga 3" xfId="9836" hidden="1"/>
    <cellStyle name="Uwaga 3" xfId="9824" hidden="1"/>
    <cellStyle name="Uwaga 3" xfId="9823" hidden="1"/>
    <cellStyle name="Uwaga 3" xfId="9821" hidden="1"/>
    <cellStyle name="Uwaga 3" xfId="9809" hidden="1"/>
    <cellStyle name="Uwaga 3" xfId="9808" hidden="1"/>
    <cellStyle name="Uwaga 3" xfId="9806" hidden="1"/>
    <cellStyle name="Uwaga 3" xfId="9794" hidden="1"/>
    <cellStyle name="Uwaga 3" xfId="9793" hidden="1"/>
    <cellStyle name="Uwaga 3" xfId="9791" hidden="1"/>
    <cellStyle name="Uwaga 3" xfId="9779" hidden="1"/>
    <cellStyle name="Uwaga 3" xfId="9777" hidden="1"/>
    <cellStyle name="Uwaga 3" xfId="9774" hidden="1"/>
    <cellStyle name="Uwaga 3" xfId="9764" hidden="1"/>
    <cellStyle name="Uwaga 3" xfId="9762" hidden="1"/>
    <cellStyle name="Uwaga 3" xfId="9759" hidden="1"/>
    <cellStyle name="Uwaga 3" xfId="9749" hidden="1"/>
    <cellStyle name="Uwaga 3" xfId="9747" hidden="1"/>
    <cellStyle name="Uwaga 3" xfId="9744" hidden="1"/>
    <cellStyle name="Uwaga 3" xfId="9734" hidden="1"/>
    <cellStyle name="Uwaga 3" xfId="9732" hidden="1"/>
    <cellStyle name="Uwaga 3" xfId="9729" hidden="1"/>
    <cellStyle name="Uwaga 3" xfId="9719" hidden="1"/>
    <cellStyle name="Uwaga 3" xfId="9717" hidden="1"/>
    <cellStyle name="Uwaga 3" xfId="9714" hidden="1"/>
    <cellStyle name="Uwaga 3" xfId="9704" hidden="1"/>
    <cellStyle name="Uwaga 3" xfId="9702" hidden="1"/>
    <cellStyle name="Uwaga 3" xfId="9698" hidden="1"/>
    <cellStyle name="Uwaga 3" xfId="9689" hidden="1"/>
    <cellStyle name="Uwaga 3" xfId="9686" hidden="1"/>
    <cellStyle name="Uwaga 3" xfId="9682" hidden="1"/>
    <cellStyle name="Uwaga 3" xfId="9674" hidden="1"/>
    <cellStyle name="Uwaga 3" xfId="9672" hidden="1"/>
    <cellStyle name="Uwaga 3" xfId="9668" hidden="1"/>
    <cellStyle name="Uwaga 3" xfId="9659" hidden="1"/>
    <cellStyle name="Uwaga 3" xfId="9657" hidden="1"/>
    <cellStyle name="Uwaga 3" xfId="9654" hidden="1"/>
    <cellStyle name="Uwaga 3" xfId="9644" hidden="1"/>
    <cellStyle name="Uwaga 3" xfId="9642" hidden="1"/>
    <cellStyle name="Uwaga 3" xfId="9637" hidden="1"/>
    <cellStyle name="Uwaga 3" xfId="9629" hidden="1"/>
    <cellStyle name="Uwaga 3" xfId="9627" hidden="1"/>
    <cellStyle name="Uwaga 3" xfId="9622" hidden="1"/>
    <cellStyle name="Uwaga 3" xfId="9614" hidden="1"/>
    <cellStyle name="Uwaga 3" xfId="9612" hidden="1"/>
    <cellStyle name="Uwaga 3" xfId="9607" hidden="1"/>
    <cellStyle name="Uwaga 3" xfId="9599" hidden="1"/>
    <cellStyle name="Uwaga 3" xfId="9597" hidden="1"/>
    <cellStyle name="Uwaga 3" xfId="9593" hidden="1"/>
    <cellStyle name="Uwaga 3" xfId="9584" hidden="1"/>
    <cellStyle name="Uwaga 3" xfId="9581" hidden="1"/>
    <cellStyle name="Uwaga 3" xfId="9576" hidden="1"/>
    <cellStyle name="Uwaga 3" xfId="9569" hidden="1"/>
    <cellStyle name="Uwaga 3" xfId="9565" hidden="1"/>
    <cellStyle name="Uwaga 3" xfId="9560" hidden="1"/>
    <cellStyle name="Uwaga 3" xfId="9554" hidden="1"/>
    <cellStyle name="Uwaga 3" xfId="9550" hidden="1"/>
    <cellStyle name="Uwaga 3" xfId="9545" hidden="1"/>
    <cellStyle name="Uwaga 3" xfId="9539" hidden="1"/>
    <cellStyle name="Uwaga 3" xfId="9536" hidden="1"/>
    <cellStyle name="Uwaga 3" xfId="9532" hidden="1"/>
    <cellStyle name="Uwaga 3" xfId="9523" hidden="1"/>
    <cellStyle name="Uwaga 3" xfId="9518" hidden="1"/>
    <cellStyle name="Uwaga 3" xfId="9513" hidden="1"/>
    <cellStyle name="Uwaga 3" xfId="9508" hidden="1"/>
    <cellStyle name="Uwaga 3" xfId="9503" hidden="1"/>
    <cellStyle name="Uwaga 3" xfId="9498" hidden="1"/>
    <cellStyle name="Uwaga 3" xfId="9493" hidden="1"/>
    <cellStyle name="Uwaga 3" xfId="9488" hidden="1"/>
    <cellStyle name="Uwaga 3" xfId="9483" hidden="1"/>
    <cellStyle name="Uwaga 3" xfId="9479" hidden="1"/>
    <cellStyle name="Uwaga 3" xfId="9474" hidden="1"/>
    <cellStyle name="Uwaga 3" xfId="9469" hidden="1"/>
    <cellStyle name="Uwaga 3" xfId="9464" hidden="1"/>
    <cellStyle name="Uwaga 3" xfId="9460" hidden="1"/>
    <cellStyle name="Uwaga 3" xfId="9456" hidden="1"/>
    <cellStyle name="Uwaga 3" xfId="9449" hidden="1"/>
    <cellStyle name="Uwaga 3" xfId="9445" hidden="1"/>
    <cellStyle name="Uwaga 3" xfId="9440" hidden="1"/>
    <cellStyle name="Uwaga 3" xfId="9434" hidden="1"/>
    <cellStyle name="Uwaga 3" xfId="9430" hidden="1"/>
    <cellStyle name="Uwaga 3" xfId="9425" hidden="1"/>
    <cellStyle name="Uwaga 3" xfId="9419" hidden="1"/>
    <cellStyle name="Uwaga 3" xfId="9415" hidden="1"/>
    <cellStyle name="Uwaga 3" xfId="9411" hidden="1"/>
    <cellStyle name="Uwaga 3" xfId="9404" hidden="1"/>
    <cellStyle name="Uwaga 3" xfId="9400" hidden="1"/>
    <cellStyle name="Uwaga 3" xfId="9396" hidden="1"/>
    <cellStyle name="Uwaga 3" xfId="10344" hidden="1"/>
    <cellStyle name="Uwaga 3" xfId="10345" hidden="1"/>
    <cellStyle name="Uwaga 3" xfId="10347" hidden="1"/>
    <cellStyle name="Uwaga 3" xfId="10353" hidden="1"/>
    <cellStyle name="Uwaga 3" xfId="10354" hidden="1"/>
    <cellStyle name="Uwaga 3" xfId="10357" hidden="1"/>
    <cellStyle name="Uwaga 3" xfId="10362" hidden="1"/>
    <cellStyle name="Uwaga 3" xfId="10363" hidden="1"/>
    <cellStyle name="Uwaga 3" xfId="10366" hidden="1"/>
    <cellStyle name="Uwaga 3" xfId="10371" hidden="1"/>
    <cellStyle name="Uwaga 3" xfId="10372" hidden="1"/>
    <cellStyle name="Uwaga 3" xfId="10373" hidden="1"/>
    <cellStyle name="Uwaga 3" xfId="10380" hidden="1"/>
    <cellStyle name="Uwaga 3" xfId="10383" hidden="1"/>
    <cellStyle name="Uwaga 3" xfId="10386" hidden="1"/>
    <cellStyle name="Uwaga 3" xfId="10392" hidden="1"/>
    <cellStyle name="Uwaga 3" xfId="10395" hidden="1"/>
    <cellStyle name="Uwaga 3" xfId="10397" hidden="1"/>
    <cellStyle name="Uwaga 3" xfId="10402" hidden="1"/>
    <cellStyle name="Uwaga 3" xfId="10405" hidden="1"/>
    <cellStyle name="Uwaga 3" xfId="10406" hidden="1"/>
    <cellStyle name="Uwaga 3" xfId="10410" hidden="1"/>
    <cellStyle name="Uwaga 3" xfId="10413" hidden="1"/>
    <cellStyle name="Uwaga 3" xfId="10415" hidden="1"/>
    <cellStyle name="Uwaga 3" xfId="10416" hidden="1"/>
    <cellStyle name="Uwaga 3" xfId="10417" hidden="1"/>
    <cellStyle name="Uwaga 3" xfId="10420" hidden="1"/>
    <cellStyle name="Uwaga 3" xfId="10427" hidden="1"/>
    <cellStyle name="Uwaga 3" xfId="10430" hidden="1"/>
    <cellStyle name="Uwaga 3" xfId="10433" hidden="1"/>
    <cellStyle name="Uwaga 3" xfId="10436" hidden="1"/>
    <cellStyle name="Uwaga 3" xfId="10439" hidden="1"/>
    <cellStyle name="Uwaga 3" xfId="10442" hidden="1"/>
    <cellStyle name="Uwaga 3" xfId="10444" hidden="1"/>
    <cellStyle name="Uwaga 3" xfId="10447" hidden="1"/>
    <cellStyle name="Uwaga 3" xfId="10450" hidden="1"/>
    <cellStyle name="Uwaga 3" xfId="10452" hidden="1"/>
    <cellStyle name="Uwaga 3" xfId="10453" hidden="1"/>
    <cellStyle name="Uwaga 3" xfId="10455" hidden="1"/>
    <cellStyle name="Uwaga 3" xfId="10462" hidden="1"/>
    <cellStyle name="Uwaga 3" xfId="10465" hidden="1"/>
    <cellStyle name="Uwaga 3" xfId="10468" hidden="1"/>
    <cellStyle name="Uwaga 3" xfId="10472" hidden="1"/>
    <cellStyle name="Uwaga 3" xfId="10475" hidden="1"/>
    <cellStyle name="Uwaga 3" xfId="10478" hidden="1"/>
    <cellStyle name="Uwaga 3" xfId="10480" hidden="1"/>
    <cellStyle name="Uwaga 3" xfId="10483" hidden="1"/>
    <cellStyle name="Uwaga 3" xfId="10486" hidden="1"/>
    <cellStyle name="Uwaga 3" xfId="10488" hidden="1"/>
    <cellStyle name="Uwaga 3" xfId="10489" hidden="1"/>
    <cellStyle name="Uwaga 3" xfId="10492" hidden="1"/>
    <cellStyle name="Uwaga 3" xfId="10499" hidden="1"/>
    <cellStyle name="Uwaga 3" xfId="10502" hidden="1"/>
    <cellStyle name="Uwaga 3" xfId="10505" hidden="1"/>
    <cellStyle name="Uwaga 3" xfId="10509" hidden="1"/>
    <cellStyle name="Uwaga 3" xfId="10512" hidden="1"/>
    <cellStyle name="Uwaga 3" xfId="10514" hidden="1"/>
    <cellStyle name="Uwaga 3" xfId="10517" hidden="1"/>
    <cellStyle name="Uwaga 3" xfId="10520" hidden="1"/>
    <cellStyle name="Uwaga 3" xfId="10523" hidden="1"/>
    <cellStyle name="Uwaga 3" xfId="10524" hidden="1"/>
    <cellStyle name="Uwaga 3" xfId="10525" hidden="1"/>
    <cellStyle name="Uwaga 3" xfId="10527" hidden="1"/>
    <cellStyle name="Uwaga 3" xfId="10533" hidden="1"/>
    <cellStyle name="Uwaga 3" xfId="10534" hidden="1"/>
    <cellStyle name="Uwaga 3" xfId="10536" hidden="1"/>
    <cellStyle name="Uwaga 3" xfId="10542" hidden="1"/>
    <cellStyle name="Uwaga 3" xfId="10544" hidden="1"/>
    <cellStyle name="Uwaga 3" xfId="10547" hidden="1"/>
    <cellStyle name="Uwaga 3" xfId="10551" hidden="1"/>
    <cellStyle name="Uwaga 3" xfId="10552" hidden="1"/>
    <cellStyle name="Uwaga 3" xfId="10554" hidden="1"/>
    <cellStyle name="Uwaga 3" xfId="10560" hidden="1"/>
    <cellStyle name="Uwaga 3" xfId="10561" hidden="1"/>
    <cellStyle name="Uwaga 3" xfId="10562" hidden="1"/>
    <cellStyle name="Uwaga 3" xfId="10570" hidden="1"/>
    <cellStyle name="Uwaga 3" xfId="10573" hidden="1"/>
    <cellStyle name="Uwaga 3" xfId="10576" hidden="1"/>
    <cellStyle name="Uwaga 3" xfId="10579" hidden="1"/>
    <cellStyle name="Uwaga 3" xfId="10582" hidden="1"/>
    <cellStyle name="Uwaga 3" xfId="10585" hidden="1"/>
    <cellStyle name="Uwaga 3" xfId="10588" hidden="1"/>
    <cellStyle name="Uwaga 3" xfId="10591" hidden="1"/>
    <cellStyle name="Uwaga 3" xfId="10594" hidden="1"/>
    <cellStyle name="Uwaga 3" xfId="10596" hidden="1"/>
    <cellStyle name="Uwaga 3" xfId="10597" hidden="1"/>
    <cellStyle name="Uwaga 3" xfId="10599" hidden="1"/>
    <cellStyle name="Uwaga 3" xfId="10606" hidden="1"/>
    <cellStyle name="Uwaga 3" xfId="10609" hidden="1"/>
    <cellStyle name="Uwaga 3" xfId="10612" hidden="1"/>
    <cellStyle name="Uwaga 3" xfId="10615" hidden="1"/>
    <cellStyle name="Uwaga 3" xfId="10618" hidden="1"/>
    <cellStyle name="Uwaga 3" xfId="10621" hidden="1"/>
    <cellStyle name="Uwaga 3" xfId="10624" hidden="1"/>
    <cellStyle name="Uwaga 3" xfId="10626" hidden="1"/>
    <cellStyle name="Uwaga 3" xfId="10629" hidden="1"/>
    <cellStyle name="Uwaga 3" xfId="10632" hidden="1"/>
    <cellStyle name="Uwaga 3" xfId="10633" hidden="1"/>
    <cellStyle name="Uwaga 3" xfId="10634" hidden="1"/>
    <cellStyle name="Uwaga 3" xfId="10641" hidden="1"/>
    <cellStyle name="Uwaga 3" xfId="10642" hidden="1"/>
    <cellStyle name="Uwaga 3" xfId="10644" hidden="1"/>
    <cellStyle name="Uwaga 3" xfId="10650" hidden="1"/>
    <cellStyle name="Uwaga 3" xfId="10651" hidden="1"/>
    <cellStyle name="Uwaga 3" xfId="10653" hidden="1"/>
    <cellStyle name="Uwaga 3" xfId="10659" hidden="1"/>
    <cellStyle name="Uwaga 3" xfId="10660" hidden="1"/>
    <cellStyle name="Uwaga 3" xfId="10662" hidden="1"/>
    <cellStyle name="Uwaga 3" xfId="10668" hidden="1"/>
    <cellStyle name="Uwaga 3" xfId="10669" hidden="1"/>
    <cellStyle name="Uwaga 3" xfId="10670" hidden="1"/>
    <cellStyle name="Uwaga 3" xfId="10678" hidden="1"/>
    <cellStyle name="Uwaga 3" xfId="10680" hidden="1"/>
    <cellStyle name="Uwaga 3" xfId="10683" hidden="1"/>
    <cellStyle name="Uwaga 3" xfId="10687" hidden="1"/>
    <cellStyle name="Uwaga 3" xfId="10690" hidden="1"/>
    <cellStyle name="Uwaga 3" xfId="10693" hidden="1"/>
    <cellStyle name="Uwaga 3" xfId="10696" hidden="1"/>
    <cellStyle name="Uwaga 3" xfId="10698" hidden="1"/>
    <cellStyle name="Uwaga 3" xfId="10701" hidden="1"/>
    <cellStyle name="Uwaga 3" xfId="10704" hidden="1"/>
    <cellStyle name="Uwaga 3" xfId="10705" hidden="1"/>
    <cellStyle name="Uwaga 3" xfId="10706" hidden="1"/>
    <cellStyle name="Uwaga 3" xfId="10713" hidden="1"/>
    <cellStyle name="Uwaga 3" xfId="10715" hidden="1"/>
    <cellStyle name="Uwaga 3" xfId="10717" hidden="1"/>
    <cellStyle name="Uwaga 3" xfId="10722" hidden="1"/>
    <cellStyle name="Uwaga 3" xfId="10724" hidden="1"/>
    <cellStyle name="Uwaga 3" xfId="10726" hidden="1"/>
    <cellStyle name="Uwaga 3" xfId="10731" hidden="1"/>
    <cellStyle name="Uwaga 3" xfId="10733" hidden="1"/>
    <cellStyle name="Uwaga 3" xfId="10735" hidden="1"/>
    <cellStyle name="Uwaga 3" xfId="10740" hidden="1"/>
    <cellStyle name="Uwaga 3" xfId="10741" hidden="1"/>
    <cellStyle name="Uwaga 3" xfId="10742" hidden="1"/>
    <cellStyle name="Uwaga 3" xfId="10749" hidden="1"/>
    <cellStyle name="Uwaga 3" xfId="10751" hidden="1"/>
    <cellStyle name="Uwaga 3" xfId="10753" hidden="1"/>
    <cellStyle name="Uwaga 3" xfId="10758" hidden="1"/>
    <cellStyle name="Uwaga 3" xfId="10760" hidden="1"/>
    <cellStyle name="Uwaga 3" xfId="10762" hidden="1"/>
    <cellStyle name="Uwaga 3" xfId="10767" hidden="1"/>
    <cellStyle name="Uwaga 3" xfId="10769" hidden="1"/>
    <cellStyle name="Uwaga 3" xfId="10770" hidden="1"/>
    <cellStyle name="Uwaga 3" xfId="10776" hidden="1"/>
    <cellStyle name="Uwaga 3" xfId="10777" hidden="1"/>
    <cellStyle name="Uwaga 3" xfId="10778" hidden="1"/>
    <cellStyle name="Uwaga 3" xfId="10785" hidden="1"/>
    <cellStyle name="Uwaga 3" xfId="10787" hidden="1"/>
    <cellStyle name="Uwaga 3" xfId="10789" hidden="1"/>
    <cellStyle name="Uwaga 3" xfId="10794" hidden="1"/>
    <cellStyle name="Uwaga 3" xfId="10796" hidden="1"/>
    <cellStyle name="Uwaga 3" xfId="10798" hidden="1"/>
    <cellStyle name="Uwaga 3" xfId="10803" hidden="1"/>
    <cellStyle name="Uwaga 3" xfId="10805" hidden="1"/>
    <cellStyle name="Uwaga 3" xfId="10807" hidden="1"/>
    <cellStyle name="Uwaga 3" xfId="10812" hidden="1"/>
    <cellStyle name="Uwaga 3" xfId="10813" hidden="1"/>
    <cellStyle name="Uwaga 3" xfId="10815" hidden="1"/>
    <cellStyle name="Uwaga 3" xfId="10821" hidden="1"/>
    <cellStyle name="Uwaga 3" xfId="10822" hidden="1"/>
    <cellStyle name="Uwaga 3" xfId="10823" hidden="1"/>
    <cellStyle name="Uwaga 3" xfId="10830" hidden="1"/>
    <cellStyle name="Uwaga 3" xfId="10831" hidden="1"/>
    <cellStyle name="Uwaga 3" xfId="10832" hidden="1"/>
    <cellStyle name="Uwaga 3" xfId="10839" hidden="1"/>
    <cellStyle name="Uwaga 3" xfId="10840" hidden="1"/>
    <cellStyle name="Uwaga 3" xfId="10841" hidden="1"/>
    <cellStyle name="Uwaga 3" xfId="10848" hidden="1"/>
    <cellStyle name="Uwaga 3" xfId="10849" hidden="1"/>
    <cellStyle name="Uwaga 3" xfId="10850" hidden="1"/>
    <cellStyle name="Uwaga 3" xfId="10857" hidden="1"/>
    <cellStyle name="Uwaga 3" xfId="10858" hidden="1"/>
    <cellStyle name="Uwaga 3" xfId="10859" hidden="1"/>
    <cellStyle name="Uwaga 3" xfId="10909" hidden="1"/>
    <cellStyle name="Uwaga 3" xfId="10910" hidden="1"/>
    <cellStyle name="Uwaga 3" xfId="10912" hidden="1"/>
    <cellStyle name="Uwaga 3" xfId="10924" hidden="1"/>
    <cellStyle name="Uwaga 3" xfId="10925" hidden="1"/>
    <cellStyle name="Uwaga 3" xfId="10930" hidden="1"/>
    <cellStyle name="Uwaga 3" xfId="10939" hidden="1"/>
    <cellStyle name="Uwaga 3" xfId="10940" hidden="1"/>
    <cellStyle name="Uwaga 3" xfId="10945" hidden="1"/>
    <cellStyle name="Uwaga 3" xfId="10954" hidden="1"/>
    <cellStyle name="Uwaga 3" xfId="10955" hidden="1"/>
    <cellStyle name="Uwaga 3" xfId="10956" hidden="1"/>
    <cellStyle name="Uwaga 3" xfId="10969" hidden="1"/>
    <cellStyle name="Uwaga 3" xfId="10974" hidden="1"/>
    <cellStyle name="Uwaga 3" xfId="10979" hidden="1"/>
    <cellStyle name="Uwaga 3" xfId="10989" hidden="1"/>
    <cellStyle name="Uwaga 3" xfId="10994" hidden="1"/>
    <cellStyle name="Uwaga 3" xfId="10998" hidden="1"/>
    <cellStyle name="Uwaga 3" xfId="11005" hidden="1"/>
    <cellStyle name="Uwaga 3" xfId="11010" hidden="1"/>
    <cellStyle name="Uwaga 3" xfId="11013" hidden="1"/>
    <cellStyle name="Uwaga 3" xfId="11019" hidden="1"/>
    <cellStyle name="Uwaga 3" xfId="11024" hidden="1"/>
    <cellStyle name="Uwaga 3" xfId="11028" hidden="1"/>
    <cellStyle name="Uwaga 3" xfId="11029" hidden="1"/>
    <cellStyle name="Uwaga 3" xfId="11030" hidden="1"/>
    <cellStyle name="Uwaga 3" xfId="11034" hidden="1"/>
    <cellStyle name="Uwaga 3" xfId="11046" hidden="1"/>
    <cellStyle name="Uwaga 3" xfId="11051" hidden="1"/>
    <cellStyle name="Uwaga 3" xfId="11056" hidden="1"/>
    <cellStyle name="Uwaga 3" xfId="11061" hidden="1"/>
    <cellStyle name="Uwaga 3" xfId="11066" hidden="1"/>
    <cellStyle name="Uwaga 3" xfId="11071" hidden="1"/>
    <cellStyle name="Uwaga 3" xfId="11075" hidden="1"/>
    <cellStyle name="Uwaga 3" xfId="11079" hidden="1"/>
    <cellStyle name="Uwaga 3" xfId="11084" hidden="1"/>
    <cellStyle name="Uwaga 3" xfId="11089" hidden="1"/>
    <cellStyle name="Uwaga 3" xfId="11090" hidden="1"/>
    <cellStyle name="Uwaga 3" xfId="11092" hidden="1"/>
    <cellStyle name="Uwaga 3" xfId="11105" hidden="1"/>
    <cellStyle name="Uwaga 3" xfId="11109" hidden="1"/>
    <cellStyle name="Uwaga 3" xfId="11114" hidden="1"/>
    <cellStyle name="Uwaga 3" xfId="11121" hidden="1"/>
    <cellStyle name="Uwaga 3" xfId="11125" hidden="1"/>
    <cellStyle name="Uwaga 3" xfId="11130" hidden="1"/>
    <cellStyle name="Uwaga 3" xfId="11135" hidden="1"/>
    <cellStyle name="Uwaga 3" xfId="11138" hidden="1"/>
    <cellStyle name="Uwaga 3" xfId="11143" hidden="1"/>
    <cellStyle name="Uwaga 3" xfId="11149" hidden="1"/>
    <cellStyle name="Uwaga 3" xfId="11150" hidden="1"/>
    <cellStyle name="Uwaga 3" xfId="11153" hidden="1"/>
    <cellStyle name="Uwaga 3" xfId="11166" hidden="1"/>
    <cellStyle name="Uwaga 3" xfId="11170" hidden="1"/>
    <cellStyle name="Uwaga 3" xfId="11175" hidden="1"/>
    <cellStyle name="Uwaga 3" xfId="11182" hidden="1"/>
    <cellStyle name="Uwaga 3" xfId="11187" hidden="1"/>
    <cellStyle name="Uwaga 3" xfId="11191" hidden="1"/>
    <cellStyle name="Uwaga 3" xfId="11196" hidden="1"/>
    <cellStyle name="Uwaga 3" xfId="11200" hidden="1"/>
    <cellStyle name="Uwaga 3" xfId="11205" hidden="1"/>
    <cellStyle name="Uwaga 3" xfId="11209" hidden="1"/>
    <cellStyle name="Uwaga 3" xfId="11210" hidden="1"/>
    <cellStyle name="Uwaga 3" xfId="11212" hidden="1"/>
    <cellStyle name="Uwaga 3" xfId="11224" hidden="1"/>
    <cellStyle name="Uwaga 3" xfId="11225" hidden="1"/>
    <cellStyle name="Uwaga 3" xfId="11227" hidden="1"/>
    <cellStyle name="Uwaga 3" xfId="11239" hidden="1"/>
    <cellStyle name="Uwaga 3" xfId="11241" hidden="1"/>
    <cellStyle name="Uwaga 3" xfId="11244" hidden="1"/>
    <cellStyle name="Uwaga 3" xfId="11254" hidden="1"/>
    <cellStyle name="Uwaga 3" xfId="11255" hidden="1"/>
    <cellStyle name="Uwaga 3" xfId="11257" hidden="1"/>
    <cellStyle name="Uwaga 3" xfId="11269" hidden="1"/>
    <cellStyle name="Uwaga 3" xfId="11270" hidden="1"/>
    <cellStyle name="Uwaga 3" xfId="11271" hidden="1"/>
    <cellStyle name="Uwaga 3" xfId="11285" hidden="1"/>
    <cellStyle name="Uwaga 3" xfId="11288" hidden="1"/>
    <cellStyle name="Uwaga 3" xfId="11292" hidden="1"/>
    <cellStyle name="Uwaga 3" xfId="11300" hidden="1"/>
    <cellStyle name="Uwaga 3" xfId="11303" hidden="1"/>
    <cellStyle name="Uwaga 3" xfId="11307" hidden="1"/>
    <cellStyle name="Uwaga 3" xfId="11315" hidden="1"/>
    <cellStyle name="Uwaga 3" xfId="11318" hidden="1"/>
    <cellStyle name="Uwaga 3" xfId="11322" hidden="1"/>
    <cellStyle name="Uwaga 3" xfId="11329" hidden="1"/>
    <cellStyle name="Uwaga 3" xfId="11330" hidden="1"/>
    <cellStyle name="Uwaga 3" xfId="11332" hidden="1"/>
    <cellStyle name="Uwaga 3" xfId="11345" hidden="1"/>
    <cellStyle name="Uwaga 3" xfId="11348" hidden="1"/>
    <cellStyle name="Uwaga 3" xfId="11351" hidden="1"/>
    <cellStyle name="Uwaga 3" xfId="11360" hidden="1"/>
    <cellStyle name="Uwaga 3" xfId="11363" hidden="1"/>
    <cellStyle name="Uwaga 3" xfId="11367" hidden="1"/>
    <cellStyle name="Uwaga 3" xfId="11375" hidden="1"/>
    <cellStyle name="Uwaga 3" xfId="11377" hidden="1"/>
    <cellStyle name="Uwaga 3" xfId="11380" hidden="1"/>
    <cellStyle name="Uwaga 3" xfId="11389" hidden="1"/>
    <cellStyle name="Uwaga 3" xfId="11390" hidden="1"/>
    <cellStyle name="Uwaga 3" xfId="11391" hidden="1"/>
    <cellStyle name="Uwaga 3" xfId="11404" hidden="1"/>
    <cellStyle name="Uwaga 3" xfId="11405" hidden="1"/>
    <cellStyle name="Uwaga 3" xfId="11407" hidden="1"/>
    <cellStyle name="Uwaga 3" xfId="11419" hidden="1"/>
    <cellStyle name="Uwaga 3" xfId="11420" hidden="1"/>
    <cellStyle name="Uwaga 3" xfId="11422" hidden="1"/>
    <cellStyle name="Uwaga 3" xfId="11434" hidden="1"/>
    <cellStyle name="Uwaga 3" xfId="11435" hidden="1"/>
    <cellStyle name="Uwaga 3" xfId="11437" hidden="1"/>
    <cellStyle name="Uwaga 3" xfId="11449" hidden="1"/>
    <cellStyle name="Uwaga 3" xfId="11450" hidden="1"/>
    <cellStyle name="Uwaga 3" xfId="11451" hidden="1"/>
    <cellStyle name="Uwaga 3" xfId="11465" hidden="1"/>
    <cellStyle name="Uwaga 3" xfId="11467" hidden="1"/>
    <cellStyle name="Uwaga 3" xfId="11470" hidden="1"/>
    <cellStyle name="Uwaga 3" xfId="11480" hidden="1"/>
    <cellStyle name="Uwaga 3" xfId="11483" hidden="1"/>
    <cellStyle name="Uwaga 3" xfId="11486" hidden="1"/>
    <cellStyle name="Uwaga 3" xfId="11495" hidden="1"/>
    <cellStyle name="Uwaga 3" xfId="11497" hidden="1"/>
    <cellStyle name="Uwaga 3" xfId="11500" hidden="1"/>
    <cellStyle name="Uwaga 3" xfId="11509" hidden="1"/>
    <cellStyle name="Uwaga 3" xfId="11510" hidden="1"/>
    <cellStyle name="Uwaga 3" xfId="11511" hidden="1"/>
    <cellStyle name="Uwaga 3" xfId="11524" hidden="1"/>
    <cellStyle name="Uwaga 3" xfId="11526" hidden="1"/>
    <cellStyle name="Uwaga 3" xfId="11528" hidden="1"/>
    <cellStyle name="Uwaga 3" xfId="11539" hidden="1"/>
    <cellStyle name="Uwaga 3" xfId="11541" hidden="1"/>
    <cellStyle name="Uwaga 3" xfId="11543" hidden="1"/>
    <cellStyle name="Uwaga 3" xfId="11554" hidden="1"/>
    <cellStyle name="Uwaga 3" xfId="11556" hidden="1"/>
    <cellStyle name="Uwaga 3" xfId="11558" hidden="1"/>
    <cellStyle name="Uwaga 3" xfId="11569" hidden="1"/>
    <cellStyle name="Uwaga 3" xfId="11570" hidden="1"/>
    <cellStyle name="Uwaga 3" xfId="11571" hidden="1"/>
    <cellStyle name="Uwaga 3" xfId="11584" hidden="1"/>
    <cellStyle name="Uwaga 3" xfId="11586" hidden="1"/>
    <cellStyle name="Uwaga 3" xfId="11588" hidden="1"/>
    <cellStyle name="Uwaga 3" xfId="11599" hidden="1"/>
    <cellStyle name="Uwaga 3" xfId="11601" hidden="1"/>
    <cellStyle name="Uwaga 3" xfId="11603" hidden="1"/>
    <cellStyle name="Uwaga 3" xfId="11614" hidden="1"/>
    <cellStyle name="Uwaga 3" xfId="11616" hidden="1"/>
    <cellStyle name="Uwaga 3" xfId="11617" hidden="1"/>
    <cellStyle name="Uwaga 3" xfId="11629" hidden="1"/>
    <cellStyle name="Uwaga 3" xfId="11630" hidden="1"/>
    <cellStyle name="Uwaga 3" xfId="11631" hidden="1"/>
    <cellStyle name="Uwaga 3" xfId="11644" hidden="1"/>
    <cellStyle name="Uwaga 3" xfId="11646" hidden="1"/>
    <cellStyle name="Uwaga 3" xfId="11648" hidden="1"/>
    <cellStyle name="Uwaga 3" xfId="11659" hidden="1"/>
    <cellStyle name="Uwaga 3" xfId="11661" hidden="1"/>
    <cellStyle name="Uwaga 3" xfId="11663" hidden="1"/>
    <cellStyle name="Uwaga 3" xfId="11674" hidden="1"/>
    <cellStyle name="Uwaga 3" xfId="11676" hidden="1"/>
    <cellStyle name="Uwaga 3" xfId="11678" hidden="1"/>
    <cellStyle name="Uwaga 3" xfId="11689" hidden="1"/>
    <cellStyle name="Uwaga 3" xfId="11690" hidden="1"/>
    <cellStyle name="Uwaga 3" xfId="11692" hidden="1"/>
    <cellStyle name="Uwaga 3" xfId="11703" hidden="1"/>
    <cellStyle name="Uwaga 3" xfId="11705" hidden="1"/>
    <cellStyle name="Uwaga 3" xfId="11706" hidden="1"/>
    <cellStyle name="Uwaga 3" xfId="11715" hidden="1"/>
    <cellStyle name="Uwaga 3" xfId="11718" hidden="1"/>
    <cellStyle name="Uwaga 3" xfId="11720" hidden="1"/>
    <cellStyle name="Uwaga 3" xfId="11731" hidden="1"/>
    <cellStyle name="Uwaga 3" xfId="11733" hidden="1"/>
    <cellStyle name="Uwaga 3" xfId="11735" hidden="1"/>
    <cellStyle name="Uwaga 3" xfId="11747" hidden="1"/>
    <cellStyle name="Uwaga 3" xfId="11749" hidden="1"/>
    <cellStyle name="Uwaga 3" xfId="11751" hidden="1"/>
    <cellStyle name="Uwaga 3" xfId="11759" hidden="1"/>
    <cellStyle name="Uwaga 3" xfId="11761" hidden="1"/>
    <cellStyle name="Uwaga 3" xfId="11764" hidden="1"/>
    <cellStyle name="Uwaga 3" xfId="11754" hidden="1"/>
    <cellStyle name="Uwaga 3" xfId="11753" hidden="1"/>
    <cellStyle name="Uwaga 3" xfId="11752" hidden="1"/>
    <cellStyle name="Uwaga 3" xfId="11739" hidden="1"/>
    <cellStyle name="Uwaga 3" xfId="11738" hidden="1"/>
    <cellStyle name="Uwaga 3" xfId="11737" hidden="1"/>
    <cellStyle name="Uwaga 3" xfId="11724" hidden="1"/>
    <cellStyle name="Uwaga 3" xfId="11723" hidden="1"/>
    <cellStyle name="Uwaga 3" xfId="11722" hidden="1"/>
    <cellStyle name="Uwaga 3" xfId="11709" hidden="1"/>
    <cellStyle name="Uwaga 3" xfId="11708" hidden="1"/>
    <cellStyle name="Uwaga 3" xfId="11707" hidden="1"/>
    <cellStyle name="Uwaga 3" xfId="11694" hidden="1"/>
    <cellStyle name="Uwaga 3" xfId="11693" hidden="1"/>
    <cellStyle name="Uwaga 3" xfId="11691" hidden="1"/>
    <cellStyle name="Uwaga 3" xfId="11680" hidden="1"/>
    <cellStyle name="Uwaga 3" xfId="11677" hidden="1"/>
    <cellStyle name="Uwaga 3" xfId="11675" hidden="1"/>
    <cellStyle name="Uwaga 3" xfId="11665" hidden="1"/>
    <cellStyle name="Uwaga 3" xfId="11662" hidden="1"/>
    <cellStyle name="Uwaga 3" xfId="11660" hidden="1"/>
    <cellStyle name="Uwaga 3" xfId="11650" hidden="1"/>
    <cellStyle name="Uwaga 3" xfId="11647" hidden="1"/>
    <cellStyle name="Uwaga 3" xfId="11645" hidden="1"/>
    <cellStyle name="Uwaga 3" xfId="11635" hidden="1"/>
    <cellStyle name="Uwaga 3" xfId="11633" hidden="1"/>
    <cellStyle name="Uwaga 3" xfId="11632" hidden="1"/>
    <cellStyle name="Uwaga 3" xfId="11620" hidden="1"/>
    <cellStyle name="Uwaga 3" xfId="11618" hidden="1"/>
    <cellStyle name="Uwaga 3" xfId="11615" hidden="1"/>
    <cellStyle name="Uwaga 3" xfId="11605" hidden="1"/>
    <cellStyle name="Uwaga 3" xfId="11602" hidden="1"/>
    <cellStyle name="Uwaga 3" xfId="11600" hidden="1"/>
    <cellStyle name="Uwaga 3" xfId="11590" hidden="1"/>
    <cellStyle name="Uwaga 3" xfId="11587" hidden="1"/>
    <cellStyle name="Uwaga 3" xfId="11585" hidden="1"/>
    <cellStyle name="Uwaga 3" xfId="11575" hidden="1"/>
    <cellStyle name="Uwaga 3" xfId="11573" hidden="1"/>
    <cellStyle name="Uwaga 3" xfId="11572" hidden="1"/>
    <cellStyle name="Uwaga 3" xfId="11560" hidden="1"/>
    <cellStyle name="Uwaga 3" xfId="11557" hidden="1"/>
    <cellStyle name="Uwaga 3" xfId="11555" hidden="1"/>
    <cellStyle name="Uwaga 3" xfId="11545" hidden="1"/>
    <cellStyle name="Uwaga 3" xfId="11542" hidden="1"/>
    <cellStyle name="Uwaga 3" xfId="11540" hidden="1"/>
    <cellStyle name="Uwaga 3" xfId="11530" hidden="1"/>
    <cellStyle name="Uwaga 3" xfId="11527" hidden="1"/>
    <cellStyle name="Uwaga 3" xfId="11525" hidden="1"/>
    <cellStyle name="Uwaga 3" xfId="11515" hidden="1"/>
    <cellStyle name="Uwaga 3" xfId="11513" hidden="1"/>
    <cellStyle name="Uwaga 3" xfId="11512" hidden="1"/>
    <cellStyle name="Uwaga 3" xfId="11499" hidden="1"/>
    <cellStyle name="Uwaga 3" xfId="11496" hidden="1"/>
    <cellStyle name="Uwaga 3" xfId="11494" hidden="1"/>
    <cellStyle name="Uwaga 3" xfId="11484" hidden="1"/>
    <cellStyle name="Uwaga 3" xfId="11481" hidden="1"/>
    <cellStyle name="Uwaga 3" xfId="11479" hidden="1"/>
    <cellStyle name="Uwaga 3" xfId="11469" hidden="1"/>
    <cellStyle name="Uwaga 3" xfId="11466" hidden="1"/>
    <cellStyle name="Uwaga 3" xfId="11464" hidden="1"/>
    <cellStyle name="Uwaga 3" xfId="11455" hidden="1"/>
    <cellStyle name="Uwaga 3" xfId="11453" hidden="1"/>
    <cellStyle name="Uwaga 3" xfId="11452" hidden="1"/>
    <cellStyle name="Uwaga 3" xfId="11440" hidden="1"/>
    <cellStyle name="Uwaga 3" xfId="11438" hidden="1"/>
    <cellStyle name="Uwaga 3" xfId="11436" hidden="1"/>
    <cellStyle name="Uwaga 3" xfId="11425" hidden="1"/>
    <cellStyle name="Uwaga 3" xfId="11423" hidden="1"/>
    <cellStyle name="Uwaga 3" xfId="11421" hidden="1"/>
    <cellStyle name="Uwaga 3" xfId="11410" hidden="1"/>
    <cellStyle name="Uwaga 3" xfId="11408" hidden="1"/>
    <cellStyle name="Uwaga 3" xfId="11406" hidden="1"/>
    <cellStyle name="Uwaga 3" xfId="11395" hidden="1"/>
    <cellStyle name="Uwaga 3" xfId="11393" hidden="1"/>
    <cellStyle name="Uwaga 3" xfId="11392" hidden="1"/>
    <cellStyle name="Uwaga 3" xfId="11379" hidden="1"/>
    <cellStyle name="Uwaga 3" xfId="11376" hidden="1"/>
    <cellStyle name="Uwaga 3" xfId="11374" hidden="1"/>
    <cellStyle name="Uwaga 3" xfId="11364" hidden="1"/>
    <cellStyle name="Uwaga 3" xfId="11361" hidden="1"/>
    <cellStyle name="Uwaga 3" xfId="11359" hidden="1"/>
    <cellStyle name="Uwaga 3" xfId="11349" hidden="1"/>
    <cellStyle name="Uwaga 3" xfId="11346" hidden="1"/>
    <cellStyle name="Uwaga 3" xfId="11344" hidden="1"/>
    <cellStyle name="Uwaga 3" xfId="11335" hidden="1"/>
    <cellStyle name="Uwaga 3" xfId="11333" hidden="1"/>
    <cellStyle name="Uwaga 3" xfId="11331" hidden="1"/>
    <cellStyle name="Uwaga 3" xfId="11319" hidden="1"/>
    <cellStyle name="Uwaga 3" xfId="11316" hidden="1"/>
    <cellStyle name="Uwaga 3" xfId="11314" hidden="1"/>
    <cellStyle name="Uwaga 3" xfId="11304" hidden="1"/>
    <cellStyle name="Uwaga 3" xfId="11301" hidden="1"/>
    <cellStyle name="Uwaga 3" xfId="11299" hidden="1"/>
    <cellStyle name="Uwaga 3" xfId="11289" hidden="1"/>
    <cellStyle name="Uwaga 3" xfId="11286" hidden="1"/>
    <cellStyle name="Uwaga 3" xfId="11284" hidden="1"/>
    <cellStyle name="Uwaga 3" xfId="11277" hidden="1"/>
    <cellStyle name="Uwaga 3" xfId="11274" hidden="1"/>
    <cellStyle name="Uwaga 3" xfId="11272" hidden="1"/>
    <cellStyle name="Uwaga 3" xfId="11262" hidden="1"/>
    <cellStyle name="Uwaga 3" xfId="11259" hidden="1"/>
    <cellStyle name="Uwaga 3" xfId="11256" hidden="1"/>
    <cellStyle name="Uwaga 3" xfId="11247" hidden="1"/>
    <cellStyle name="Uwaga 3" xfId="11243" hidden="1"/>
    <cellStyle name="Uwaga 3" xfId="11240" hidden="1"/>
    <cellStyle name="Uwaga 3" xfId="11232" hidden="1"/>
    <cellStyle name="Uwaga 3" xfId="11229" hidden="1"/>
    <cellStyle name="Uwaga 3" xfId="11226" hidden="1"/>
    <cellStyle name="Uwaga 3" xfId="11217" hidden="1"/>
    <cellStyle name="Uwaga 3" xfId="11214" hidden="1"/>
    <cellStyle name="Uwaga 3" xfId="11211" hidden="1"/>
    <cellStyle name="Uwaga 3" xfId="11201" hidden="1"/>
    <cellStyle name="Uwaga 3" xfId="11197" hidden="1"/>
    <cellStyle name="Uwaga 3" xfId="11194" hidden="1"/>
    <cellStyle name="Uwaga 3" xfId="11185" hidden="1"/>
    <cellStyle name="Uwaga 3" xfId="11181" hidden="1"/>
    <cellStyle name="Uwaga 3" xfId="11179" hidden="1"/>
    <cellStyle name="Uwaga 3" xfId="11171" hidden="1"/>
    <cellStyle name="Uwaga 3" xfId="11167" hidden="1"/>
    <cellStyle name="Uwaga 3" xfId="11164" hidden="1"/>
    <cellStyle name="Uwaga 3" xfId="11157" hidden="1"/>
    <cellStyle name="Uwaga 3" xfId="11154" hidden="1"/>
    <cellStyle name="Uwaga 3" xfId="11151" hidden="1"/>
    <cellStyle name="Uwaga 3" xfId="11142" hidden="1"/>
    <cellStyle name="Uwaga 3" xfId="11137" hidden="1"/>
    <cellStyle name="Uwaga 3" xfId="11134" hidden="1"/>
    <cellStyle name="Uwaga 3" xfId="11127" hidden="1"/>
    <cellStyle name="Uwaga 3" xfId="11122" hidden="1"/>
    <cellStyle name="Uwaga 3" xfId="11119" hidden="1"/>
    <cellStyle name="Uwaga 3" xfId="11112" hidden="1"/>
    <cellStyle name="Uwaga 3" xfId="11107" hidden="1"/>
    <cellStyle name="Uwaga 3" xfId="11104" hidden="1"/>
    <cellStyle name="Uwaga 3" xfId="11098" hidden="1"/>
    <cellStyle name="Uwaga 3" xfId="11094" hidden="1"/>
    <cellStyle name="Uwaga 3" xfId="11091" hidden="1"/>
    <cellStyle name="Uwaga 3" xfId="11083" hidden="1"/>
    <cellStyle name="Uwaga 3" xfId="11078" hidden="1"/>
    <cellStyle name="Uwaga 3" xfId="11074" hidden="1"/>
    <cellStyle name="Uwaga 3" xfId="11068" hidden="1"/>
    <cellStyle name="Uwaga 3" xfId="11063" hidden="1"/>
    <cellStyle name="Uwaga 3" xfId="11059" hidden="1"/>
    <cellStyle name="Uwaga 3" xfId="11053" hidden="1"/>
    <cellStyle name="Uwaga 3" xfId="11048" hidden="1"/>
    <cellStyle name="Uwaga 3" xfId="11044" hidden="1"/>
    <cellStyle name="Uwaga 3" xfId="11039" hidden="1"/>
    <cellStyle name="Uwaga 3" xfId="11035" hidden="1"/>
    <cellStyle name="Uwaga 3" xfId="11031" hidden="1"/>
    <cellStyle name="Uwaga 3" xfId="11023" hidden="1"/>
    <cellStyle name="Uwaga 3" xfId="11018" hidden="1"/>
    <cellStyle name="Uwaga 3" xfId="11014" hidden="1"/>
    <cellStyle name="Uwaga 3" xfId="11008" hidden="1"/>
    <cellStyle name="Uwaga 3" xfId="11003" hidden="1"/>
    <cellStyle name="Uwaga 3" xfId="10999" hidden="1"/>
    <cellStyle name="Uwaga 3" xfId="10993" hidden="1"/>
    <cellStyle name="Uwaga 3" xfId="10988" hidden="1"/>
    <cellStyle name="Uwaga 3" xfId="10984" hidden="1"/>
    <cellStyle name="Uwaga 3" xfId="10980" hidden="1"/>
    <cellStyle name="Uwaga 3" xfId="10975" hidden="1"/>
    <cellStyle name="Uwaga 3" xfId="10970" hidden="1"/>
    <cellStyle name="Uwaga 3" xfId="10965" hidden="1"/>
    <cellStyle name="Uwaga 3" xfId="10961" hidden="1"/>
    <cellStyle name="Uwaga 3" xfId="10957" hidden="1"/>
    <cellStyle name="Uwaga 3" xfId="10950" hidden="1"/>
    <cellStyle name="Uwaga 3" xfId="10946" hidden="1"/>
    <cellStyle name="Uwaga 3" xfId="10941" hidden="1"/>
    <cellStyle name="Uwaga 3" xfId="10935" hidden="1"/>
    <cellStyle name="Uwaga 3" xfId="10931" hidden="1"/>
    <cellStyle name="Uwaga 3" xfId="10926" hidden="1"/>
    <cellStyle name="Uwaga 3" xfId="10920" hidden="1"/>
    <cellStyle name="Uwaga 3" xfId="10916" hidden="1"/>
    <cellStyle name="Uwaga 3" xfId="10911" hidden="1"/>
    <cellStyle name="Uwaga 3" xfId="10905" hidden="1"/>
    <cellStyle name="Uwaga 3" xfId="10901" hidden="1"/>
    <cellStyle name="Uwaga 3" xfId="10897" hidden="1"/>
    <cellStyle name="Uwaga 3" xfId="11757" hidden="1"/>
    <cellStyle name="Uwaga 3" xfId="11756" hidden="1"/>
    <cellStyle name="Uwaga 3" xfId="11755" hidden="1"/>
    <cellStyle name="Uwaga 3" xfId="11742" hidden="1"/>
    <cellStyle name="Uwaga 3" xfId="11741" hidden="1"/>
    <cellStyle name="Uwaga 3" xfId="11740" hidden="1"/>
    <cellStyle name="Uwaga 3" xfId="11727" hidden="1"/>
    <cellStyle name="Uwaga 3" xfId="11726" hidden="1"/>
    <cellStyle name="Uwaga 3" xfId="11725" hidden="1"/>
    <cellStyle name="Uwaga 3" xfId="11712" hidden="1"/>
    <cellStyle name="Uwaga 3" xfId="11711" hidden="1"/>
    <cellStyle name="Uwaga 3" xfId="11710" hidden="1"/>
    <cellStyle name="Uwaga 3" xfId="11697" hidden="1"/>
    <cellStyle name="Uwaga 3" xfId="11696" hidden="1"/>
    <cellStyle name="Uwaga 3" xfId="11695" hidden="1"/>
    <cellStyle name="Uwaga 3" xfId="11683" hidden="1"/>
    <cellStyle name="Uwaga 3" xfId="11681" hidden="1"/>
    <cellStyle name="Uwaga 3" xfId="11679" hidden="1"/>
    <cellStyle name="Uwaga 3" xfId="11668" hidden="1"/>
    <cellStyle name="Uwaga 3" xfId="11666" hidden="1"/>
    <cellStyle name="Uwaga 3" xfId="11664" hidden="1"/>
    <cellStyle name="Uwaga 3" xfId="11653" hidden="1"/>
    <cellStyle name="Uwaga 3" xfId="11651" hidden="1"/>
    <cellStyle name="Uwaga 3" xfId="11649" hidden="1"/>
    <cellStyle name="Uwaga 3" xfId="11638" hidden="1"/>
    <cellStyle name="Uwaga 3" xfId="11636" hidden="1"/>
    <cellStyle name="Uwaga 3" xfId="11634" hidden="1"/>
    <cellStyle name="Uwaga 3" xfId="11623" hidden="1"/>
    <cellStyle name="Uwaga 3" xfId="11621" hidden="1"/>
    <cellStyle name="Uwaga 3" xfId="11619" hidden="1"/>
    <cellStyle name="Uwaga 3" xfId="11608" hidden="1"/>
    <cellStyle name="Uwaga 3" xfId="11606" hidden="1"/>
    <cellStyle name="Uwaga 3" xfId="11604" hidden="1"/>
    <cellStyle name="Uwaga 3" xfId="11593" hidden="1"/>
    <cellStyle name="Uwaga 3" xfId="11591" hidden="1"/>
    <cellStyle name="Uwaga 3" xfId="11589" hidden="1"/>
    <cellStyle name="Uwaga 3" xfId="11578" hidden="1"/>
    <cellStyle name="Uwaga 3" xfId="11576" hidden="1"/>
    <cellStyle name="Uwaga 3" xfId="11574" hidden="1"/>
    <cellStyle name="Uwaga 3" xfId="11563" hidden="1"/>
    <cellStyle name="Uwaga 3" xfId="11561" hidden="1"/>
    <cellStyle name="Uwaga 3" xfId="11559" hidden="1"/>
    <cellStyle name="Uwaga 3" xfId="11548" hidden="1"/>
    <cellStyle name="Uwaga 3" xfId="11546" hidden="1"/>
    <cellStyle name="Uwaga 3" xfId="11544" hidden="1"/>
    <cellStyle name="Uwaga 3" xfId="11533" hidden="1"/>
    <cellStyle name="Uwaga 3" xfId="11531" hidden="1"/>
    <cellStyle name="Uwaga 3" xfId="11529" hidden="1"/>
    <cellStyle name="Uwaga 3" xfId="11518" hidden="1"/>
    <cellStyle name="Uwaga 3" xfId="11516" hidden="1"/>
    <cellStyle name="Uwaga 3" xfId="11514" hidden="1"/>
    <cellStyle name="Uwaga 3" xfId="11503" hidden="1"/>
    <cellStyle name="Uwaga 3" xfId="11501" hidden="1"/>
    <cellStyle name="Uwaga 3" xfId="11498" hidden="1"/>
    <cellStyle name="Uwaga 3" xfId="11488" hidden="1"/>
    <cellStyle name="Uwaga 3" xfId="11485" hidden="1"/>
    <cellStyle name="Uwaga 3" xfId="11482" hidden="1"/>
    <cellStyle name="Uwaga 3" xfId="11473" hidden="1"/>
    <cellStyle name="Uwaga 3" xfId="11471" hidden="1"/>
    <cellStyle name="Uwaga 3" xfId="11468" hidden="1"/>
    <cellStyle name="Uwaga 3" xfId="11458" hidden="1"/>
    <cellStyle name="Uwaga 3" xfId="11456" hidden="1"/>
    <cellStyle name="Uwaga 3" xfId="11454" hidden="1"/>
    <cellStyle name="Uwaga 3" xfId="11443" hidden="1"/>
    <cellStyle name="Uwaga 3" xfId="11441" hidden="1"/>
    <cellStyle name="Uwaga 3" xfId="11439" hidden="1"/>
    <cellStyle name="Uwaga 3" xfId="11428" hidden="1"/>
    <cellStyle name="Uwaga 3" xfId="11426" hidden="1"/>
    <cellStyle name="Uwaga 3" xfId="11424" hidden="1"/>
    <cellStyle name="Uwaga 3" xfId="11413" hidden="1"/>
    <cellStyle name="Uwaga 3" xfId="11411" hidden="1"/>
    <cellStyle name="Uwaga 3" xfId="11409" hidden="1"/>
    <cellStyle name="Uwaga 3" xfId="11398" hidden="1"/>
    <cellStyle name="Uwaga 3" xfId="11396" hidden="1"/>
    <cellStyle name="Uwaga 3" xfId="11394" hidden="1"/>
    <cellStyle name="Uwaga 3" xfId="11383" hidden="1"/>
    <cellStyle name="Uwaga 3" xfId="11381" hidden="1"/>
    <cellStyle name="Uwaga 3" xfId="11378" hidden="1"/>
    <cellStyle name="Uwaga 3" xfId="11368" hidden="1"/>
    <cellStyle name="Uwaga 3" xfId="11365" hidden="1"/>
    <cellStyle name="Uwaga 3" xfId="11362" hidden="1"/>
    <cellStyle name="Uwaga 3" xfId="11353" hidden="1"/>
    <cellStyle name="Uwaga 3" xfId="11350" hidden="1"/>
    <cellStyle name="Uwaga 3" xfId="11347" hidden="1"/>
    <cellStyle name="Uwaga 3" xfId="11338" hidden="1"/>
    <cellStyle name="Uwaga 3" xfId="11336" hidden="1"/>
    <cellStyle name="Uwaga 3" xfId="11334" hidden="1"/>
    <cellStyle name="Uwaga 3" xfId="11323" hidden="1"/>
    <cellStyle name="Uwaga 3" xfId="11320" hidden="1"/>
    <cellStyle name="Uwaga 3" xfId="11317" hidden="1"/>
    <cellStyle name="Uwaga 3" xfId="11308" hidden="1"/>
    <cellStyle name="Uwaga 3" xfId="11305" hidden="1"/>
    <cellStyle name="Uwaga 3" xfId="11302" hidden="1"/>
    <cellStyle name="Uwaga 3" xfId="11293" hidden="1"/>
    <cellStyle name="Uwaga 3" xfId="11290" hidden="1"/>
    <cellStyle name="Uwaga 3" xfId="11287" hidden="1"/>
    <cellStyle name="Uwaga 3" xfId="11280" hidden="1"/>
    <cellStyle name="Uwaga 3" xfId="11276" hidden="1"/>
    <cellStyle name="Uwaga 3" xfId="11273" hidden="1"/>
    <cellStyle name="Uwaga 3" xfId="11265" hidden="1"/>
    <cellStyle name="Uwaga 3" xfId="11261" hidden="1"/>
    <cellStyle name="Uwaga 3" xfId="11258" hidden="1"/>
    <cellStyle name="Uwaga 3" xfId="11250" hidden="1"/>
    <cellStyle name="Uwaga 3" xfId="11246" hidden="1"/>
    <cellStyle name="Uwaga 3" xfId="11242" hidden="1"/>
    <cellStyle name="Uwaga 3" xfId="11235" hidden="1"/>
    <cellStyle name="Uwaga 3" xfId="11231" hidden="1"/>
    <cellStyle name="Uwaga 3" xfId="11228" hidden="1"/>
    <cellStyle name="Uwaga 3" xfId="11220" hidden="1"/>
    <cellStyle name="Uwaga 3" xfId="11216" hidden="1"/>
    <cellStyle name="Uwaga 3" xfId="11213" hidden="1"/>
    <cellStyle name="Uwaga 3" xfId="11204" hidden="1"/>
    <cellStyle name="Uwaga 3" xfId="11199" hidden="1"/>
    <cellStyle name="Uwaga 3" xfId="11195" hidden="1"/>
    <cellStyle name="Uwaga 3" xfId="11189" hidden="1"/>
    <cellStyle name="Uwaga 3" xfId="11184" hidden="1"/>
    <cellStyle name="Uwaga 3" xfId="11180" hidden="1"/>
    <cellStyle name="Uwaga 3" xfId="11174" hidden="1"/>
    <cellStyle name="Uwaga 3" xfId="11169" hidden="1"/>
    <cellStyle name="Uwaga 3" xfId="11165" hidden="1"/>
    <cellStyle name="Uwaga 3" xfId="11160" hidden="1"/>
    <cellStyle name="Uwaga 3" xfId="11156" hidden="1"/>
    <cellStyle name="Uwaga 3" xfId="11152" hidden="1"/>
    <cellStyle name="Uwaga 3" xfId="11145" hidden="1"/>
    <cellStyle name="Uwaga 3" xfId="11140" hidden="1"/>
    <cellStyle name="Uwaga 3" xfId="11136" hidden="1"/>
    <cellStyle name="Uwaga 3" xfId="11129" hidden="1"/>
    <cellStyle name="Uwaga 3" xfId="11124" hidden="1"/>
    <cellStyle name="Uwaga 3" xfId="11120" hidden="1"/>
    <cellStyle name="Uwaga 3" xfId="11115" hidden="1"/>
    <cellStyle name="Uwaga 3" xfId="11110" hidden="1"/>
    <cellStyle name="Uwaga 3" xfId="11106" hidden="1"/>
    <cellStyle name="Uwaga 3" xfId="11100" hidden="1"/>
    <cellStyle name="Uwaga 3" xfId="11096" hidden="1"/>
    <cellStyle name="Uwaga 3" xfId="11093" hidden="1"/>
    <cellStyle name="Uwaga 3" xfId="11086" hidden="1"/>
    <cellStyle name="Uwaga 3" xfId="11081" hidden="1"/>
    <cellStyle name="Uwaga 3" xfId="11076" hidden="1"/>
    <cellStyle name="Uwaga 3" xfId="11070" hidden="1"/>
    <cellStyle name="Uwaga 3" xfId="11065" hidden="1"/>
    <cellStyle name="Uwaga 3" xfId="11060" hidden="1"/>
    <cellStyle name="Uwaga 3" xfId="11055" hidden="1"/>
    <cellStyle name="Uwaga 3" xfId="11050" hidden="1"/>
    <cellStyle name="Uwaga 3" xfId="11045" hidden="1"/>
    <cellStyle name="Uwaga 3" xfId="11041" hidden="1"/>
    <cellStyle name="Uwaga 3" xfId="11037" hidden="1"/>
    <cellStyle name="Uwaga 3" xfId="11032" hidden="1"/>
    <cellStyle name="Uwaga 3" xfId="11025" hidden="1"/>
    <cellStyle name="Uwaga 3" xfId="11020" hidden="1"/>
    <cellStyle name="Uwaga 3" xfId="11015" hidden="1"/>
    <cellStyle name="Uwaga 3" xfId="11009" hidden="1"/>
    <cellStyle name="Uwaga 3" xfId="11004" hidden="1"/>
    <cellStyle name="Uwaga 3" xfId="11000" hidden="1"/>
    <cellStyle name="Uwaga 3" xfId="10995" hidden="1"/>
    <cellStyle name="Uwaga 3" xfId="10990" hidden="1"/>
    <cellStyle name="Uwaga 3" xfId="10985" hidden="1"/>
    <cellStyle name="Uwaga 3" xfId="10981" hidden="1"/>
    <cellStyle name="Uwaga 3" xfId="10976" hidden="1"/>
    <cellStyle name="Uwaga 3" xfId="10971" hidden="1"/>
    <cellStyle name="Uwaga 3" xfId="10966" hidden="1"/>
    <cellStyle name="Uwaga 3" xfId="10962" hidden="1"/>
    <cellStyle name="Uwaga 3" xfId="10958" hidden="1"/>
    <cellStyle name="Uwaga 3" xfId="10951" hidden="1"/>
    <cellStyle name="Uwaga 3" xfId="10947" hidden="1"/>
    <cellStyle name="Uwaga 3" xfId="10942" hidden="1"/>
    <cellStyle name="Uwaga 3" xfId="10936" hidden="1"/>
    <cellStyle name="Uwaga 3" xfId="10932" hidden="1"/>
    <cellStyle name="Uwaga 3" xfId="10927" hidden="1"/>
    <cellStyle name="Uwaga 3" xfId="10921" hidden="1"/>
    <cellStyle name="Uwaga 3" xfId="10917" hidden="1"/>
    <cellStyle name="Uwaga 3" xfId="10913" hidden="1"/>
    <cellStyle name="Uwaga 3" xfId="10906" hidden="1"/>
    <cellStyle name="Uwaga 3" xfId="10902" hidden="1"/>
    <cellStyle name="Uwaga 3" xfId="10898" hidden="1"/>
    <cellStyle name="Uwaga 3" xfId="11762" hidden="1"/>
    <cellStyle name="Uwaga 3" xfId="11760" hidden="1"/>
    <cellStyle name="Uwaga 3" xfId="11758" hidden="1"/>
    <cellStyle name="Uwaga 3" xfId="11745" hidden="1"/>
    <cellStyle name="Uwaga 3" xfId="11744" hidden="1"/>
    <cellStyle name="Uwaga 3" xfId="11743" hidden="1"/>
    <cellStyle name="Uwaga 3" xfId="11730" hidden="1"/>
    <cellStyle name="Uwaga 3" xfId="11729" hidden="1"/>
    <cellStyle name="Uwaga 3" xfId="11728" hidden="1"/>
    <cellStyle name="Uwaga 3" xfId="11716" hidden="1"/>
    <cellStyle name="Uwaga 3" xfId="11714" hidden="1"/>
    <cellStyle name="Uwaga 3" xfId="11713" hidden="1"/>
    <cellStyle name="Uwaga 3" xfId="11700" hidden="1"/>
    <cellStyle name="Uwaga 3" xfId="11699" hidden="1"/>
    <cellStyle name="Uwaga 3" xfId="11698" hidden="1"/>
    <cellStyle name="Uwaga 3" xfId="11686" hidden="1"/>
    <cellStyle name="Uwaga 3" xfId="11684" hidden="1"/>
    <cellStyle name="Uwaga 3" xfId="11682" hidden="1"/>
    <cellStyle name="Uwaga 3" xfId="11671" hidden="1"/>
    <cellStyle name="Uwaga 3" xfId="11669" hidden="1"/>
    <cellStyle name="Uwaga 3" xfId="11667" hidden="1"/>
    <cellStyle name="Uwaga 3" xfId="11656" hidden="1"/>
    <cellStyle name="Uwaga 3" xfId="11654" hidden="1"/>
    <cellStyle name="Uwaga 3" xfId="11652" hidden="1"/>
    <cellStyle name="Uwaga 3" xfId="11641" hidden="1"/>
    <cellStyle name="Uwaga 3" xfId="11639" hidden="1"/>
    <cellStyle name="Uwaga 3" xfId="11637" hidden="1"/>
    <cellStyle name="Uwaga 3" xfId="11626" hidden="1"/>
    <cellStyle name="Uwaga 3" xfId="11624" hidden="1"/>
    <cellStyle name="Uwaga 3" xfId="11622" hidden="1"/>
    <cellStyle name="Uwaga 3" xfId="11611" hidden="1"/>
    <cellStyle name="Uwaga 3" xfId="11609" hidden="1"/>
    <cellStyle name="Uwaga 3" xfId="11607" hidden="1"/>
    <cellStyle name="Uwaga 3" xfId="11596" hidden="1"/>
    <cellStyle name="Uwaga 3" xfId="11594" hidden="1"/>
    <cellStyle name="Uwaga 3" xfId="11592" hidden="1"/>
    <cellStyle name="Uwaga 3" xfId="11581" hidden="1"/>
    <cellStyle name="Uwaga 3" xfId="11579" hidden="1"/>
    <cellStyle name="Uwaga 3" xfId="11577" hidden="1"/>
    <cellStyle name="Uwaga 3" xfId="11566" hidden="1"/>
    <cellStyle name="Uwaga 3" xfId="11564" hidden="1"/>
    <cellStyle name="Uwaga 3" xfId="11562" hidden="1"/>
    <cellStyle name="Uwaga 3" xfId="11551" hidden="1"/>
    <cellStyle name="Uwaga 3" xfId="11549" hidden="1"/>
    <cellStyle name="Uwaga 3" xfId="11547" hidden="1"/>
    <cellStyle name="Uwaga 3" xfId="11536" hidden="1"/>
    <cellStyle name="Uwaga 3" xfId="11534" hidden="1"/>
    <cellStyle name="Uwaga 3" xfId="11532" hidden="1"/>
    <cellStyle name="Uwaga 3" xfId="11521" hidden="1"/>
    <cellStyle name="Uwaga 3" xfId="11519" hidden="1"/>
    <cellStyle name="Uwaga 3" xfId="11517" hidden="1"/>
    <cellStyle name="Uwaga 3" xfId="11506" hidden="1"/>
    <cellStyle name="Uwaga 3" xfId="11504" hidden="1"/>
    <cellStyle name="Uwaga 3" xfId="11502" hidden="1"/>
    <cellStyle name="Uwaga 3" xfId="11491" hidden="1"/>
    <cellStyle name="Uwaga 3" xfId="11489" hidden="1"/>
    <cellStyle name="Uwaga 3" xfId="11487" hidden="1"/>
    <cellStyle name="Uwaga 3" xfId="11476" hidden="1"/>
    <cellStyle name="Uwaga 3" xfId="11474" hidden="1"/>
    <cellStyle name="Uwaga 3" xfId="11472" hidden="1"/>
    <cellStyle name="Uwaga 3" xfId="11461" hidden="1"/>
    <cellStyle name="Uwaga 3" xfId="11459" hidden="1"/>
    <cellStyle name="Uwaga 3" xfId="11457" hidden="1"/>
    <cellStyle name="Uwaga 3" xfId="11446" hidden="1"/>
    <cellStyle name="Uwaga 3" xfId="11444" hidden="1"/>
    <cellStyle name="Uwaga 3" xfId="11442" hidden="1"/>
    <cellStyle name="Uwaga 3" xfId="11431" hidden="1"/>
    <cellStyle name="Uwaga 3" xfId="11429" hidden="1"/>
    <cellStyle name="Uwaga 3" xfId="11427" hidden="1"/>
    <cellStyle name="Uwaga 3" xfId="11416" hidden="1"/>
    <cellStyle name="Uwaga 3" xfId="11414" hidden="1"/>
    <cellStyle name="Uwaga 3" xfId="11412" hidden="1"/>
    <cellStyle name="Uwaga 3" xfId="11401" hidden="1"/>
    <cellStyle name="Uwaga 3" xfId="11399" hidden="1"/>
    <cellStyle name="Uwaga 3" xfId="11397" hidden="1"/>
    <cellStyle name="Uwaga 3" xfId="11386" hidden="1"/>
    <cellStyle name="Uwaga 3" xfId="11384" hidden="1"/>
    <cellStyle name="Uwaga 3" xfId="11382" hidden="1"/>
    <cellStyle name="Uwaga 3" xfId="11371" hidden="1"/>
    <cellStyle name="Uwaga 3" xfId="11369" hidden="1"/>
    <cellStyle name="Uwaga 3" xfId="11366" hidden="1"/>
    <cellStyle name="Uwaga 3" xfId="11356" hidden="1"/>
    <cellStyle name="Uwaga 3" xfId="11354" hidden="1"/>
    <cellStyle name="Uwaga 3" xfId="11352" hidden="1"/>
    <cellStyle name="Uwaga 3" xfId="11341" hidden="1"/>
    <cellStyle name="Uwaga 3" xfId="11339" hidden="1"/>
    <cellStyle name="Uwaga 3" xfId="11337" hidden="1"/>
    <cellStyle name="Uwaga 3" xfId="11326" hidden="1"/>
    <cellStyle name="Uwaga 3" xfId="11324" hidden="1"/>
    <cellStyle name="Uwaga 3" xfId="11321" hidden="1"/>
    <cellStyle name="Uwaga 3" xfId="11311" hidden="1"/>
    <cellStyle name="Uwaga 3" xfId="11309" hidden="1"/>
    <cellStyle name="Uwaga 3" xfId="11306" hidden="1"/>
    <cellStyle name="Uwaga 3" xfId="11296" hidden="1"/>
    <cellStyle name="Uwaga 3" xfId="11294" hidden="1"/>
    <cellStyle name="Uwaga 3" xfId="11291" hidden="1"/>
    <cellStyle name="Uwaga 3" xfId="11282" hidden="1"/>
    <cellStyle name="Uwaga 3" xfId="11279" hidden="1"/>
    <cellStyle name="Uwaga 3" xfId="11275" hidden="1"/>
    <cellStyle name="Uwaga 3" xfId="11267" hidden="1"/>
    <cellStyle name="Uwaga 3" xfId="11264" hidden="1"/>
    <cellStyle name="Uwaga 3" xfId="11260" hidden="1"/>
    <cellStyle name="Uwaga 3" xfId="11252" hidden="1"/>
    <cellStyle name="Uwaga 3" xfId="11249" hidden="1"/>
    <cellStyle name="Uwaga 3" xfId="11245" hidden="1"/>
    <cellStyle name="Uwaga 3" xfId="11237" hidden="1"/>
    <cellStyle name="Uwaga 3" xfId="11234" hidden="1"/>
    <cellStyle name="Uwaga 3" xfId="11230" hidden="1"/>
    <cellStyle name="Uwaga 3" xfId="11222" hidden="1"/>
    <cellStyle name="Uwaga 3" xfId="11219" hidden="1"/>
    <cellStyle name="Uwaga 3" xfId="11215" hidden="1"/>
    <cellStyle name="Uwaga 3" xfId="11207" hidden="1"/>
    <cellStyle name="Uwaga 3" xfId="11203" hidden="1"/>
    <cellStyle name="Uwaga 3" xfId="11198" hidden="1"/>
    <cellStyle name="Uwaga 3" xfId="11192" hidden="1"/>
    <cellStyle name="Uwaga 3" xfId="11188" hidden="1"/>
    <cellStyle name="Uwaga 3" xfId="11183" hidden="1"/>
    <cellStyle name="Uwaga 3" xfId="11177" hidden="1"/>
    <cellStyle name="Uwaga 3" xfId="11173" hidden="1"/>
    <cellStyle name="Uwaga 3" xfId="11168" hidden="1"/>
    <cellStyle name="Uwaga 3" xfId="11162" hidden="1"/>
    <cellStyle name="Uwaga 3" xfId="11159" hidden="1"/>
    <cellStyle name="Uwaga 3" xfId="11155" hidden="1"/>
    <cellStyle name="Uwaga 3" xfId="11147" hidden="1"/>
    <cellStyle name="Uwaga 3" xfId="11144" hidden="1"/>
    <cellStyle name="Uwaga 3" xfId="11139" hidden="1"/>
    <cellStyle name="Uwaga 3" xfId="11132" hidden="1"/>
    <cellStyle name="Uwaga 3" xfId="11128" hidden="1"/>
    <cellStyle name="Uwaga 3" xfId="11123" hidden="1"/>
    <cellStyle name="Uwaga 3" xfId="11117" hidden="1"/>
    <cellStyle name="Uwaga 3" xfId="11113" hidden="1"/>
    <cellStyle name="Uwaga 3" xfId="11108" hidden="1"/>
    <cellStyle name="Uwaga 3" xfId="11102" hidden="1"/>
    <cellStyle name="Uwaga 3" xfId="11099" hidden="1"/>
    <cellStyle name="Uwaga 3" xfId="11095" hidden="1"/>
    <cellStyle name="Uwaga 3" xfId="11087" hidden="1"/>
    <cellStyle name="Uwaga 3" xfId="11082" hidden="1"/>
    <cellStyle name="Uwaga 3" xfId="11077" hidden="1"/>
    <cellStyle name="Uwaga 3" xfId="11072" hidden="1"/>
    <cellStyle name="Uwaga 3" xfId="11067" hidden="1"/>
    <cellStyle name="Uwaga 3" xfId="11062" hidden="1"/>
    <cellStyle name="Uwaga 3" xfId="11057" hidden="1"/>
    <cellStyle name="Uwaga 3" xfId="11052" hidden="1"/>
    <cellStyle name="Uwaga 3" xfId="11047" hidden="1"/>
    <cellStyle name="Uwaga 3" xfId="11042" hidden="1"/>
    <cellStyle name="Uwaga 3" xfId="11038" hidden="1"/>
    <cellStyle name="Uwaga 3" xfId="11033" hidden="1"/>
    <cellStyle name="Uwaga 3" xfId="11026" hidden="1"/>
    <cellStyle name="Uwaga 3" xfId="11021" hidden="1"/>
    <cellStyle name="Uwaga 3" xfId="11016" hidden="1"/>
    <cellStyle name="Uwaga 3" xfId="11011" hidden="1"/>
    <cellStyle name="Uwaga 3" xfId="11006" hidden="1"/>
    <cellStyle name="Uwaga 3" xfId="11001" hidden="1"/>
    <cellStyle name="Uwaga 3" xfId="10996" hidden="1"/>
    <cellStyle name="Uwaga 3" xfId="10991" hidden="1"/>
    <cellStyle name="Uwaga 3" xfId="10986" hidden="1"/>
    <cellStyle name="Uwaga 3" xfId="10982" hidden="1"/>
    <cellStyle name="Uwaga 3" xfId="10977" hidden="1"/>
    <cellStyle name="Uwaga 3" xfId="10972" hidden="1"/>
    <cellStyle name="Uwaga 3" xfId="10967" hidden="1"/>
    <cellStyle name="Uwaga 3" xfId="10963" hidden="1"/>
    <cellStyle name="Uwaga 3" xfId="10959" hidden="1"/>
    <cellStyle name="Uwaga 3" xfId="10952" hidden="1"/>
    <cellStyle name="Uwaga 3" xfId="10948" hidden="1"/>
    <cellStyle name="Uwaga 3" xfId="10943" hidden="1"/>
    <cellStyle name="Uwaga 3" xfId="10937" hidden="1"/>
    <cellStyle name="Uwaga 3" xfId="10933" hidden="1"/>
    <cellStyle name="Uwaga 3" xfId="10928" hidden="1"/>
    <cellStyle name="Uwaga 3" xfId="10922" hidden="1"/>
    <cellStyle name="Uwaga 3" xfId="10918" hidden="1"/>
    <cellStyle name="Uwaga 3" xfId="10914" hidden="1"/>
    <cellStyle name="Uwaga 3" xfId="10907" hidden="1"/>
    <cellStyle name="Uwaga 3" xfId="10903" hidden="1"/>
    <cellStyle name="Uwaga 3" xfId="10899" hidden="1"/>
    <cellStyle name="Uwaga 3" xfId="11766" hidden="1"/>
    <cellStyle name="Uwaga 3" xfId="11765" hidden="1"/>
    <cellStyle name="Uwaga 3" xfId="11763" hidden="1"/>
    <cellStyle name="Uwaga 3" xfId="11750" hidden="1"/>
    <cellStyle name="Uwaga 3" xfId="11748" hidden="1"/>
    <cellStyle name="Uwaga 3" xfId="11746" hidden="1"/>
    <cellStyle name="Uwaga 3" xfId="11736" hidden="1"/>
    <cellStyle name="Uwaga 3" xfId="11734" hidden="1"/>
    <cellStyle name="Uwaga 3" xfId="11732" hidden="1"/>
    <cellStyle name="Uwaga 3" xfId="11721" hidden="1"/>
    <cellStyle name="Uwaga 3" xfId="11719" hidden="1"/>
    <cellStyle name="Uwaga 3" xfId="11717" hidden="1"/>
    <cellStyle name="Uwaga 3" xfId="11704" hidden="1"/>
    <cellStyle name="Uwaga 3" xfId="11702" hidden="1"/>
    <cellStyle name="Uwaga 3" xfId="11701" hidden="1"/>
    <cellStyle name="Uwaga 3" xfId="11688" hidden="1"/>
    <cellStyle name="Uwaga 3" xfId="11687" hidden="1"/>
    <cellStyle name="Uwaga 3" xfId="11685" hidden="1"/>
    <cellStyle name="Uwaga 3" xfId="11673" hidden="1"/>
    <cellStyle name="Uwaga 3" xfId="11672" hidden="1"/>
    <cellStyle name="Uwaga 3" xfId="11670" hidden="1"/>
    <cellStyle name="Uwaga 3" xfId="11658" hidden="1"/>
    <cellStyle name="Uwaga 3" xfId="11657" hidden="1"/>
    <cellStyle name="Uwaga 3" xfId="11655" hidden="1"/>
    <cellStyle name="Uwaga 3" xfId="11643" hidden="1"/>
    <cellStyle name="Uwaga 3" xfId="11642" hidden="1"/>
    <cellStyle name="Uwaga 3" xfId="11640" hidden="1"/>
    <cellStyle name="Uwaga 3" xfId="11628" hidden="1"/>
    <cellStyle name="Uwaga 3" xfId="11627" hidden="1"/>
    <cellStyle name="Uwaga 3" xfId="11625" hidden="1"/>
    <cellStyle name="Uwaga 3" xfId="11613" hidden="1"/>
    <cellStyle name="Uwaga 3" xfId="11612" hidden="1"/>
    <cellStyle name="Uwaga 3" xfId="11610" hidden="1"/>
    <cellStyle name="Uwaga 3" xfId="11598" hidden="1"/>
    <cellStyle name="Uwaga 3" xfId="11597" hidden="1"/>
    <cellStyle name="Uwaga 3" xfId="11595" hidden="1"/>
    <cellStyle name="Uwaga 3" xfId="11583" hidden="1"/>
    <cellStyle name="Uwaga 3" xfId="11582" hidden="1"/>
    <cellStyle name="Uwaga 3" xfId="11580" hidden="1"/>
    <cellStyle name="Uwaga 3" xfId="11568" hidden="1"/>
    <cellStyle name="Uwaga 3" xfId="11567" hidden="1"/>
    <cellStyle name="Uwaga 3" xfId="11565" hidden="1"/>
    <cellStyle name="Uwaga 3" xfId="11553" hidden="1"/>
    <cellStyle name="Uwaga 3" xfId="11552" hidden="1"/>
    <cellStyle name="Uwaga 3" xfId="11550" hidden="1"/>
    <cellStyle name="Uwaga 3" xfId="11538" hidden="1"/>
    <cellStyle name="Uwaga 3" xfId="11537" hidden="1"/>
    <cellStyle name="Uwaga 3" xfId="11535" hidden="1"/>
    <cellStyle name="Uwaga 3" xfId="11523" hidden="1"/>
    <cellStyle name="Uwaga 3" xfId="11522" hidden="1"/>
    <cellStyle name="Uwaga 3" xfId="11520" hidden="1"/>
    <cellStyle name="Uwaga 3" xfId="11508" hidden="1"/>
    <cellStyle name="Uwaga 3" xfId="11507" hidden="1"/>
    <cellStyle name="Uwaga 3" xfId="11505" hidden="1"/>
    <cellStyle name="Uwaga 3" xfId="11493" hidden="1"/>
    <cellStyle name="Uwaga 3" xfId="11492" hidden="1"/>
    <cellStyle name="Uwaga 3" xfId="11490" hidden="1"/>
    <cellStyle name="Uwaga 3" xfId="11478" hidden="1"/>
    <cellStyle name="Uwaga 3" xfId="11477" hidden="1"/>
    <cellStyle name="Uwaga 3" xfId="11475" hidden="1"/>
    <cellStyle name="Uwaga 3" xfId="11463" hidden="1"/>
    <cellStyle name="Uwaga 3" xfId="11462" hidden="1"/>
    <cellStyle name="Uwaga 3" xfId="11460" hidden="1"/>
    <cellStyle name="Uwaga 3" xfId="11448" hidden="1"/>
    <cellStyle name="Uwaga 3" xfId="11447" hidden="1"/>
    <cellStyle name="Uwaga 3" xfId="11445" hidden="1"/>
    <cellStyle name="Uwaga 3" xfId="11433" hidden="1"/>
    <cellStyle name="Uwaga 3" xfId="11432" hidden="1"/>
    <cellStyle name="Uwaga 3" xfId="11430" hidden="1"/>
    <cellStyle name="Uwaga 3" xfId="11418" hidden="1"/>
    <cellStyle name="Uwaga 3" xfId="11417" hidden="1"/>
    <cellStyle name="Uwaga 3" xfId="11415" hidden="1"/>
    <cellStyle name="Uwaga 3" xfId="11403" hidden="1"/>
    <cellStyle name="Uwaga 3" xfId="11402" hidden="1"/>
    <cellStyle name="Uwaga 3" xfId="11400" hidden="1"/>
    <cellStyle name="Uwaga 3" xfId="11388" hidden="1"/>
    <cellStyle name="Uwaga 3" xfId="11387" hidden="1"/>
    <cellStyle name="Uwaga 3" xfId="11385" hidden="1"/>
    <cellStyle name="Uwaga 3" xfId="11373" hidden="1"/>
    <cellStyle name="Uwaga 3" xfId="11372" hidden="1"/>
    <cellStyle name="Uwaga 3" xfId="11370" hidden="1"/>
    <cellStyle name="Uwaga 3" xfId="11358" hidden="1"/>
    <cellStyle name="Uwaga 3" xfId="11357" hidden="1"/>
    <cellStyle name="Uwaga 3" xfId="11355" hidden="1"/>
    <cellStyle name="Uwaga 3" xfId="11343" hidden="1"/>
    <cellStyle name="Uwaga 3" xfId="11342" hidden="1"/>
    <cellStyle name="Uwaga 3" xfId="11340" hidden="1"/>
    <cellStyle name="Uwaga 3" xfId="11328" hidden="1"/>
    <cellStyle name="Uwaga 3" xfId="11327" hidden="1"/>
    <cellStyle name="Uwaga 3" xfId="11325" hidden="1"/>
    <cellStyle name="Uwaga 3" xfId="11313" hidden="1"/>
    <cellStyle name="Uwaga 3" xfId="11312" hidden="1"/>
    <cellStyle name="Uwaga 3" xfId="11310" hidden="1"/>
    <cellStyle name="Uwaga 3" xfId="11298" hidden="1"/>
    <cellStyle name="Uwaga 3" xfId="11297" hidden="1"/>
    <cellStyle name="Uwaga 3" xfId="11295" hidden="1"/>
    <cellStyle name="Uwaga 3" xfId="11283" hidden="1"/>
    <cellStyle name="Uwaga 3" xfId="11281" hidden="1"/>
    <cellStyle name="Uwaga 3" xfId="11278" hidden="1"/>
    <cellStyle name="Uwaga 3" xfId="11268" hidden="1"/>
    <cellStyle name="Uwaga 3" xfId="11266" hidden="1"/>
    <cellStyle name="Uwaga 3" xfId="11263" hidden="1"/>
    <cellStyle name="Uwaga 3" xfId="11253" hidden="1"/>
    <cellStyle name="Uwaga 3" xfId="11251" hidden="1"/>
    <cellStyle name="Uwaga 3" xfId="11248" hidden="1"/>
    <cellStyle name="Uwaga 3" xfId="11238" hidden="1"/>
    <cellStyle name="Uwaga 3" xfId="11236" hidden="1"/>
    <cellStyle name="Uwaga 3" xfId="11233" hidden="1"/>
    <cellStyle name="Uwaga 3" xfId="11223" hidden="1"/>
    <cellStyle name="Uwaga 3" xfId="11221" hidden="1"/>
    <cellStyle name="Uwaga 3" xfId="11218" hidden="1"/>
    <cellStyle name="Uwaga 3" xfId="11208" hidden="1"/>
    <cellStyle name="Uwaga 3" xfId="11206" hidden="1"/>
    <cellStyle name="Uwaga 3" xfId="11202" hidden="1"/>
    <cellStyle name="Uwaga 3" xfId="11193" hidden="1"/>
    <cellStyle name="Uwaga 3" xfId="11190" hidden="1"/>
    <cellStyle name="Uwaga 3" xfId="11186" hidden="1"/>
    <cellStyle name="Uwaga 3" xfId="11178" hidden="1"/>
    <cellStyle name="Uwaga 3" xfId="11176" hidden="1"/>
    <cellStyle name="Uwaga 3" xfId="11172" hidden="1"/>
    <cellStyle name="Uwaga 3" xfId="11163" hidden="1"/>
    <cellStyle name="Uwaga 3" xfId="11161" hidden="1"/>
    <cellStyle name="Uwaga 3" xfId="11158" hidden="1"/>
    <cellStyle name="Uwaga 3" xfId="11148" hidden="1"/>
    <cellStyle name="Uwaga 3" xfId="11146" hidden="1"/>
    <cellStyle name="Uwaga 3" xfId="11141" hidden="1"/>
    <cellStyle name="Uwaga 3" xfId="11133" hidden="1"/>
    <cellStyle name="Uwaga 3" xfId="11131" hidden="1"/>
    <cellStyle name="Uwaga 3" xfId="11126" hidden="1"/>
    <cellStyle name="Uwaga 3" xfId="11118" hidden="1"/>
    <cellStyle name="Uwaga 3" xfId="11116" hidden="1"/>
    <cellStyle name="Uwaga 3" xfId="11111" hidden="1"/>
    <cellStyle name="Uwaga 3" xfId="11103" hidden="1"/>
    <cellStyle name="Uwaga 3" xfId="11101" hidden="1"/>
    <cellStyle name="Uwaga 3" xfId="11097" hidden="1"/>
    <cellStyle name="Uwaga 3" xfId="11088" hidden="1"/>
    <cellStyle name="Uwaga 3" xfId="11085" hidden="1"/>
    <cellStyle name="Uwaga 3" xfId="11080" hidden="1"/>
    <cellStyle name="Uwaga 3" xfId="11073" hidden="1"/>
    <cellStyle name="Uwaga 3" xfId="11069" hidden="1"/>
    <cellStyle name="Uwaga 3" xfId="11064" hidden="1"/>
    <cellStyle name="Uwaga 3" xfId="11058" hidden="1"/>
    <cellStyle name="Uwaga 3" xfId="11054" hidden="1"/>
    <cellStyle name="Uwaga 3" xfId="11049" hidden="1"/>
    <cellStyle name="Uwaga 3" xfId="11043" hidden="1"/>
    <cellStyle name="Uwaga 3" xfId="11040" hidden="1"/>
    <cellStyle name="Uwaga 3" xfId="11036" hidden="1"/>
    <cellStyle name="Uwaga 3" xfId="11027" hidden="1"/>
    <cellStyle name="Uwaga 3" xfId="11022" hidden="1"/>
    <cellStyle name="Uwaga 3" xfId="11017" hidden="1"/>
    <cellStyle name="Uwaga 3" xfId="11012" hidden="1"/>
    <cellStyle name="Uwaga 3" xfId="11007" hidden="1"/>
    <cellStyle name="Uwaga 3" xfId="11002" hidden="1"/>
    <cellStyle name="Uwaga 3" xfId="10997" hidden="1"/>
    <cellStyle name="Uwaga 3" xfId="10992" hidden="1"/>
    <cellStyle name="Uwaga 3" xfId="10987" hidden="1"/>
    <cellStyle name="Uwaga 3" xfId="10983" hidden="1"/>
    <cellStyle name="Uwaga 3" xfId="10978" hidden="1"/>
    <cellStyle name="Uwaga 3" xfId="10973" hidden="1"/>
    <cellStyle name="Uwaga 3" xfId="10968" hidden="1"/>
    <cellStyle name="Uwaga 3" xfId="10964" hidden="1"/>
    <cellStyle name="Uwaga 3" xfId="10960" hidden="1"/>
    <cellStyle name="Uwaga 3" xfId="10953" hidden="1"/>
    <cellStyle name="Uwaga 3" xfId="10949" hidden="1"/>
    <cellStyle name="Uwaga 3" xfId="10944" hidden="1"/>
    <cellStyle name="Uwaga 3" xfId="10938" hidden="1"/>
    <cellStyle name="Uwaga 3" xfId="10934" hidden="1"/>
    <cellStyle name="Uwaga 3" xfId="10929" hidden="1"/>
    <cellStyle name="Uwaga 3" xfId="10923" hidden="1"/>
    <cellStyle name="Uwaga 3" xfId="10919" hidden="1"/>
    <cellStyle name="Uwaga 3" xfId="10915" hidden="1"/>
    <cellStyle name="Uwaga 3" xfId="10908" hidden="1"/>
    <cellStyle name="Uwaga 3" xfId="10904" hidden="1"/>
    <cellStyle name="Uwaga 3" xfId="10900" hidden="1"/>
    <cellStyle name="Uwaga 3" xfId="10853" hidden="1"/>
    <cellStyle name="Uwaga 3" xfId="10852" hidden="1"/>
    <cellStyle name="Uwaga 3" xfId="10851" hidden="1"/>
    <cellStyle name="Uwaga 3" xfId="10844" hidden="1"/>
    <cellStyle name="Uwaga 3" xfId="10843" hidden="1"/>
    <cellStyle name="Uwaga 3" xfId="10842" hidden="1"/>
    <cellStyle name="Uwaga 3" xfId="10835" hidden="1"/>
    <cellStyle name="Uwaga 3" xfId="10834" hidden="1"/>
    <cellStyle name="Uwaga 3" xfId="10833" hidden="1"/>
    <cellStyle name="Uwaga 3" xfId="10826" hidden="1"/>
    <cellStyle name="Uwaga 3" xfId="10825" hidden="1"/>
    <cellStyle name="Uwaga 3" xfId="10824" hidden="1"/>
    <cellStyle name="Uwaga 3" xfId="10817" hidden="1"/>
    <cellStyle name="Uwaga 3" xfId="10816" hidden="1"/>
    <cellStyle name="Uwaga 3" xfId="10814" hidden="1"/>
    <cellStyle name="Uwaga 3" xfId="10809" hidden="1"/>
    <cellStyle name="Uwaga 3" xfId="10806" hidden="1"/>
    <cellStyle name="Uwaga 3" xfId="10804" hidden="1"/>
    <cellStyle name="Uwaga 3" xfId="10800" hidden="1"/>
    <cellStyle name="Uwaga 3" xfId="10797" hidden="1"/>
    <cellStyle name="Uwaga 3" xfId="10795" hidden="1"/>
    <cellStyle name="Uwaga 3" xfId="10791" hidden="1"/>
    <cellStyle name="Uwaga 3" xfId="10788" hidden="1"/>
    <cellStyle name="Uwaga 3" xfId="10786" hidden="1"/>
    <cellStyle name="Uwaga 3" xfId="10782" hidden="1"/>
    <cellStyle name="Uwaga 3" xfId="10780" hidden="1"/>
    <cellStyle name="Uwaga 3" xfId="10779" hidden="1"/>
    <cellStyle name="Uwaga 3" xfId="10773" hidden="1"/>
    <cellStyle name="Uwaga 3" xfId="10771" hidden="1"/>
    <cellStyle name="Uwaga 3" xfId="10768" hidden="1"/>
    <cellStyle name="Uwaga 3" xfId="10764" hidden="1"/>
    <cellStyle name="Uwaga 3" xfId="10761" hidden="1"/>
    <cellStyle name="Uwaga 3" xfId="10759" hidden="1"/>
    <cellStyle name="Uwaga 3" xfId="10755" hidden="1"/>
    <cellStyle name="Uwaga 3" xfId="10752" hidden="1"/>
    <cellStyle name="Uwaga 3" xfId="10750" hidden="1"/>
    <cellStyle name="Uwaga 3" xfId="10746" hidden="1"/>
    <cellStyle name="Uwaga 3" xfId="10744" hidden="1"/>
    <cellStyle name="Uwaga 3" xfId="10743" hidden="1"/>
    <cellStyle name="Uwaga 3" xfId="10737" hidden="1"/>
    <cellStyle name="Uwaga 3" xfId="10734" hidden="1"/>
    <cellStyle name="Uwaga 3" xfId="10732" hidden="1"/>
    <cellStyle name="Uwaga 3" xfId="10728" hidden="1"/>
    <cellStyle name="Uwaga 3" xfId="10725" hidden="1"/>
    <cellStyle name="Uwaga 3" xfId="10723" hidden="1"/>
    <cellStyle name="Uwaga 3" xfId="10719" hidden="1"/>
    <cellStyle name="Uwaga 3" xfId="10716" hidden="1"/>
    <cellStyle name="Uwaga 3" xfId="10714" hidden="1"/>
    <cellStyle name="Uwaga 3" xfId="10710" hidden="1"/>
    <cellStyle name="Uwaga 3" xfId="10708" hidden="1"/>
    <cellStyle name="Uwaga 3" xfId="10707" hidden="1"/>
    <cellStyle name="Uwaga 3" xfId="10700" hidden="1"/>
    <cellStyle name="Uwaga 3" xfId="10697" hidden="1"/>
    <cellStyle name="Uwaga 3" xfId="10695" hidden="1"/>
    <cellStyle name="Uwaga 3" xfId="10691" hidden="1"/>
    <cellStyle name="Uwaga 3" xfId="10688" hidden="1"/>
    <cellStyle name="Uwaga 3" xfId="10686" hidden="1"/>
    <cellStyle name="Uwaga 3" xfId="10682" hidden="1"/>
    <cellStyle name="Uwaga 3" xfId="10679" hidden="1"/>
    <cellStyle name="Uwaga 3" xfId="10677" hidden="1"/>
    <cellStyle name="Uwaga 3" xfId="10674" hidden="1"/>
    <cellStyle name="Uwaga 3" xfId="10672" hidden="1"/>
    <cellStyle name="Uwaga 3" xfId="10671" hidden="1"/>
    <cellStyle name="Uwaga 3" xfId="10665" hidden="1"/>
    <cellStyle name="Uwaga 3" xfId="10663" hidden="1"/>
    <cellStyle name="Uwaga 3" xfId="10661" hidden="1"/>
    <cellStyle name="Uwaga 3" xfId="10656" hidden="1"/>
    <cellStyle name="Uwaga 3" xfId="10654" hidden="1"/>
    <cellStyle name="Uwaga 3" xfId="10652" hidden="1"/>
    <cellStyle name="Uwaga 3" xfId="10647" hidden="1"/>
    <cellStyle name="Uwaga 3" xfId="10645" hidden="1"/>
    <cellStyle name="Uwaga 3" xfId="10643" hidden="1"/>
    <cellStyle name="Uwaga 3" xfId="10638" hidden="1"/>
    <cellStyle name="Uwaga 3" xfId="10636" hidden="1"/>
    <cellStyle name="Uwaga 3" xfId="10635" hidden="1"/>
    <cellStyle name="Uwaga 3" xfId="10628" hidden="1"/>
    <cellStyle name="Uwaga 3" xfId="10625" hidden="1"/>
    <cellStyle name="Uwaga 3" xfId="10623" hidden="1"/>
    <cellStyle name="Uwaga 3" xfId="10619" hidden="1"/>
    <cellStyle name="Uwaga 3" xfId="10616" hidden="1"/>
    <cellStyle name="Uwaga 3" xfId="10614" hidden="1"/>
    <cellStyle name="Uwaga 3" xfId="10610" hidden="1"/>
    <cellStyle name="Uwaga 3" xfId="10607" hidden="1"/>
    <cellStyle name="Uwaga 3" xfId="10605" hidden="1"/>
    <cellStyle name="Uwaga 3" xfId="10602" hidden="1"/>
    <cellStyle name="Uwaga 3" xfId="10600" hidden="1"/>
    <cellStyle name="Uwaga 3" xfId="10598" hidden="1"/>
    <cellStyle name="Uwaga 3" xfId="10592" hidden="1"/>
    <cellStyle name="Uwaga 3" xfId="10589" hidden="1"/>
    <cellStyle name="Uwaga 3" xfId="10587" hidden="1"/>
    <cellStyle name="Uwaga 3" xfId="10583" hidden="1"/>
    <cellStyle name="Uwaga 3" xfId="10580" hidden="1"/>
    <cellStyle name="Uwaga 3" xfId="10578" hidden="1"/>
    <cellStyle name="Uwaga 3" xfId="10574" hidden="1"/>
    <cellStyle name="Uwaga 3" xfId="10571" hidden="1"/>
    <cellStyle name="Uwaga 3" xfId="10569" hidden="1"/>
    <cellStyle name="Uwaga 3" xfId="10567" hidden="1"/>
    <cellStyle name="Uwaga 3" xfId="10565" hidden="1"/>
    <cellStyle name="Uwaga 3" xfId="10563" hidden="1"/>
    <cellStyle name="Uwaga 3" xfId="10558" hidden="1"/>
    <cellStyle name="Uwaga 3" xfId="10556" hidden="1"/>
    <cellStyle name="Uwaga 3" xfId="10553" hidden="1"/>
    <cellStyle name="Uwaga 3" xfId="10549" hidden="1"/>
    <cellStyle name="Uwaga 3" xfId="10546" hidden="1"/>
    <cellStyle name="Uwaga 3" xfId="10543" hidden="1"/>
    <cellStyle name="Uwaga 3" xfId="10540" hidden="1"/>
    <cellStyle name="Uwaga 3" xfId="10538" hidden="1"/>
    <cellStyle name="Uwaga 3" xfId="10535" hidden="1"/>
    <cellStyle name="Uwaga 3" xfId="10531" hidden="1"/>
    <cellStyle name="Uwaga 3" xfId="10529" hidden="1"/>
    <cellStyle name="Uwaga 3" xfId="10526" hidden="1"/>
    <cellStyle name="Uwaga 3" xfId="10521" hidden="1"/>
    <cellStyle name="Uwaga 3" xfId="10518" hidden="1"/>
    <cellStyle name="Uwaga 3" xfId="10515" hidden="1"/>
    <cellStyle name="Uwaga 3" xfId="10511" hidden="1"/>
    <cellStyle name="Uwaga 3" xfId="10508" hidden="1"/>
    <cellStyle name="Uwaga 3" xfId="10506" hidden="1"/>
    <cellStyle name="Uwaga 3" xfId="10503" hidden="1"/>
    <cellStyle name="Uwaga 3" xfId="10500" hidden="1"/>
    <cellStyle name="Uwaga 3" xfId="10497" hidden="1"/>
    <cellStyle name="Uwaga 3" xfId="10495" hidden="1"/>
    <cellStyle name="Uwaga 3" xfId="10493" hidden="1"/>
    <cellStyle name="Uwaga 3" xfId="10490" hidden="1"/>
    <cellStyle name="Uwaga 3" xfId="10485" hidden="1"/>
    <cellStyle name="Uwaga 3" xfId="10482" hidden="1"/>
    <cellStyle name="Uwaga 3" xfId="10479" hidden="1"/>
    <cellStyle name="Uwaga 3" xfId="10476" hidden="1"/>
    <cellStyle name="Uwaga 3" xfId="10473" hidden="1"/>
    <cellStyle name="Uwaga 3" xfId="10470" hidden="1"/>
    <cellStyle name="Uwaga 3" xfId="10467" hidden="1"/>
    <cellStyle name="Uwaga 3" xfId="10464" hidden="1"/>
    <cellStyle name="Uwaga 3" xfId="10461" hidden="1"/>
    <cellStyle name="Uwaga 3" xfId="10459" hidden="1"/>
    <cellStyle name="Uwaga 3" xfId="10457" hidden="1"/>
    <cellStyle name="Uwaga 3" xfId="10454" hidden="1"/>
    <cellStyle name="Uwaga 3" xfId="10449" hidden="1"/>
    <cellStyle name="Uwaga 3" xfId="10446" hidden="1"/>
    <cellStyle name="Uwaga 3" xfId="10443" hidden="1"/>
    <cellStyle name="Uwaga 3" xfId="10440" hidden="1"/>
    <cellStyle name="Uwaga 3" xfId="10437" hidden="1"/>
    <cellStyle name="Uwaga 3" xfId="10434" hidden="1"/>
    <cellStyle name="Uwaga 3" xfId="10431" hidden="1"/>
    <cellStyle name="Uwaga 3" xfId="10428" hidden="1"/>
    <cellStyle name="Uwaga 3" xfId="10425" hidden="1"/>
    <cellStyle name="Uwaga 3" xfId="10423" hidden="1"/>
    <cellStyle name="Uwaga 3" xfId="10421" hidden="1"/>
    <cellStyle name="Uwaga 3" xfId="10418" hidden="1"/>
    <cellStyle name="Uwaga 3" xfId="10412" hidden="1"/>
    <cellStyle name="Uwaga 3" xfId="10409" hidden="1"/>
    <cellStyle name="Uwaga 3" xfId="10407" hidden="1"/>
    <cellStyle name="Uwaga 3" xfId="10403" hidden="1"/>
    <cellStyle name="Uwaga 3" xfId="10400" hidden="1"/>
    <cellStyle name="Uwaga 3" xfId="10398" hidden="1"/>
    <cellStyle name="Uwaga 3" xfId="10394" hidden="1"/>
    <cellStyle name="Uwaga 3" xfId="10391" hidden="1"/>
    <cellStyle name="Uwaga 3" xfId="10389" hidden="1"/>
    <cellStyle name="Uwaga 3" xfId="10387" hidden="1"/>
    <cellStyle name="Uwaga 3" xfId="10384" hidden="1"/>
    <cellStyle name="Uwaga 3" xfId="10381" hidden="1"/>
    <cellStyle name="Uwaga 3" xfId="10378" hidden="1"/>
    <cellStyle name="Uwaga 3" xfId="10376" hidden="1"/>
    <cellStyle name="Uwaga 3" xfId="10374" hidden="1"/>
    <cellStyle name="Uwaga 3" xfId="10369" hidden="1"/>
    <cellStyle name="Uwaga 3" xfId="10367" hidden="1"/>
    <cellStyle name="Uwaga 3" xfId="10364" hidden="1"/>
    <cellStyle name="Uwaga 3" xfId="10360" hidden="1"/>
    <cellStyle name="Uwaga 3" xfId="10358" hidden="1"/>
    <cellStyle name="Uwaga 3" xfId="10355" hidden="1"/>
    <cellStyle name="Uwaga 3" xfId="10351" hidden="1"/>
    <cellStyle name="Uwaga 3" xfId="10349" hidden="1"/>
    <cellStyle name="Uwaga 3" xfId="10346" hidden="1"/>
    <cellStyle name="Uwaga 3" xfId="10342" hidden="1"/>
    <cellStyle name="Uwaga 3" xfId="10340" hidden="1"/>
    <cellStyle name="Uwaga 3" xfId="10338" hidden="1"/>
    <cellStyle name="Uwaga 3" xfId="11890" hidden="1"/>
    <cellStyle name="Uwaga 3" xfId="11891" hidden="1"/>
    <cellStyle name="Uwaga 3" xfId="11893" hidden="1"/>
    <cellStyle name="Uwaga 3" xfId="11905" hidden="1"/>
    <cellStyle name="Uwaga 3" xfId="11906" hidden="1"/>
    <cellStyle name="Uwaga 3" xfId="11911" hidden="1"/>
    <cellStyle name="Uwaga 3" xfId="11920" hidden="1"/>
    <cellStyle name="Uwaga 3" xfId="11921" hidden="1"/>
    <cellStyle name="Uwaga 3" xfId="11926" hidden="1"/>
    <cellStyle name="Uwaga 3" xfId="11935" hidden="1"/>
    <cellStyle name="Uwaga 3" xfId="11936" hidden="1"/>
    <cellStyle name="Uwaga 3" xfId="11937" hidden="1"/>
    <cellStyle name="Uwaga 3" xfId="11950" hidden="1"/>
    <cellStyle name="Uwaga 3" xfId="11955" hidden="1"/>
    <cellStyle name="Uwaga 3" xfId="11960" hidden="1"/>
    <cellStyle name="Uwaga 3" xfId="11970" hidden="1"/>
    <cellStyle name="Uwaga 3" xfId="11975" hidden="1"/>
    <cellStyle name="Uwaga 3" xfId="11979" hidden="1"/>
    <cellStyle name="Uwaga 3" xfId="11986" hidden="1"/>
    <cellStyle name="Uwaga 3" xfId="11991" hidden="1"/>
    <cellStyle name="Uwaga 3" xfId="11994" hidden="1"/>
    <cellStyle name="Uwaga 3" xfId="12000" hidden="1"/>
    <cellStyle name="Uwaga 3" xfId="12005" hidden="1"/>
    <cellStyle name="Uwaga 3" xfId="12009" hidden="1"/>
    <cellStyle name="Uwaga 3" xfId="12010" hidden="1"/>
    <cellStyle name="Uwaga 3" xfId="12011" hidden="1"/>
    <cellStyle name="Uwaga 3" xfId="12015" hidden="1"/>
    <cellStyle name="Uwaga 3" xfId="12027" hidden="1"/>
    <cellStyle name="Uwaga 3" xfId="12032" hidden="1"/>
    <cellStyle name="Uwaga 3" xfId="12037" hidden="1"/>
    <cellStyle name="Uwaga 3" xfId="12042" hidden="1"/>
    <cellStyle name="Uwaga 3" xfId="12047" hidden="1"/>
    <cellStyle name="Uwaga 3" xfId="12052" hidden="1"/>
    <cellStyle name="Uwaga 3" xfId="12056" hidden="1"/>
    <cellStyle name="Uwaga 3" xfId="12060" hidden="1"/>
    <cellStyle name="Uwaga 3" xfId="12065" hidden="1"/>
    <cellStyle name="Uwaga 3" xfId="12070" hidden="1"/>
    <cellStyle name="Uwaga 3" xfId="12071" hidden="1"/>
    <cellStyle name="Uwaga 3" xfId="12073" hidden="1"/>
    <cellStyle name="Uwaga 3" xfId="12086" hidden="1"/>
    <cellStyle name="Uwaga 3" xfId="12090" hidden="1"/>
    <cellStyle name="Uwaga 3" xfId="12095" hidden="1"/>
    <cellStyle name="Uwaga 3" xfId="12102" hidden="1"/>
    <cellStyle name="Uwaga 3" xfId="12106" hidden="1"/>
    <cellStyle name="Uwaga 3" xfId="12111" hidden="1"/>
    <cellStyle name="Uwaga 3" xfId="12116" hidden="1"/>
    <cellStyle name="Uwaga 3" xfId="12119" hidden="1"/>
    <cellStyle name="Uwaga 3" xfId="12124" hidden="1"/>
    <cellStyle name="Uwaga 3" xfId="12130" hidden="1"/>
    <cellStyle name="Uwaga 3" xfId="12131" hidden="1"/>
    <cellStyle name="Uwaga 3" xfId="12134" hidden="1"/>
    <cellStyle name="Uwaga 3" xfId="12147" hidden="1"/>
    <cellStyle name="Uwaga 3" xfId="12151" hidden="1"/>
    <cellStyle name="Uwaga 3" xfId="12156" hidden="1"/>
    <cellStyle name="Uwaga 3" xfId="12163" hidden="1"/>
    <cellStyle name="Uwaga 3" xfId="12168" hidden="1"/>
    <cellStyle name="Uwaga 3" xfId="12172" hidden="1"/>
    <cellStyle name="Uwaga 3" xfId="12177" hidden="1"/>
    <cellStyle name="Uwaga 3" xfId="12181" hidden="1"/>
    <cellStyle name="Uwaga 3" xfId="12186" hidden="1"/>
    <cellStyle name="Uwaga 3" xfId="12190" hidden="1"/>
    <cellStyle name="Uwaga 3" xfId="12191" hidden="1"/>
    <cellStyle name="Uwaga 3" xfId="12193" hidden="1"/>
    <cellStyle name="Uwaga 3" xfId="12205" hidden="1"/>
    <cellStyle name="Uwaga 3" xfId="12206" hidden="1"/>
    <cellStyle name="Uwaga 3" xfId="12208" hidden="1"/>
    <cellStyle name="Uwaga 3" xfId="12220" hidden="1"/>
    <cellStyle name="Uwaga 3" xfId="12222" hidden="1"/>
    <cellStyle name="Uwaga 3" xfId="12225" hidden="1"/>
    <cellStyle name="Uwaga 3" xfId="12235" hidden="1"/>
    <cellStyle name="Uwaga 3" xfId="12236" hidden="1"/>
    <cellStyle name="Uwaga 3" xfId="12238" hidden="1"/>
    <cellStyle name="Uwaga 3" xfId="12250" hidden="1"/>
    <cellStyle name="Uwaga 3" xfId="12251" hidden="1"/>
    <cellStyle name="Uwaga 3" xfId="12252" hidden="1"/>
    <cellStyle name="Uwaga 3" xfId="12266" hidden="1"/>
    <cellStyle name="Uwaga 3" xfId="12269" hidden="1"/>
    <cellStyle name="Uwaga 3" xfId="12273" hidden="1"/>
    <cellStyle name="Uwaga 3" xfId="12281" hidden="1"/>
    <cellStyle name="Uwaga 3" xfId="12284" hidden="1"/>
    <cellStyle name="Uwaga 3" xfId="12288" hidden="1"/>
    <cellStyle name="Uwaga 3" xfId="12296" hidden="1"/>
    <cellStyle name="Uwaga 3" xfId="12299" hidden="1"/>
    <cellStyle name="Uwaga 3" xfId="12303" hidden="1"/>
    <cellStyle name="Uwaga 3" xfId="12310" hidden="1"/>
    <cellStyle name="Uwaga 3" xfId="12311" hidden="1"/>
    <cellStyle name="Uwaga 3" xfId="12313" hidden="1"/>
    <cellStyle name="Uwaga 3" xfId="12326" hidden="1"/>
    <cellStyle name="Uwaga 3" xfId="12329" hidden="1"/>
    <cellStyle name="Uwaga 3" xfId="12332" hidden="1"/>
    <cellStyle name="Uwaga 3" xfId="12341" hidden="1"/>
    <cellStyle name="Uwaga 3" xfId="12344" hidden="1"/>
    <cellStyle name="Uwaga 3" xfId="12348" hidden="1"/>
    <cellStyle name="Uwaga 3" xfId="12356" hidden="1"/>
    <cellStyle name="Uwaga 3" xfId="12358" hidden="1"/>
    <cellStyle name="Uwaga 3" xfId="12361" hidden="1"/>
    <cellStyle name="Uwaga 3" xfId="12370" hidden="1"/>
    <cellStyle name="Uwaga 3" xfId="12371" hidden="1"/>
    <cellStyle name="Uwaga 3" xfId="12372" hidden="1"/>
    <cellStyle name="Uwaga 3" xfId="12385" hidden="1"/>
    <cellStyle name="Uwaga 3" xfId="12386" hidden="1"/>
    <cellStyle name="Uwaga 3" xfId="12388" hidden="1"/>
    <cellStyle name="Uwaga 3" xfId="12400" hidden="1"/>
    <cellStyle name="Uwaga 3" xfId="12401" hidden="1"/>
    <cellStyle name="Uwaga 3" xfId="12403" hidden="1"/>
    <cellStyle name="Uwaga 3" xfId="12415" hidden="1"/>
    <cellStyle name="Uwaga 3" xfId="12416" hidden="1"/>
    <cellStyle name="Uwaga 3" xfId="12418" hidden="1"/>
    <cellStyle name="Uwaga 3" xfId="12430" hidden="1"/>
    <cellStyle name="Uwaga 3" xfId="12431" hidden="1"/>
    <cellStyle name="Uwaga 3" xfId="12432" hidden="1"/>
    <cellStyle name="Uwaga 3" xfId="12446" hidden="1"/>
    <cellStyle name="Uwaga 3" xfId="12448" hidden="1"/>
    <cellStyle name="Uwaga 3" xfId="12451" hidden="1"/>
    <cellStyle name="Uwaga 3" xfId="12461" hidden="1"/>
    <cellStyle name="Uwaga 3" xfId="12464" hidden="1"/>
    <cellStyle name="Uwaga 3" xfId="12467" hidden="1"/>
    <cellStyle name="Uwaga 3" xfId="12476" hidden="1"/>
    <cellStyle name="Uwaga 3" xfId="12478" hidden="1"/>
    <cellStyle name="Uwaga 3" xfId="12481" hidden="1"/>
    <cellStyle name="Uwaga 3" xfId="12490" hidden="1"/>
    <cellStyle name="Uwaga 3" xfId="12491" hidden="1"/>
    <cellStyle name="Uwaga 3" xfId="12492" hidden="1"/>
    <cellStyle name="Uwaga 3" xfId="12505" hidden="1"/>
    <cellStyle name="Uwaga 3" xfId="12507" hidden="1"/>
    <cellStyle name="Uwaga 3" xfId="12509" hidden="1"/>
    <cellStyle name="Uwaga 3" xfId="12520" hidden="1"/>
    <cellStyle name="Uwaga 3" xfId="12522" hidden="1"/>
    <cellStyle name="Uwaga 3" xfId="12524" hidden="1"/>
    <cellStyle name="Uwaga 3" xfId="12535" hidden="1"/>
    <cellStyle name="Uwaga 3" xfId="12537" hidden="1"/>
    <cellStyle name="Uwaga 3" xfId="12539" hidden="1"/>
    <cellStyle name="Uwaga 3" xfId="12550" hidden="1"/>
    <cellStyle name="Uwaga 3" xfId="12551" hidden="1"/>
    <cellStyle name="Uwaga 3" xfId="12552" hidden="1"/>
    <cellStyle name="Uwaga 3" xfId="12565" hidden="1"/>
    <cellStyle name="Uwaga 3" xfId="12567" hidden="1"/>
    <cellStyle name="Uwaga 3" xfId="12569" hidden="1"/>
    <cellStyle name="Uwaga 3" xfId="12580" hidden="1"/>
    <cellStyle name="Uwaga 3" xfId="12582" hidden="1"/>
    <cellStyle name="Uwaga 3" xfId="12584" hidden="1"/>
    <cellStyle name="Uwaga 3" xfId="12595" hidden="1"/>
    <cellStyle name="Uwaga 3" xfId="12597" hidden="1"/>
    <cellStyle name="Uwaga 3" xfId="12598" hidden="1"/>
    <cellStyle name="Uwaga 3" xfId="12610" hidden="1"/>
    <cellStyle name="Uwaga 3" xfId="12611" hidden="1"/>
    <cellStyle name="Uwaga 3" xfId="12612" hidden="1"/>
    <cellStyle name="Uwaga 3" xfId="12625" hidden="1"/>
    <cellStyle name="Uwaga 3" xfId="12627" hidden="1"/>
    <cellStyle name="Uwaga 3" xfId="12629" hidden="1"/>
    <cellStyle name="Uwaga 3" xfId="12640" hidden="1"/>
    <cellStyle name="Uwaga 3" xfId="12642" hidden="1"/>
    <cellStyle name="Uwaga 3" xfId="12644" hidden="1"/>
    <cellStyle name="Uwaga 3" xfId="12655" hidden="1"/>
    <cellStyle name="Uwaga 3" xfId="12657" hidden="1"/>
    <cellStyle name="Uwaga 3" xfId="12659" hidden="1"/>
    <cellStyle name="Uwaga 3" xfId="12670" hidden="1"/>
    <cellStyle name="Uwaga 3" xfId="12671" hidden="1"/>
    <cellStyle name="Uwaga 3" xfId="12673" hidden="1"/>
    <cellStyle name="Uwaga 3" xfId="12684" hidden="1"/>
    <cellStyle name="Uwaga 3" xfId="12686" hidden="1"/>
    <cellStyle name="Uwaga 3" xfId="12687" hidden="1"/>
    <cellStyle name="Uwaga 3" xfId="12696" hidden="1"/>
    <cellStyle name="Uwaga 3" xfId="12699" hidden="1"/>
    <cellStyle name="Uwaga 3" xfId="12701" hidden="1"/>
    <cellStyle name="Uwaga 3" xfId="12712" hidden="1"/>
    <cellStyle name="Uwaga 3" xfId="12714" hidden="1"/>
    <cellStyle name="Uwaga 3" xfId="12716" hidden="1"/>
    <cellStyle name="Uwaga 3" xfId="12728" hidden="1"/>
    <cellStyle name="Uwaga 3" xfId="12730" hidden="1"/>
    <cellStyle name="Uwaga 3" xfId="12732" hidden="1"/>
    <cellStyle name="Uwaga 3" xfId="12740" hidden="1"/>
    <cellStyle name="Uwaga 3" xfId="12742" hidden="1"/>
    <cellStyle name="Uwaga 3" xfId="12745" hidden="1"/>
    <cellStyle name="Uwaga 3" xfId="12735" hidden="1"/>
    <cellStyle name="Uwaga 3" xfId="12734" hidden="1"/>
    <cellStyle name="Uwaga 3" xfId="12733" hidden="1"/>
    <cellStyle name="Uwaga 3" xfId="12720" hidden="1"/>
    <cellStyle name="Uwaga 3" xfId="12719" hidden="1"/>
    <cellStyle name="Uwaga 3" xfId="12718" hidden="1"/>
    <cellStyle name="Uwaga 3" xfId="12705" hidden="1"/>
    <cellStyle name="Uwaga 3" xfId="12704" hidden="1"/>
    <cellStyle name="Uwaga 3" xfId="12703" hidden="1"/>
    <cellStyle name="Uwaga 3" xfId="12690" hidden="1"/>
    <cellStyle name="Uwaga 3" xfId="12689" hidden="1"/>
    <cellStyle name="Uwaga 3" xfId="12688" hidden="1"/>
    <cellStyle name="Uwaga 3" xfId="12675" hidden="1"/>
    <cellStyle name="Uwaga 3" xfId="12674" hidden="1"/>
    <cellStyle name="Uwaga 3" xfId="12672" hidden="1"/>
    <cellStyle name="Uwaga 3" xfId="12661" hidden="1"/>
    <cellStyle name="Uwaga 3" xfId="12658" hidden="1"/>
    <cellStyle name="Uwaga 3" xfId="12656" hidden="1"/>
    <cellStyle name="Uwaga 3" xfId="12646" hidden="1"/>
    <cellStyle name="Uwaga 3" xfId="12643" hidden="1"/>
    <cellStyle name="Uwaga 3" xfId="12641" hidden="1"/>
    <cellStyle name="Uwaga 3" xfId="12631" hidden="1"/>
    <cellStyle name="Uwaga 3" xfId="12628" hidden="1"/>
    <cellStyle name="Uwaga 3" xfId="12626" hidden="1"/>
    <cellStyle name="Uwaga 3" xfId="12616" hidden="1"/>
    <cellStyle name="Uwaga 3" xfId="12614" hidden="1"/>
    <cellStyle name="Uwaga 3" xfId="12613" hidden="1"/>
    <cellStyle name="Uwaga 3" xfId="12601" hidden="1"/>
    <cellStyle name="Uwaga 3" xfId="12599" hidden="1"/>
    <cellStyle name="Uwaga 3" xfId="12596" hidden="1"/>
    <cellStyle name="Uwaga 3" xfId="12586" hidden="1"/>
    <cellStyle name="Uwaga 3" xfId="12583" hidden="1"/>
    <cellStyle name="Uwaga 3" xfId="12581" hidden="1"/>
    <cellStyle name="Uwaga 3" xfId="12571" hidden="1"/>
    <cellStyle name="Uwaga 3" xfId="12568" hidden="1"/>
    <cellStyle name="Uwaga 3" xfId="12566" hidden="1"/>
    <cellStyle name="Uwaga 3" xfId="12556" hidden="1"/>
    <cellStyle name="Uwaga 3" xfId="12554" hidden="1"/>
    <cellStyle name="Uwaga 3" xfId="12553" hidden="1"/>
    <cellStyle name="Uwaga 3" xfId="12541" hidden="1"/>
    <cellStyle name="Uwaga 3" xfId="12538" hidden="1"/>
    <cellStyle name="Uwaga 3" xfId="12536" hidden="1"/>
    <cellStyle name="Uwaga 3" xfId="12526" hidden="1"/>
    <cellStyle name="Uwaga 3" xfId="12523" hidden="1"/>
    <cellStyle name="Uwaga 3" xfId="12521" hidden="1"/>
    <cellStyle name="Uwaga 3" xfId="12511" hidden="1"/>
    <cellStyle name="Uwaga 3" xfId="12508" hidden="1"/>
    <cellStyle name="Uwaga 3" xfId="12506" hidden="1"/>
    <cellStyle name="Uwaga 3" xfId="12496" hidden="1"/>
    <cellStyle name="Uwaga 3" xfId="12494" hidden="1"/>
    <cellStyle name="Uwaga 3" xfId="12493" hidden="1"/>
    <cellStyle name="Uwaga 3" xfId="12480" hidden="1"/>
    <cellStyle name="Uwaga 3" xfId="12477" hidden="1"/>
    <cellStyle name="Uwaga 3" xfId="12475" hidden="1"/>
    <cellStyle name="Uwaga 3" xfId="12465" hidden="1"/>
    <cellStyle name="Uwaga 3" xfId="12462" hidden="1"/>
    <cellStyle name="Uwaga 3" xfId="12460" hidden="1"/>
    <cellStyle name="Uwaga 3" xfId="12450" hidden="1"/>
    <cellStyle name="Uwaga 3" xfId="12447" hidden="1"/>
    <cellStyle name="Uwaga 3" xfId="12445" hidden="1"/>
    <cellStyle name="Uwaga 3" xfId="12436" hidden="1"/>
    <cellStyle name="Uwaga 3" xfId="12434" hidden="1"/>
    <cellStyle name="Uwaga 3" xfId="12433" hidden="1"/>
    <cellStyle name="Uwaga 3" xfId="12421" hidden="1"/>
    <cellStyle name="Uwaga 3" xfId="12419" hidden="1"/>
    <cellStyle name="Uwaga 3" xfId="12417" hidden="1"/>
    <cellStyle name="Uwaga 3" xfId="12406" hidden="1"/>
    <cellStyle name="Uwaga 3" xfId="12404" hidden="1"/>
    <cellStyle name="Uwaga 3" xfId="12402" hidden="1"/>
    <cellStyle name="Uwaga 3" xfId="12391" hidden="1"/>
    <cellStyle name="Uwaga 3" xfId="12389" hidden="1"/>
    <cellStyle name="Uwaga 3" xfId="12387" hidden="1"/>
    <cellStyle name="Uwaga 3" xfId="12376" hidden="1"/>
    <cellStyle name="Uwaga 3" xfId="12374" hidden="1"/>
    <cellStyle name="Uwaga 3" xfId="12373" hidden="1"/>
    <cellStyle name="Uwaga 3" xfId="12360" hidden="1"/>
    <cellStyle name="Uwaga 3" xfId="12357" hidden="1"/>
    <cellStyle name="Uwaga 3" xfId="12355" hidden="1"/>
    <cellStyle name="Uwaga 3" xfId="12345" hidden="1"/>
    <cellStyle name="Uwaga 3" xfId="12342" hidden="1"/>
    <cellStyle name="Uwaga 3" xfId="12340" hidden="1"/>
    <cellStyle name="Uwaga 3" xfId="12330" hidden="1"/>
    <cellStyle name="Uwaga 3" xfId="12327" hidden="1"/>
    <cellStyle name="Uwaga 3" xfId="12325" hidden="1"/>
    <cellStyle name="Uwaga 3" xfId="12316" hidden="1"/>
    <cellStyle name="Uwaga 3" xfId="12314" hidden="1"/>
    <cellStyle name="Uwaga 3" xfId="12312" hidden="1"/>
    <cellStyle name="Uwaga 3" xfId="12300" hidden="1"/>
    <cellStyle name="Uwaga 3" xfId="12297" hidden="1"/>
    <cellStyle name="Uwaga 3" xfId="12295" hidden="1"/>
    <cellStyle name="Uwaga 3" xfId="12285" hidden="1"/>
    <cellStyle name="Uwaga 3" xfId="12282" hidden="1"/>
    <cellStyle name="Uwaga 3" xfId="12280" hidden="1"/>
    <cellStyle name="Uwaga 3" xfId="12270" hidden="1"/>
    <cellStyle name="Uwaga 3" xfId="12267" hidden="1"/>
    <cellStyle name="Uwaga 3" xfId="12265" hidden="1"/>
    <cellStyle name="Uwaga 3" xfId="12258" hidden="1"/>
    <cellStyle name="Uwaga 3" xfId="12255" hidden="1"/>
    <cellStyle name="Uwaga 3" xfId="12253" hidden="1"/>
    <cellStyle name="Uwaga 3" xfId="12243" hidden="1"/>
    <cellStyle name="Uwaga 3" xfId="12240" hidden="1"/>
    <cellStyle name="Uwaga 3" xfId="12237" hidden="1"/>
    <cellStyle name="Uwaga 3" xfId="12228" hidden="1"/>
    <cellStyle name="Uwaga 3" xfId="12224" hidden="1"/>
    <cellStyle name="Uwaga 3" xfId="12221" hidden="1"/>
    <cellStyle name="Uwaga 3" xfId="12213" hidden="1"/>
    <cellStyle name="Uwaga 3" xfId="12210" hidden="1"/>
    <cellStyle name="Uwaga 3" xfId="12207" hidden="1"/>
    <cellStyle name="Uwaga 3" xfId="12198" hidden="1"/>
    <cellStyle name="Uwaga 3" xfId="12195" hidden="1"/>
    <cellStyle name="Uwaga 3" xfId="12192" hidden="1"/>
    <cellStyle name="Uwaga 3" xfId="12182" hidden="1"/>
    <cellStyle name="Uwaga 3" xfId="12178" hidden="1"/>
    <cellStyle name="Uwaga 3" xfId="12175" hidden="1"/>
    <cellStyle name="Uwaga 3" xfId="12166" hidden="1"/>
    <cellStyle name="Uwaga 3" xfId="12162" hidden="1"/>
    <cellStyle name="Uwaga 3" xfId="12160" hidden="1"/>
    <cellStyle name="Uwaga 3" xfId="12152" hidden="1"/>
    <cellStyle name="Uwaga 3" xfId="12148" hidden="1"/>
    <cellStyle name="Uwaga 3" xfId="12145" hidden="1"/>
    <cellStyle name="Uwaga 3" xfId="12138" hidden="1"/>
    <cellStyle name="Uwaga 3" xfId="12135" hidden="1"/>
    <cellStyle name="Uwaga 3" xfId="12132" hidden="1"/>
    <cellStyle name="Uwaga 3" xfId="12123" hidden="1"/>
    <cellStyle name="Uwaga 3" xfId="12118" hidden="1"/>
    <cellStyle name="Uwaga 3" xfId="12115" hidden="1"/>
    <cellStyle name="Uwaga 3" xfId="12108" hidden="1"/>
    <cellStyle name="Uwaga 3" xfId="12103" hidden="1"/>
    <cellStyle name="Uwaga 3" xfId="12100" hidden="1"/>
    <cellStyle name="Uwaga 3" xfId="12093" hidden="1"/>
    <cellStyle name="Uwaga 3" xfId="12088" hidden="1"/>
    <cellStyle name="Uwaga 3" xfId="12085" hidden="1"/>
    <cellStyle name="Uwaga 3" xfId="12079" hidden="1"/>
    <cellStyle name="Uwaga 3" xfId="12075" hidden="1"/>
    <cellStyle name="Uwaga 3" xfId="12072" hidden="1"/>
    <cellStyle name="Uwaga 3" xfId="12064" hidden="1"/>
    <cellStyle name="Uwaga 3" xfId="12059" hidden="1"/>
    <cellStyle name="Uwaga 3" xfId="12055" hidden="1"/>
    <cellStyle name="Uwaga 3" xfId="12049" hidden="1"/>
    <cellStyle name="Uwaga 3" xfId="12044" hidden="1"/>
    <cellStyle name="Uwaga 3" xfId="12040" hidden="1"/>
    <cellStyle name="Uwaga 3" xfId="12034" hidden="1"/>
    <cellStyle name="Uwaga 3" xfId="12029" hidden="1"/>
    <cellStyle name="Uwaga 3" xfId="12025" hidden="1"/>
    <cellStyle name="Uwaga 3" xfId="12020" hidden="1"/>
    <cellStyle name="Uwaga 3" xfId="12016" hidden="1"/>
    <cellStyle name="Uwaga 3" xfId="12012" hidden="1"/>
    <cellStyle name="Uwaga 3" xfId="12004" hidden="1"/>
    <cellStyle name="Uwaga 3" xfId="11999" hidden="1"/>
    <cellStyle name="Uwaga 3" xfId="11995" hidden="1"/>
    <cellStyle name="Uwaga 3" xfId="11989" hidden="1"/>
    <cellStyle name="Uwaga 3" xfId="11984" hidden="1"/>
    <cellStyle name="Uwaga 3" xfId="11980" hidden="1"/>
    <cellStyle name="Uwaga 3" xfId="11974" hidden="1"/>
    <cellStyle name="Uwaga 3" xfId="11969" hidden="1"/>
    <cellStyle name="Uwaga 3" xfId="11965" hidden="1"/>
    <cellStyle name="Uwaga 3" xfId="11961" hidden="1"/>
    <cellStyle name="Uwaga 3" xfId="11956" hidden="1"/>
    <cellStyle name="Uwaga 3" xfId="11951" hidden="1"/>
    <cellStyle name="Uwaga 3" xfId="11946" hidden="1"/>
    <cellStyle name="Uwaga 3" xfId="11942" hidden="1"/>
    <cellStyle name="Uwaga 3" xfId="11938" hidden="1"/>
    <cellStyle name="Uwaga 3" xfId="11931" hidden="1"/>
    <cellStyle name="Uwaga 3" xfId="11927" hidden="1"/>
    <cellStyle name="Uwaga 3" xfId="11922" hidden="1"/>
    <cellStyle name="Uwaga 3" xfId="11916" hidden="1"/>
    <cellStyle name="Uwaga 3" xfId="11912" hidden="1"/>
    <cellStyle name="Uwaga 3" xfId="11907" hidden="1"/>
    <cellStyle name="Uwaga 3" xfId="11901" hidden="1"/>
    <cellStyle name="Uwaga 3" xfId="11897" hidden="1"/>
    <cellStyle name="Uwaga 3" xfId="11892" hidden="1"/>
    <cellStyle name="Uwaga 3" xfId="11886" hidden="1"/>
    <cellStyle name="Uwaga 3" xfId="11882" hidden="1"/>
    <cellStyle name="Uwaga 3" xfId="11878" hidden="1"/>
    <cellStyle name="Uwaga 3" xfId="12738" hidden="1"/>
    <cellStyle name="Uwaga 3" xfId="12737" hidden="1"/>
    <cellStyle name="Uwaga 3" xfId="12736" hidden="1"/>
    <cellStyle name="Uwaga 3" xfId="12723" hidden="1"/>
    <cellStyle name="Uwaga 3" xfId="12722" hidden="1"/>
    <cellStyle name="Uwaga 3" xfId="12721" hidden="1"/>
    <cellStyle name="Uwaga 3" xfId="12708" hidden="1"/>
    <cellStyle name="Uwaga 3" xfId="12707" hidden="1"/>
    <cellStyle name="Uwaga 3" xfId="12706" hidden="1"/>
    <cellStyle name="Uwaga 3" xfId="12693" hidden="1"/>
    <cellStyle name="Uwaga 3" xfId="12692" hidden="1"/>
    <cellStyle name="Uwaga 3" xfId="12691" hidden="1"/>
    <cellStyle name="Uwaga 3" xfId="12678" hidden="1"/>
    <cellStyle name="Uwaga 3" xfId="12677" hidden="1"/>
    <cellStyle name="Uwaga 3" xfId="12676" hidden="1"/>
    <cellStyle name="Uwaga 3" xfId="12664" hidden="1"/>
    <cellStyle name="Uwaga 3" xfId="12662" hidden="1"/>
    <cellStyle name="Uwaga 3" xfId="12660" hidden="1"/>
    <cellStyle name="Uwaga 3" xfId="12649" hidden="1"/>
    <cellStyle name="Uwaga 3" xfId="12647" hidden="1"/>
    <cellStyle name="Uwaga 3" xfId="12645" hidden="1"/>
    <cellStyle name="Uwaga 3" xfId="12634" hidden="1"/>
    <cellStyle name="Uwaga 3" xfId="12632" hidden="1"/>
    <cellStyle name="Uwaga 3" xfId="12630" hidden="1"/>
    <cellStyle name="Uwaga 3" xfId="12619" hidden="1"/>
    <cellStyle name="Uwaga 3" xfId="12617" hidden="1"/>
    <cellStyle name="Uwaga 3" xfId="12615" hidden="1"/>
    <cellStyle name="Uwaga 3" xfId="12604" hidden="1"/>
    <cellStyle name="Uwaga 3" xfId="12602" hidden="1"/>
    <cellStyle name="Uwaga 3" xfId="12600" hidden="1"/>
    <cellStyle name="Uwaga 3" xfId="12589" hidden="1"/>
    <cellStyle name="Uwaga 3" xfId="12587" hidden="1"/>
    <cellStyle name="Uwaga 3" xfId="12585" hidden="1"/>
    <cellStyle name="Uwaga 3" xfId="12574" hidden="1"/>
    <cellStyle name="Uwaga 3" xfId="12572" hidden="1"/>
    <cellStyle name="Uwaga 3" xfId="12570" hidden="1"/>
    <cellStyle name="Uwaga 3" xfId="12559" hidden="1"/>
    <cellStyle name="Uwaga 3" xfId="12557" hidden="1"/>
    <cellStyle name="Uwaga 3" xfId="12555" hidden="1"/>
    <cellStyle name="Uwaga 3" xfId="12544" hidden="1"/>
    <cellStyle name="Uwaga 3" xfId="12542" hidden="1"/>
    <cellStyle name="Uwaga 3" xfId="12540" hidden="1"/>
    <cellStyle name="Uwaga 3" xfId="12529" hidden="1"/>
    <cellStyle name="Uwaga 3" xfId="12527" hidden="1"/>
    <cellStyle name="Uwaga 3" xfId="12525" hidden="1"/>
    <cellStyle name="Uwaga 3" xfId="12514" hidden="1"/>
    <cellStyle name="Uwaga 3" xfId="12512" hidden="1"/>
    <cellStyle name="Uwaga 3" xfId="12510" hidden="1"/>
    <cellStyle name="Uwaga 3" xfId="12499" hidden="1"/>
    <cellStyle name="Uwaga 3" xfId="12497" hidden="1"/>
    <cellStyle name="Uwaga 3" xfId="12495" hidden="1"/>
    <cellStyle name="Uwaga 3" xfId="12484" hidden="1"/>
    <cellStyle name="Uwaga 3" xfId="12482" hidden="1"/>
    <cellStyle name="Uwaga 3" xfId="12479" hidden="1"/>
    <cellStyle name="Uwaga 3" xfId="12469" hidden="1"/>
    <cellStyle name="Uwaga 3" xfId="12466" hidden="1"/>
    <cellStyle name="Uwaga 3" xfId="12463" hidden="1"/>
    <cellStyle name="Uwaga 3" xfId="12454" hidden="1"/>
    <cellStyle name="Uwaga 3" xfId="12452" hidden="1"/>
    <cellStyle name="Uwaga 3" xfId="12449" hidden="1"/>
    <cellStyle name="Uwaga 3" xfId="12439" hidden="1"/>
    <cellStyle name="Uwaga 3" xfId="12437" hidden="1"/>
    <cellStyle name="Uwaga 3" xfId="12435" hidden="1"/>
    <cellStyle name="Uwaga 3" xfId="12424" hidden="1"/>
    <cellStyle name="Uwaga 3" xfId="12422" hidden="1"/>
    <cellStyle name="Uwaga 3" xfId="12420" hidden="1"/>
    <cellStyle name="Uwaga 3" xfId="12409" hidden="1"/>
    <cellStyle name="Uwaga 3" xfId="12407" hidden="1"/>
    <cellStyle name="Uwaga 3" xfId="12405" hidden="1"/>
    <cellStyle name="Uwaga 3" xfId="12394" hidden="1"/>
    <cellStyle name="Uwaga 3" xfId="12392" hidden="1"/>
    <cellStyle name="Uwaga 3" xfId="12390" hidden="1"/>
    <cellStyle name="Uwaga 3" xfId="12379" hidden="1"/>
    <cellStyle name="Uwaga 3" xfId="12377" hidden="1"/>
    <cellStyle name="Uwaga 3" xfId="12375" hidden="1"/>
    <cellStyle name="Uwaga 3" xfId="12364" hidden="1"/>
    <cellStyle name="Uwaga 3" xfId="12362" hidden="1"/>
    <cellStyle name="Uwaga 3" xfId="12359" hidden="1"/>
    <cellStyle name="Uwaga 3" xfId="12349" hidden="1"/>
    <cellStyle name="Uwaga 3" xfId="12346" hidden="1"/>
    <cellStyle name="Uwaga 3" xfId="12343" hidden="1"/>
    <cellStyle name="Uwaga 3" xfId="12334" hidden="1"/>
    <cellStyle name="Uwaga 3" xfId="12331" hidden="1"/>
    <cellStyle name="Uwaga 3" xfId="12328" hidden="1"/>
    <cellStyle name="Uwaga 3" xfId="12319" hidden="1"/>
    <cellStyle name="Uwaga 3" xfId="12317" hidden="1"/>
    <cellStyle name="Uwaga 3" xfId="12315" hidden="1"/>
    <cellStyle name="Uwaga 3" xfId="12304" hidden="1"/>
    <cellStyle name="Uwaga 3" xfId="12301" hidden="1"/>
    <cellStyle name="Uwaga 3" xfId="12298" hidden="1"/>
    <cellStyle name="Uwaga 3" xfId="12289" hidden="1"/>
    <cellStyle name="Uwaga 3" xfId="12286" hidden="1"/>
    <cellStyle name="Uwaga 3" xfId="12283" hidden="1"/>
    <cellStyle name="Uwaga 3" xfId="12274" hidden="1"/>
    <cellStyle name="Uwaga 3" xfId="12271" hidden="1"/>
    <cellStyle name="Uwaga 3" xfId="12268" hidden="1"/>
    <cellStyle name="Uwaga 3" xfId="12261" hidden="1"/>
    <cellStyle name="Uwaga 3" xfId="12257" hidden="1"/>
    <cellStyle name="Uwaga 3" xfId="12254" hidden="1"/>
    <cellStyle name="Uwaga 3" xfId="12246" hidden="1"/>
    <cellStyle name="Uwaga 3" xfId="12242" hidden="1"/>
    <cellStyle name="Uwaga 3" xfId="12239" hidden="1"/>
    <cellStyle name="Uwaga 3" xfId="12231" hidden="1"/>
    <cellStyle name="Uwaga 3" xfId="12227" hidden="1"/>
    <cellStyle name="Uwaga 3" xfId="12223" hidden="1"/>
    <cellStyle name="Uwaga 3" xfId="12216" hidden="1"/>
    <cellStyle name="Uwaga 3" xfId="12212" hidden="1"/>
    <cellStyle name="Uwaga 3" xfId="12209" hidden="1"/>
    <cellStyle name="Uwaga 3" xfId="12201" hidden="1"/>
    <cellStyle name="Uwaga 3" xfId="12197" hidden="1"/>
    <cellStyle name="Uwaga 3" xfId="12194" hidden="1"/>
    <cellStyle name="Uwaga 3" xfId="12185" hidden="1"/>
    <cellStyle name="Uwaga 3" xfId="12180" hidden="1"/>
    <cellStyle name="Uwaga 3" xfId="12176" hidden="1"/>
    <cellStyle name="Uwaga 3" xfId="12170" hidden="1"/>
    <cellStyle name="Uwaga 3" xfId="12165" hidden="1"/>
    <cellStyle name="Uwaga 3" xfId="12161" hidden="1"/>
    <cellStyle name="Uwaga 3" xfId="12155" hidden="1"/>
    <cellStyle name="Uwaga 3" xfId="12150" hidden="1"/>
    <cellStyle name="Uwaga 3" xfId="12146" hidden="1"/>
    <cellStyle name="Uwaga 3" xfId="12141" hidden="1"/>
    <cellStyle name="Uwaga 3" xfId="12137" hidden="1"/>
    <cellStyle name="Uwaga 3" xfId="12133" hidden="1"/>
    <cellStyle name="Uwaga 3" xfId="12126" hidden="1"/>
    <cellStyle name="Uwaga 3" xfId="12121" hidden="1"/>
    <cellStyle name="Uwaga 3" xfId="12117" hidden="1"/>
    <cellStyle name="Uwaga 3" xfId="12110" hidden="1"/>
    <cellStyle name="Uwaga 3" xfId="12105" hidden="1"/>
    <cellStyle name="Uwaga 3" xfId="12101" hidden="1"/>
    <cellStyle name="Uwaga 3" xfId="12096" hidden="1"/>
    <cellStyle name="Uwaga 3" xfId="12091" hidden="1"/>
    <cellStyle name="Uwaga 3" xfId="12087" hidden="1"/>
    <cellStyle name="Uwaga 3" xfId="12081" hidden="1"/>
    <cellStyle name="Uwaga 3" xfId="12077" hidden="1"/>
    <cellStyle name="Uwaga 3" xfId="12074" hidden="1"/>
    <cellStyle name="Uwaga 3" xfId="12067" hidden="1"/>
    <cellStyle name="Uwaga 3" xfId="12062" hidden="1"/>
    <cellStyle name="Uwaga 3" xfId="12057" hidden="1"/>
    <cellStyle name="Uwaga 3" xfId="12051" hidden="1"/>
    <cellStyle name="Uwaga 3" xfId="12046" hidden="1"/>
    <cellStyle name="Uwaga 3" xfId="12041" hidden="1"/>
    <cellStyle name="Uwaga 3" xfId="12036" hidden="1"/>
    <cellStyle name="Uwaga 3" xfId="12031" hidden="1"/>
    <cellStyle name="Uwaga 3" xfId="12026" hidden="1"/>
    <cellStyle name="Uwaga 3" xfId="12022" hidden="1"/>
    <cellStyle name="Uwaga 3" xfId="12018" hidden="1"/>
    <cellStyle name="Uwaga 3" xfId="12013" hidden="1"/>
    <cellStyle name="Uwaga 3" xfId="12006" hidden="1"/>
    <cellStyle name="Uwaga 3" xfId="12001" hidden="1"/>
    <cellStyle name="Uwaga 3" xfId="11996" hidden="1"/>
    <cellStyle name="Uwaga 3" xfId="11990" hidden="1"/>
    <cellStyle name="Uwaga 3" xfId="11985" hidden="1"/>
    <cellStyle name="Uwaga 3" xfId="11981" hidden="1"/>
    <cellStyle name="Uwaga 3" xfId="11976" hidden="1"/>
    <cellStyle name="Uwaga 3" xfId="11971" hidden="1"/>
    <cellStyle name="Uwaga 3" xfId="11966" hidden="1"/>
    <cellStyle name="Uwaga 3" xfId="11962" hidden="1"/>
    <cellStyle name="Uwaga 3" xfId="11957" hidden="1"/>
    <cellStyle name="Uwaga 3" xfId="11952" hidden="1"/>
    <cellStyle name="Uwaga 3" xfId="11947" hidden="1"/>
    <cellStyle name="Uwaga 3" xfId="11943" hidden="1"/>
    <cellStyle name="Uwaga 3" xfId="11939" hidden="1"/>
    <cellStyle name="Uwaga 3" xfId="11932" hidden="1"/>
    <cellStyle name="Uwaga 3" xfId="11928" hidden="1"/>
    <cellStyle name="Uwaga 3" xfId="11923" hidden="1"/>
    <cellStyle name="Uwaga 3" xfId="11917" hidden="1"/>
    <cellStyle name="Uwaga 3" xfId="11913" hidden="1"/>
    <cellStyle name="Uwaga 3" xfId="11908" hidden="1"/>
    <cellStyle name="Uwaga 3" xfId="11902" hidden="1"/>
    <cellStyle name="Uwaga 3" xfId="11898" hidden="1"/>
    <cellStyle name="Uwaga 3" xfId="11894" hidden="1"/>
    <cellStyle name="Uwaga 3" xfId="11887" hidden="1"/>
    <cellStyle name="Uwaga 3" xfId="11883" hidden="1"/>
    <cellStyle name="Uwaga 3" xfId="11879" hidden="1"/>
    <cellStyle name="Uwaga 3" xfId="12743" hidden="1"/>
    <cellStyle name="Uwaga 3" xfId="12741" hidden="1"/>
    <cellStyle name="Uwaga 3" xfId="12739" hidden="1"/>
    <cellStyle name="Uwaga 3" xfId="12726" hidden="1"/>
    <cellStyle name="Uwaga 3" xfId="12725" hidden="1"/>
    <cellStyle name="Uwaga 3" xfId="12724" hidden="1"/>
    <cellStyle name="Uwaga 3" xfId="12711" hidden="1"/>
    <cellStyle name="Uwaga 3" xfId="12710" hidden="1"/>
    <cellStyle name="Uwaga 3" xfId="12709" hidden="1"/>
    <cellStyle name="Uwaga 3" xfId="12697" hidden="1"/>
    <cellStyle name="Uwaga 3" xfId="12695" hidden="1"/>
    <cellStyle name="Uwaga 3" xfId="12694" hidden="1"/>
    <cellStyle name="Uwaga 3" xfId="12681" hidden="1"/>
    <cellStyle name="Uwaga 3" xfId="12680" hidden="1"/>
    <cellStyle name="Uwaga 3" xfId="12679" hidden="1"/>
    <cellStyle name="Uwaga 3" xfId="12667" hidden="1"/>
    <cellStyle name="Uwaga 3" xfId="12665" hidden="1"/>
    <cellStyle name="Uwaga 3" xfId="12663" hidden="1"/>
    <cellStyle name="Uwaga 3" xfId="12652" hidden="1"/>
    <cellStyle name="Uwaga 3" xfId="12650" hidden="1"/>
    <cellStyle name="Uwaga 3" xfId="12648" hidden="1"/>
    <cellStyle name="Uwaga 3" xfId="12637" hidden="1"/>
    <cellStyle name="Uwaga 3" xfId="12635" hidden="1"/>
    <cellStyle name="Uwaga 3" xfId="12633" hidden="1"/>
    <cellStyle name="Uwaga 3" xfId="12622" hidden="1"/>
    <cellStyle name="Uwaga 3" xfId="12620" hidden="1"/>
    <cellStyle name="Uwaga 3" xfId="12618" hidden="1"/>
    <cellStyle name="Uwaga 3" xfId="12607" hidden="1"/>
    <cellStyle name="Uwaga 3" xfId="12605" hidden="1"/>
    <cellStyle name="Uwaga 3" xfId="12603" hidden="1"/>
    <cellStyle name="Uwaga 3" xfId="12592" hidden="1"/>
    <cellStyle name="Uwaga 3" xfId="12590" hidden="1"/>
    <cellStyle name="Uwaga 3" xfId="12588" hidden="1"/>
    <cellStyle name="Uwaga 3" xfId="12577" hidden="1"/>
    <cellStyle name="Uwaga 3" xfId="12575" hidden="1"/>
    <cellStyle name="Uwaga 3" xfId="12573" hidden="1"/>
    <cellStyle name="Uwaga 3" xfId="12562" hidden="1"/>
    <cellStyle name="Uwaga 3" xfId="12560" hidden="1"/>
    <cellStyle name="Uwaga 3" xfId="12558" hidden="1"/>
    <cellStyle name="Uwaga 3" xfId="12547" hidden="1"/>
    <cellStyle name="Uwaga 3" xfId="12545" hidden="1"/>
    <cellStyle name="Uwaga 3" xfId="12543" hidden="1"/>
    <cellStyle name="Uwaga 3" xfId="12532" hidden="1"/>
    <cellStyle name="Uwaga 3" xfId="12530" hidden="1"/>
    <cellStyle name="Uwaga 3" xfId="12528" hidden="1"/>
    <cellStyle name="Uwaga 3" xfId="12517" hidden="1"/>
    <cellStyle name="Uwaga 3" xfId="12515" hidden="1"/>
    <cellStyle name="Uwaga 3" xfId="12513" hidden="1"/>
    <cellStyle name="Uwaga 3" xfId="12502" hidden="1"/>
    <cellStyle name="Uwaga 3" xfId="12500" hidden="1"/>
    <cellStyle name="Uwaga 3" xfId="12498" hidden="1"/>
    <cellStyle name="Uwaga 3" xfId="12487" hidden="1"/>
    <cellStyle name="Uwaga 3" xfId="12485" hidden="1"/>
    <cellStyle name="Uwaga 3" xfId="12483" hidden="1"/>
    <cellStyle name="Uwaga 3" xfId="12472" hidden="1"/>
    <cellStyle name="Uwaga 3" xfId="12470" hidden="1"/>
    <cellStyle name="Uwaga 3" xfId="12468" hidden="1"/>
    <cellStyle name="Uwaga 3" xfId="12457" hidden="1"/>
    <cellStyle name="Uwaga 3" xfId="12455" hidden="1"/>
    <cellStyle name="Uwaga 3" xfId="12453" hidden="1"/>
    <cellStyle name="Uwaga 3" xfId="12442" hidden="1"/>
    <cellStyle name="Uwaga 3" xfId="12440" hidden="1"/>
    <cellStyle name="Uwaga 3" xfId="12438" hidden="1"/>
    <cellStyle name="Uwaga 3" xfId="12427" hidden="1"/>
    <cellStyle name="Uwaga 3" xfId="12425" hidden="1"/>
    <cellStyle name="Uwaga 3" xfId="12423" hidden="1"/>
    <cellStyle name="Uwaga 3" xfId="12412" hidden="1"/>
    <cellStyle name="Uwaga 3" xfId="12410" hidden="1"/>
    <cellStyle name="Uwaga 3" xfId="12408" hidden="1"/>
    <cellStyle name="Uwaga 3" xfId="12397" hidden="1"/>
    <cellStyle name="Uwaga 3" xfId="12395" hidden="1"/>
    <cellStyle name="Uwaga 3" xfId="12393" hidden="1"/>
    <cellStyle name="Uwaga 3" xfId="12382" hidden="1"/>
    <cellStyle name="Uwaga 3" xfId="12380" hidden="1"/>
    <cellStyle name="Uwaga 3" xfId="12378" hidden="1"/>
    <cellStyle name="Uwaga 3" xfId="12367" hidden="1"/>
    <cellStyle name="Uwaga 3" xfId="12365" hidden="1"/>
    <cellStyle name="Uwaga 3" xfId="12363" hidden="1"/>
    <cellStyle name="Uwaga 3" xfId="12352" hidden="1"/>
    <cellStyle name="Uwaga 3" xfId="12350" hidden="1"/>
    <cellStyle name="Uwaga 3" xfId="12347" hidden="1"/>
    <cellStyle name="Uwaga 3" xfId="12337" hidden="1"/>
    <cellStyle name="Uwaga 3" xfId="12335" hidden="1"/>
    <cellStyle name="Uwaga 3" xfId="12333" hidden="1"/>
    <cellStyle name="Uwaga 3" xfId="12322" hidden="1"/>
    <cellStyle name="Uwaga 3" xfId="12320" hidden="1"/>
    <cellStyle name="Uwaga 3" xfId="12318" hidden="1"/>
    <cellStyle name="Uwaga 3" xfId="12307" hidden="1"/>
    <cellStyle name="Uwaga 3" xfId="12305" hidden="1"/>
    <cellStyle name="Uwaga 3" xfId="12302" hidden="1"/>
    <cellStyle name="Uwaga 3" xfId="12292" hidden="1"/>
    <cellStyle name="Uwaga 3" xfId="12290" hidden="1"/>
    <cellStyle name="Uwaga 3" xfId="12287" hidden="1"/>
    <cellStyle name="Uwaga 3" xfId="12277" hidden="1"/>
    <cellStyle name="Uwaga 3" xfId="12275" hidden="1"/>
    <cellStyle name="Uwaga 3" xfId="12272" hidden="1"/>
    <cellStyle name="Uwaga 3" xfId="12263" hidden="1"/>
    <cellStyle name="Uwaga 3" xfId="12260" hidden="1"/>
    <cellStyle name="Uwaga 3" xfId="12256" hidden="1"/>
    <cellStyle name="Uwaga 3" xfId="12248" hidden="1"/>
    <cellStyle name="Uwaga 3" xfId="12245" hidden="1"/>
    <cellStyle name="Uwaga 3" xfId="12241" hidden="1"/>
    <cellStyle name="Uwaga 3" xfId="12233" hidden="1"/>
    <cellStyle name="Uwaga 3" xfId="12230" hidden="1"/>
    <cellStyle name="Uwaga 3" xfId="12226" hidden="1"/>
    <cellStyle name="Uwaga 3" xfId="12218" hidden="1"/>
    <cellStyle name="Uwaga 3" xfId="12215" hidden="1"/>
    <cellStyle name="Uwaga 3" xfId="12211" hidden="1"/>
    <cellStyle name="Uwaga 3" xfId="12203" hidden="1"/>
    <cellStyle name="Uwaga 3" xfId="12200" hidden="1"/>
    <cellStyle name="Uwaga 3" xfId="12196" hidden="1"/>
    <cellStyle name="Uwaga 3" xfId="12188" hidden="1"/>
    <cellStyle name="Uwaga 3" xfId="12184" hidden="1"/>
    <cellStyle name="Uwaga 3" xfId="12179" hidden="1"/>
    <cellStyle name="Uwaga 3" xfId="12173" hidden="1"/>
    <cellStyle name="Uwaga 3" xfId="12169" hidden="1"/>
    <cellStyle name="Uwaga 3" xfId="12164" hidden="1"/>
    <cellStyle name="Uwaga 3" xfId="12158" hidden="1"/>
    <cellStyle name="Uwaga 3" xfId="12154" hidden="1"/>
    <cellStyle name="Uwaga 3" xfId="12149" hidden="1"/>
    <cellStyle name="Uwaga 3" xfId="12143" hidden="1"/>
    <cellStyle name="Uwaga 3" xfId="12140" hidden="1"/>
    <cellStyle name="Uwaga 3" xfId="12136" hidden="1"/>
    <cellStyle name="Uwaga 3" xfId="12128" hidden="1"/>
    <cellStyle name="Uwaga 3" xfId="12125" hidden="1"/>
    <cellStyle name="Uwaga 3" xfId="12120" hidden="1"/>
    <cellStyle name="Uwaga 3" xfId="12113" hidden="1"/>
    <cellStyle name="Uwaga 3" xfId="12109" hidden="1"/>
    <cellStyle name="Uwaga 3" xfId="12104" hidden="1"/>
    <cellStyle name="Uwaga 3" xfId="12098" hidden="1"/>
    <cellStyle name="Uwaga 3" xfId="12094" hidden="1"/>
    <cellStyle name="Uwaga 3" xfId="12089" hidden="1"/>
    <cellStyle name="Uwaga 3" xfId="12083" hidden="1"/>
    <cellStyle name="Uwaga 3" xfId="12080" hidden="1"/>
    <cellStyle name="Uwaga 3" xfId="12076" hidden="1"/>
    <cellStyle name="Uwaga 3" xfId="12068" hidden="1"/>
    <cellStyle name="Uwaga 3" xfId="12063" hidden="1"/>
    <cellStyle name="Uwaga 3" xfId="12058" hidden="1"/>
    <cellStyle name="Uwaga 3" xfId="12053" hidden="1"/>
    <cellStyle name="Uwaga 3" xfId="12048" hidden="1"/>
    <cellStyle name="Uwaga 3" xfId="12043" hidden="1"/>
    <cellStyle name="Uwaga 3" xfId="12038" hidden="1"/>
    <cellStyle name="Uwaga 3" xfId="12033" hidden="1"/>
    <cellStyle name="Uwaga 3" xfId="12028" hidden="1"/>
    <cellStyle name="Uwaga 3" xfId="12023" hidden="1"/>
    <cellStyle name="Uwaga 3" xfId="12019" hidden="1"/>
    <cellStyle name="Uwaga 3" xfId="12014" hidden="1"/>
    <cellStyle name="Uwaga 3" xfId="12007" hidden="1"/>
    <cellStyle name="Uwaga 3" xfId="12002" hidden="1"/>
    <cellStyle name="Uwaga 3" xfId="11997" hidden="1"/>
    <cellStyle name="Uwaga 3" xfId="11992" hidden="1"/>
    <cellStyle name="Uwaga 3" xfId="11987" hidden="1"/>
    <cellStyle name="Uwaga 3" xfId="11982" hidden="1"/>
    <cellStyle name="Uwaga 3" xfId="11977" hidden="1"/>
    <cellStyle name="Uwaga 3" xfId="11972" hidden="1"/>
    <cellStyle name="Uwaga 3" xfId="11967" hidden="1"/>
    <cellStyle name="Uwaga 3" xfId="11963" hidden="1"/>
    <cellStyle name="Uwaga 3" xfId="11958" hidden="1"/>
    <cellStyle name="Uwaga 3" xfId="11953" hidden="1"/>
    <cellStyle name="Uwaga 3" xfId="11948" hidden="1"/>
    <cellStyle name="Uwaga 3" xfId="11944" hidden="1"/>
    <cellStyle name="Uwaga 3" xfId="11940" hidden="1"/>
    <cellStyle name="Uwaga 3" xfId="11933" hidden="1"/>
    <cellStyle name="Uwaga 3" xfId="11929" hidden="1"/>
    <cellStyle name="Uwaga 3" xfId="11924" hidden="1"/>
    <cellStyle name="Uwaga 3" xfId="11918" hidden="1"/>
    <cellStyle name="Uwaga 3" xfId="11914" hidden="1"/>
    <cellStyle name="Uwaga 3" xfId="11909" hidden="1"/>
    <cellStyle name="Uwaga 3" xfId="11903" hidden="1"/>
    <cellStyle name="Uwaga 3" xfId="11899" hidden="1"/>
    <cellStyle name="Uwaga 3" xfId="11895" hidden="1"/>
    <cellStyle name="Uwaga 3" xfId="11888" hidden="1"/>
    <cellStyle name="Uwaga 3" xfId="11884" hidden="1"/>
    <cellStyle name="Uwaga 3" xfId="11880" hidden="1"/>
    <cellStyle name="Uwaga 3" xfId="12747" hidden="1"/>
    <cellStyle name="Uwaga 3" xfId="12746" hidden="1"/>
    <cellStyle name="Uwaga 3" xfId="12744" hidden="1"/>
    <cellStyle name="Uwaga 3" xfId="12731" hidden="1"/>
    <cellStyle name="Uwaga 3" xfId="12729" hidden="1"/>
    <cellStyle name="Uwaga 3" xfId="12727" hidden="1"/>
    <cellStyle name="Uwaga 3" xfId="12717" hidden="1"/>
    <cellStyle name="Uwaga 3" xfId="12715" hidden="1"/>
    <cellStyle name="Uwaga 3" xfId="12713" hidden="1"/>
    <cellStyle name="Uwaga 3" xfId="12702" hidden="1"/>
    <cellStyle name="Uwaga 3" xfId="12700" hidden="1"/>
    <cellStyle name="Uwaga 3" xfId="12698" hidden="1"/>
    <cellStyle name="Uwaga 3" xfId="12685" hidden="1"/>
    <cellStyle name="Uwaga 3" xfId="12683" hidden="1"/>
    <cellStyle name="Uwaga 3" xfId="12682" hidden="1"/>
    <cellStyle name="Uwaga 3" xfId="12669" hidden="1"/>
    <cellStyle name="Uwaga 3" xfId="12668" hidden="1"/>
    <cellStyle name="Uwaga 3" xfId="12666" hidden="1"/>
    <cellStyle name="Uwaga 3" xfId="12654" hidden="1"/>
    <cellStyle name="Uwaga 3" xfId="12653" hidden="1"/>
    <cellStyle name="Uwaga 3" xfId="12651" hidden="1"/>
    <cellStyle name="Uwaga 3" xfId="12639" hidden="1"/>
    <cellStyle name="Uwaga 3" xfId="12638" hidden="1"/>
    <cellStyle name="Uwaga 3" xfId="12636" hidden="1"/>
    <cellStyle name="Uwaga 3" xfId="12624" hidden="1"/>
    <cellStyle name="Uwaga 3" xfId="12623" hidden="1"/>
    <cellStyle name="Uwaga 3" xfId="12621" hidden="1"/>
    <cellStyle name="Uwaga 3" xfId="12609" hidden="1"/>
    <cellStyle name="Uwaga 3" xfId="12608" hidden="1"/>
    <cellStyle name="Uwaga 3" xfId="12606" hidden="1"/>
    <cellStyle name="Uwaga 3" xfId="12594" hidden="1"/>
    <cellStyle name="Uwaga 3" xfId="12593" hidden="1"/>
    <cellStyle name="Uwaga 3" xfId="12591" hidden="1"/>
    <cellStyle name="Uwaga 3" xfId="12579" hidden="1"/>
    <cellStyle name="Uwaga 3" xfId="12578" hidden="1"/>
    <cellStyle name="Uwaga 3" xfId="12576" hidden="1"/>
    <cellStyle name="Uwaga 3" xfId="12564" hidden="1"/>
    <cellStyle name="Uwaga 3" xfId="12563" hidden="1"/>
    <cellStyle name="Uwaga 3" xfId="12561" hidden="1"/>
    <cellStyle name="Uwaga 3" xfId="12549" hidden="1"/>
    <cellStyle name="Uwaga 3" xfId="12548" hidden="1"/>
    <cellStyle name="Uwaga 3" xfId="12546" hidden="1"/>
    <cellStyle name="Uwaga 3" xfId="12534" hidden="1"/>
    <cellStyle name="Uwaga 3" xfId="12533" hidden="1"/>
    <cellStyle name="Uwaga 3" xfId="12531" hidden="1"/>
    <cellStyle name="Uwaga 3" xfId="12519" hidden="1"/>
    <cellStyle name="Uwaga 3" xfId="12518" hidden="1"/>
    <cellStyle name="Uwaga 3" xfId="12516" hidden="1"/>
    <cellStyle name="Uwaga 3" xfId="12504" hidden="1"/>
    <cellStyle name="Uwaga 3" xfId="12503" hidden="1"/>
    <cellStyle name="Uwaga 3" xfId="12501" hidden="1"/>
    <cellStyle name="Uwaga 3" xfId="12489" hidden="1"/>
    <cellStyle name="Uwaga 3" xfId="12488" hidden="1"/>
    <cellStyle name="Uwaga 3" xfId="12486" hidden="1"/>
    <cellStyle name="Uwaga 3" xfId="12474" hidden="1"/>
    <cellStyle name="Uwaga 3" xfId="12473" hidden="1"/>
    <cellStyle name="Uwaga 3" xfId="12471" hidden="1"/>
    <cellStyle name="Uwaga 3" xfId="12459" hidden="1"/>
    <cellStyle name="Uwaga 3" xfId="12458" hidden="1"/>
    <cellStyle name="Uwaga 3" xfId="12456" hidden="1"/>
    <cellStyle name="Uwaga 3" xfId="12444" hidden="1"/>
    <cellStyle name="Uwaga 3" xfId="12443" hidden="1"/>
    <cellStyle name="Uwaga 3" xfId="12441" hidden="1"/>
    <cellStyle name="Uwaga 3" xfId="12429" hidden="1"/>
    <cellStyle name="Uwaga 3" xfId="12428" hidden="1"/>
    <cellStyle name="Uwaga 3" xfId="12426" hidden="1"/>
    <cellStyle name="Uwaga 3" xfId="12414" hidden="1"/>
    <cellStyle name="Uwaga 3" xfId="12413" hidden="1"/>
    <cellStyle name="Uwaga 3" xfId="12411" hidden="1"/>
    <cellStyle name="Uwaga 3" xfId="12399" hidden="1"/>
    <cellStyle name="Uwaga 3" xfId="12398" hidden="1"/>
    <cellStyle name="Uwaga 3" xfId="12396" hidden="1"/>
    <cellStyle name="Uwaga 3" xfId="12384" hidden="1"/>
    <cellStyle name="Uwaga 3" xfId="12383" hidden="1"/>
    <cellStyle name="Uwaga 3" xfId="12381" hidden="1"/>
    <cellStyle name="Uwaga 3" xfId="12369" hidden="1"/>
    <cellStyle name="Uwaga 3" xfId="12368" hidden="1"/>
    <cellStyle name="Uwaga 3" xfId="12366" hidden="1"/>
    <cellStyle name="Uwaga 3" xfId="12354" hidden="1"/>
    <cellStyle name="Uwaga 3" xfId="12353" hidden="1"/>
    <cellStyle name="Uwaga 3" xfId="12351" hidden="1"/>
    <cellStyle name="Uwaga 3" xfId="12339" hidden="1"/>
    <cellStyle name="Uwaga 3" xfId="12338" hidden="1"/>
    <cellStyle name="Uwaga 3" xfId="12336" hidden="1"/>
    <cellStyle name="Uwaga 3" xfId="12324" hidden="1"/>
    <cellStyle name="Uwaga 3" xfId="12323" hidden="1"/>
    <cellStyle name="Uwaga 3" xfId="12321" hidden="1"/>
    <cellStyle name="Uwaga 3" xfId="12309" hidden="1"/>
    <cellStyle name="Uwaga 3" xfId="12308" hidden="1"/>
    <cellStyle name="Uwaga 3" xfId="12306" hidden="1"/>
    <cellStyle name="Uwaga 3" xfId="12294" hidden="1"/>
    <cellStyle name="Uwaga 3" xfId="12293" hidden="1"/>
    <cellStyle name="Uwaga 3" xfId="12291" hidden="1"/>
    <cellStyle name="Uwaga 3" xfId="12279" hidden="1"/>
    <cellStyle name="Uwaga 3" xfId="12278" hidden="1"/>
    <cellStyle name="Uwaga 3" xfId="12276" hidden="1"/>
    <cellStyle name="Uwaga 3" xfId="12264" hidden="1"/>
    <cellStyle name="Uwaga 3" xfId="12262" hidden="1"/>
    <cellStyle name="Uwaga 3" xfId="12259" hidden="1"/>
    <cellStyle name="Uwaga 3" xfId="12249" hidden="1"/>
    <cellStyle name="Uwaga 3" xfId="12247" hidden="1"/>
    <cellStyle name="Uwaga 3" xfId="12244" hidden="1"/>
    <cellStyle name="Uwaga 3" xfId="12234" hidden="1"/>
    <cellStyle name="Uwaga 3" xfId="12232" hidden="1"/>
    <cellStyle name="Uwaga 3" xfId="12229" hidden="1"/>
    <cellStyle name="Uwaga 3" xfId="12219" hidden="1"/>
    <cellStyle name="Uwaga 3" xfId="12217" hidden="1"/>
    <cellStyle name="Uwaga 3" xfId="12214" hidden="1"/>
    <cellStyle name="Uwaga 3" xfId="12204" hidden="1"/>
    <cellStyle name="Uwaga 3" xfId="12202" hidden="1"/>
    <cellStyle name="Uwaga 3" xfId="12199" hidden="1"/>
    <cellStyle name="Uwaga 3" xfId="12189" hidden="1"/>
    <cellStyle name="Uwaga 3" xfId="12187" hidden="1"/>
    <cellStyle name="Uwaga 3" xfId="12183" hidden="1"/>
    <cellStyle name="Uwaga 3" xfId="12174" hidden="1"/>
    <cellStyle name="Uwaga 3" xfId="12171" hidden="1"/>
    <cellStyle name="Uwaga 3" xfId="12167" hidden="1"/>
    <cellStyle name="Uwaga 3" xfId="12159" hidden="1"/>
    <cellStyle name="Uwaga 3" xfId="12157" hidden="1"/>
    <cellStyle name="Uwaga 3" xfId="12153" hidden="1"/>
    <cellStyle name="Uwaga 3" xfId="12144" hidden="1"/>
    <cellStyle name="Uwaga 3" xfId="12142" hidden="1"/>
    <cellStyle name="Uwaga 3" xfId="12139" hidden="1"/>
    <cellStyle name="Uwaga 3" xfId="12129" hidden="1"/>
    <cellStyle name="Uwaga 3" xfId="12127" hidden="1"/>
    <cellStyle name="Uwaga 3" xfId="12122" hidden="1"/>
    <cellStyle name="Uwaga 3" xfId="12114" hidden="1"/>
    <cellStyle name="Uwaga 3" xfId="12112" hidden="1"/>
    <cellStyle name="Uwaga 3" xfId="12107" hidden="1"/>
    <cellStyle name="Uwaga 3" xfId="12099" hidden="1"/>
    <cellStyle name="Uwaga 3" xfId="12097" hidden="1"/>
    <cellStyle name="Uwaga 3" xfId="12092" hidden="1"/>
    <cellStyle name="Uwaga 3" xfId="12084" hidden="1"/>
    <cellStyle name="Uwaga 3" xfId="12082" hidden="1"/>
    <cellStyle name="Uwaga 3" xfId="12078" hidden="1"/>
    <cellStyle name="Uwaga 3" xfId="12069" hidden="1"/>
    <cellStyle name="Uwaga 3" xfId="12066" hidden="1"/>
    <cellStyle name="Uwaga 3" xfId="12061" hidden="1"/>
    <cellStyle name="Uwaga 3" xfId="12054" hidden="1"/>
    <cellStyle name="Uwaga 3" xfId="12050" hidden="1"/>
    <cellStyle name="Uwaga 3" xfId="12045" hidden="1"/>
    <cellStyle name="Uwaga 3" xfId="12039" hidden="1"/>
    <cellStyle name="Uwaga 3" xfId="12035" hidden="1"/>
    <cellStyle name="Uwaga 3" xfId="12030" hidden="1"/>
    <cellStyle name="Uwaga 3" xfId="12024" hidden="1"/>
    <cellStyle name="Uwaga 3" xfId="12021" hidden="1"/>
    <cellStyle name="Uwaga 3" xfId="12017" hidden="1"/>
    <cellStyle name="Uwaga 3" xfId="12008" hidden="1"/>
    <cellStyle name="Uwaga 3" xfId="12003" hidden="1"/>
    <cellStyle name="Uwaga 3" xfId="11998" hidden="1"/>
    <cellStyle name="Uwaga 3" xfId="11993" hidden="1"/>
    <cellStyle name="Uwaga 3" xfId="11988" hidden="1"/>
    <cellStyle name="Uwaga 3" xfId="11983" hidden="1"/>
    <cellStyle name="Uwaga 3" xfId="11978" hidden="1"/>
    <cellStyle name="Uwaga 3" xfId="11973" hidden="1"/>
    <cellStyle name="Uwaga 3" xfId="11968" hidden="1"/>
    <cellStyle name="Uwaga 3" xfId="11964" hidden="1"/>
    <cellStyle name="Uwaga 3" xfId="11959" hidden="1"/>
    <cellStyle name="Uwaga 3" xfId="11954" hidden="1"/>
    <cellStyle name="Uwaga 3" xfId="11949" hidden="1"/>
    <cellStyle name="Uwaga 3" xfId="11945" hidden="1"/>
    <cellStyle name="Uwaga 3" xfId="11941" hidden="1"/>
    <cellStyle name="Uwaga 3" xfId="11934" hidden="1"/>
    <cellStyle name="Uwaga 3" xfId="11930" hidden="1"/>
    <cellStyle name="Uwaga 3" xfId="11925" hidden="1"/>
    <cellStyle name="Uwaga 3" xfId="11919" hidden="1"/>
    <cellStyle name="Uwaga 3" xfId="11915" hidden="1"/>
    <cellStyle name="Uwaga 3" xfId="11910" hidden="1"/>
    <cellStyle name="Uwaga 3" xfId="11904" hidden="1"/>
    <cellStyle name="Uwaga 3" xfId="11900" hidden="1"/>
    <cellStyle name="Uwaga 3" xfId="11896" hidden="1"/>
    <cellStyle name="Uwaga 3" xfId="11889" hidden="1"/>
    <cellStyle name="Uwaga 3" xfId="11885" hidden="1"/>
    <cellStyle name="Uwaga 3" xfId="11881" hidden="1"/>
    <cellStyle name="Uwaga 3" xfId="10856" hidden="1"/>
    <cellStyle name="Uwaga 3" xfId="10855" hidden="1"/>
    <cellStyle name="Uwaga 3" xfId="10854" hidden="1"/>
    <cellStyle name="Uwaga 3" xfId="10847" hidden="1"/>
    <cellStyle name="Uwaga 3" xfId="10846" hidden="1"/>
    <cellStyle name="Uwaga 3" xfId="10845" hidden="1"/>
    <cellStyle name="Uwaga 3" xfId="10838" hidden="1"/>
    <cellStyle name="Uwaga 3" xfId="10837" hidden="1"/>
    <cellStyle name="Uwaga 3" xfId="10836" hidden="1"/>
    <cellStyle name="Uwaga 3" xfId="10829" hidden="1"/>
    <cellStyle name="Uwaga 3" xfId="10828" hidden="1"/>
    <cellStyle name="Uwaga 3" xfId="10827" hidden="1"/>
    <cellStyle name="Uwaga 3" xfId="10820" hidden="1"/>
    <cellStyle name="Uwaga 3" xfId="10819" hidden="1"/>
    <cellStyle name="Uwaga 3" xfId="10818" hidden="1"/>
    <cellStyle name="Uwaga 3" xfId="10811" hidden="1"/>
    <cellStyle name="Uwaga 3" xfId="10810" hidden="1"/>
    <cellStyle name="Uwaga 3" xfId="10808" hidden="1"/>
    <cellStyle name="Uwaga 3" xfId="10802" hidden="1"/>
    <cellStyle name="Uwaga 3" xfId="10801" hidden="1"/>
    <cellStyle name="Uwaga 3" xfId="10799" hidden="1"/>
    <cellStyle name="Uwaga 3" xfId="10793" hidden="1"/>
    <cellStyle name="Uwaga 3" xfId="10792" hidden="1"/>
    <cellStyle name="Uwaga 3" xfId="10790" hidden="1"/>
    <cellStyle name="Uwaga 3" xfId="10784" hidden="1"/>
    <cellStyle name="Uwaga 3" xfId="10783" hidden="1"/>
    <cellStyle name="Uwaga 3" xfId="10781" hidden="1"/>
    <cellStyle name="Uwaga 3" xfId="10775" hidden="1"/>
    <cellStyle name="Uwaga 3" xfId="10774" hidden="1"/>
    <cellStyle name="Uwaga 3" xfId="10772" hidden="1"/>
    <cellStyle name="Uwaga 3" xfId="10766" hidden="1"/>
    <cellStyle name="Uwaga 3" xfId="10765" hidden="1"/>
    <cellStyle name="Uwaga 3" xfId="10763" hidden="1"/>
    <cellStyle name="Uwaga 3" xfId="10757" hidden="1"/>
    <cellStyle name="Uwaga 3" xfId="10756" hidden="1"/>
    <cellStyle name="Uwaga 3" xfId="10754" hidden="1"/>
    <cellStyle name="Uwaga 3" xfId="10748" hidden="1"/>
    <cellStyle name="Uwaga 3" xfId="10747" hidden="1"/>
    <cellStyle name="Uwaga 3" xfId="10745" hidden="1"/>
    <cellStyle name="Uwaga 3" xfId="10739" hidden="1"/>
    <cellStyle name="Uwaga 3" xfId="10738" hidden="1"/>
    <cellStyle name="Uwaga 3" xfId="10736" hidden="1"/>
    <cellStyle name="Uwaga 3" xfId="10730" hidden="1"/>
    <cellStyle name="Uwaga 3" xfId="10729" hidden="1"/>
    <cellStyle name="Uwaga 3" xfId="10727" hidden="1"/>
    <cellStyle name="Uwaga 3" xfId="10721" hidden="1"/>
    <cellStyle name="Uwaga 3" xfId="10720" hidden="1"/>
    <cellStyle name="Uwaga 3" xfId="10718" hidden="1"/>
    <cellStyle name="Uwaga 3" xfId="10712" hidden="1"/>
    <cellStyle name="Uwaga 3" xfId="10711" hidden="1"/>
    <cellStyle name="Uwaga 3" xfId="10709" hidden="1"/>
    <cellStyle name="Uwaga 3" xfId="10703" hidden="1"/>
    <cellStyle name="Uwaga 3" xfId="10702" hidden="1"/>
    <cellStyle name="Uwaga 3" xfId="10699" hidden="1"/>
    <cellStyle name="Uwaga 3" xfId="10694" hidden="1"/>
    <cellStyle name="Uwaga 3" xfId="10692" hidden="1"/>
    <cellStyle name="Uwaga 3" xfId="10689" hidden="1"/>
    <cellStyle name="Uwaga 3" xfId="10685" hidden="1"/>
    <cellStyle name="Uwaga 3" xfId="10684" hidden="1"/>
    <cellStyle name="Uwaga 3" xfId="10681" hidden="1"/>
    <cellStyle name="Uwaga 3" xfId="10676" hidden="1"/>
    <cellStyle name="Uwaga 3" xfId="10675" hidden="1"/>
    <cellStyle name="Uwaga 3" xfId="10673" hidden="1"/>
    <cellStyle name="Uwaga 3" xfId="10667" hidden="1"/>
    <cellStyle name="Uwaga 3" xfId="10666" hidden="1"/>
    <cellStyle name="Uwaga 3" xfId="10664" hidden="1"/>
    <cellStyle name="Uwaga 3" xfId="10658" hidden="1"/>
    <cellStyle name="Uwaga 3" xfId="10657" hidden="1"/>
    <cellStyle name="Uwaga 3" xfId="10655" hidden="1"/>
    <cellStyle name="Uwaga 3" xfId="10649" hidden="1"/>
    <cellStyle name="Uwaga 3" xfId="10648" hidden="1"/>
    <cellStyle name="Uwaga 3" xfId="10646" hidden="1"/>
    <cellStyle name="Uwaga 3" xfId="10640" hidden="1"/>
    <cellStyle name="Uwaga 3" xfId="10639" hidden="1"/>
    <cellStyle name="Uwaga 3" xfId="10637" hidden="1"/>
    <cellStyle name="Uwaga 3" xfId="10631" hidden="1"/>
    <cellStyle name="Uwaga 3" xfId="10630" hidden="1"/>
    <cellStyle name="Uwaga 3" xfId="10627" hidden="1"/>
    <cellStyle name="Uwaga 3" xfId="10622" hidden="1"/>
    <cellStyle name="Uwaga 3" xfId="10620" hidden="1"/>
    <cellStyle name="Uwaga 3" xfId="10617" hidden="1"/>
    <cellStyle name="Uwaga 3" xfId="10613" hidden="1"/>
    <cellStyle name="Uwaga 3" xfId="10611" hidden="1"/>
    <cellStyle name="Uwaga 3" xfId="10608" hidden="1"/>
    <cellStyle name="Uwaga 3" xfId="10604" hidden="1"/>
    <cellStyle name="Uwaga 3" xfId="10603" hidden="1"/>
    <cellStyle name="Uwaga 3" xfId="10601" hidden="1"/>
    <cellStyle name="Uwaga 3" xfId="10595" hidden="1"/>
    <cellStyle name="Uwaga 3" xfId="10593" hidden="1"/>
    <cellStyle name="Uwaga 3" xfId="10590" hidden="1"/>
    <cellStyle name="Uwaga 3" xfId="10586" hidden="1"/>
    <cellStyle name="Uwaga 3" xfId="10584" hidden="1"/>
    <cellStyle name="Uwaga 3" xfId="10581" hidden="1"/>
    <cellStyle name="Uwaga 3" xfId="10577" hidden="1"/>
    <cellStyle name="Uwaga 3" xfId="10575" hidden="1"/>
    <cellStyle name="Uwaga 3" xfId="10572" hidden="1"/>
    <cellStyle name="Uwaga 3" xfId="10568" hidden="1"/>
    <cellStyle name="Uwaga 3" xfId="10566" hidden="1"/>
    <cellStyle name="Uwaga 3" xfId="10564" hidden="1"/>
    <cellStyle name="Uwaga 3" xfId="10559" hidden="1"/>
    <cellStyle name="Uwaga 3" xfId="10557" hidden="1"/>
    <cellStyle name="Uwaga 3" xfId="10555" hidden="1"/>
    <cellStyle name="Uwaga 3" xfId="10550" hidden="1"/>
    <cellStyle name="Uwaga 3" xfId="10548" hidden="1"/>
    <cellStyle name="Uwaga 3" xfId="10545" hidden="1"/>
    <cellStyle name="Uwaga 3" xfId="10541" hidden="1"/>
    <cellStyle name="Uwaga 3" xfId="10539" hidden="1"/>
    <cellStyle name="Uwaga 3" xfId="10537" hidden="1"/>
    <cellStyle name="Uwaga 3" xfId="10532" hidden="1"/>
    <cellStyle name="Uwaga 3" xfId="10530" hidden="1"/>
    <cellStyle name="Uwaga 3" xfId="10528" hidden="1"/>
    <cellStyle name="Uwaga 3" xfId="10522" hidden="1"/>
    <cellStyle name="Uwaga 3" xfId="10519" hidden="1"/>
    <cellStyle name="Uwaga 3" xfId="10516" hidden="1"/>
    <cellStyle name="Uwaga 3" xfId="10513" hidden="1"/>
    <cellStyle name="Uwaga 3" xfId="10510" hidden="1"/>
    <cellStyle name="Uwaga 3" xfId="10507" hidden="1"/>
    <cellStyle name="Uwaga 3" xfId="10504" hidden="1"/>
    <cellStyle name="Uwaga 3" xfId="10501" hidden="1"/>
    <cellStyle name="Uwaga 3" xfId="10498" hidden="1"/>
    <cellStyle name="Uwaga 3" xfId="10496" hidden="1"/>
    <cellStyle name="Uwaga 3" xfId="10494" hidden="1"/>
    <cellStyle name="Uwaga 3" xfId="10491" hidden="1"/>
    <cellStyle name="Uwaga 3" xfId="10487" hidden="1"/>
    <cellStyle name="Uwaga 3" xfId="10484" hidden="1"/>
    <cellStyle name="Uwaga 3" xfId="10481" hidden="1"/>
    <cellStyle name="Uwaga 3" xfId="10477" hidden="1"/>
    <cellStyle name="Uwaga 3" xfId="10474" hidden="1"/>
    <cellStyle name="Uwaga 3" xfId="10471" hidden="1"/>
    <cellStyle name="Uwaga 3" xfId="10469" hidden="1"/>
    <cellStyle name="Uwaga 3" xfId="10466" hidden="1"/>
    <cellStyle name="Uwaga 3" xfId="10463" hidden="1"/>
    <cellStyle name="Uwaga 3" xfId="10460" hidden="1"/>
    <cellStyle name="Uwaga 3" xfId="10458" hidden="1"/>
    <cellStyle name="Uwaga 3" xfId="10456" hidden="1"/>
    <cellStyle name="Uwaga 3" xfId="10451" hidden="1"/>
    <cellStyle name="Uwaga 3" xfId="10448" hidden="1"/>
    <cellStyle name="Uwaga 3" xfId="10445" hidden="1"/>
    <cellStyle name="Uwaga 3" xfId="10441" hidden="1"/>
    <cellStyle name="Uwaga 3" xfId="10438" hidden="1"/>
    <cellStyle name="Uwaga 3" xfId="10435" hidden="1"/>
    <cellStyle name="Uwaga 3" xfId="10432" hidden="1"/>
    <cellStyle name="Uwaga 3" xfId="10429" hidden="1"/>
    <cellStyle name="Uwaga 3" xfId="10426" hidden="1"/>
    <cellStyle name="Uwaga 3" xfId="10424" hidden="1"/>
    <cellStyle name="Uwaga 3" xfId="10422" hidden="1"/>
    <cellStyle name="Uwaga 3" xfId="10419" hidden="1"/>
    <cellStyle name="Uwaga 3" xfId="10414" hidden="1"/>
    <cellStyle name="Uwaga 3" xfId="10411" hidden="1"/>
    <cellStyle name="Uwaga 3" xfId="10408" hidden="1"/>
    <cellStyle name="Uwaga 3" xfId="10404" hidden="1"/>
    <cellStyle name="Uwaga 3" xfId="10401" hidden="1"/>
    <cellStyle name="Uwaga 3" xfId="10399" hidden="1"/>
    <cellStyle name="Uwaga 3" xfId="10396" hidden="1"/>
    <cellStyle name="Uwaga 3" xfId="10393" hidden="1"/>
    <cellStyle name="Uwaga 3" xfId="10390" hidden="1"/>
    <cellStyle name="Uwaga 3" xfId="10388" hidden="1"/>
    <cellStyle name="Uwaga 3" xfId="10385" hidden="1"/>
    <cellStyle name="Uwaga 3" xfId="10382" hidden="1"/>
    <cellStyle name="Uwaga 3" xfId="10379" hidden="1"/>
    <cellStyle name="Uwaga 3" xfId="10377" hidden="1"/>
    <cellStyle name="Uwaga 3" xfId="10375" hidden="1"/>
    <cellStyle name="Uwaga 3" xfId="10370" hidden="1"/>
    <cellStyle name="Uwaga 3" xfId="10368" hidden="1"/>
    <cellStyle name="Uwaga 3" xfId="10365" hidden="1"/>
    <cellStyle name="Uwaga 3" xfId="10361" hidden="1"/>
    <cellStyle name="Uwaga 3" xfId="10359" hidden="1"/>
    <cellStyle name="Uwaga 3" xfId="10356" hidden="1"/>
    <cellStyle name="Uwaga 3" xfId="10352" hidden="1"/>
    <cellStyle name="Uwaga 3" xfId="10350" hidden="1"/>
    <cellStyle name="Uwaga 3" xfId="10348" hidden="1"/>
    <cellStyle name="Uwaga 3" xfId="10343" hidden="1"/>
    <cellStyle name="Uwaga 3" xfId="10341" hidden="1"/>
    <cellStyle name="Uwaga 3" xfId="10339" hidden="1"/>
    <cellStyle name="Uwaga 3" xfId="12835" hidden="1"/>
    <cellStyle name="Uwaga 3" xfId="12836" hidden="1"/>
    <cellStyle name="Uwaga 3" xfId="12838" hidden="1"/>
    <cellStyle name="Uwaga 3" xfId="12850" hidden="1"/>
    <cellStyle name="Uwaga 3" xfId="12851" hidden="1"/>
    <cellStyle name="Uwaga 3" xfId="12856" hidden="1"/>
    <cellStyle name="Uwaga 3" xfId="12865" hidden="1"/>
    <cellStyle name="Uwaga 3" xfId="12866" hidden="1"/>
    <cellStyle name="Uwaga 3" xfId="12871" hidden="1"/>
    <cellStyle name="Uwaga 3" xfId="12880" hidden="1"/>
    <cellStyle name="Uwaga 3" xfId="12881" hidden="1"/>
    <cellStyle name="Uwaga 3" xfId="12882" hidden="1"/>
    <cellStyle name="Uwaga 3" xfId="12895" hidden="1"/>
    <cellStyle name="Uwaga 3" xfId="12900" hidden="1"/>
    <cellStyle name="Uwaga 3" xfId="12905" hidden="1"/>
    <cellStyle name="Uwaga 3" xfId="12915" hidden="1"/>
    <cellStyle name="Uwaga 3" xfId="12920" hidden="1"/>
    <cellStyle name="Uwaga 3" xfId="12924" hidden="1"/>
    <cellStyle name="Uwaga 3" xfId="12931" hidden="1"/>
    <cellStyle name="Uwaga 3" xfId="12936" hidden="1"/>
    <cellStyle name="Uwaga 3" xfId="12939" hidden="1"/>
    <cellStyle name="Uwaga 3" xfId="12945" hidden="1"/>
    <cellStyle name="Uwaga 3" xfId="12950" hidden="1"/>
    <cellStyle name="Uwaga 3" xfId="12954" hidden="1"/>
    <cellStyle name="Uwaga 3" xfId="12955" hidden="1"/>
    <cellStyle name="Uwaga 3" xfId="12956" hidden="1"/>
    <cellStyle name="Uwaga 3" xfId="12960" hidden="1"/>
    <cellStyle name="Uwaga 3" xfId="12972" hidden="1"/>
    <cellStyle name="Uwaga 3" xfId="12977" hidden="1"/>
    <cellStyle name="Uwaga 3" xfId="12982" hidden="1"/>
    <cellStyle name="Uwaga 3" xfId="12987" hidden="1"/>
    <cellStyle name="Uwaga 3" xfId="12992" hidden="1"/>
    <cellStyle name="Uwaga 3" xfId="12997" hidden="1"/>
    <cellStyle name="Uwaga 3" xfId="13001" hidden="1"/>
    <cellStyle name="Uwaga 3" xfId="13005" hidden="1"/>
    <cellStyle name="Uwaga 3" xfId="13010" hidden="1"/>
    <cellStyle name="Uwaga 3" xfId="13015" hidden="1"/>
    <cellStyle name="Uwaga 3" xfId="13016" hidden="1"/>
    <cellStyle name="Uwaga 3" xfId="13018" hidden="1"/>
    <cellStyle name="Uwaga 3" xfId="13031" hidden="1"/>
    <cellStyle name="Uwaga 3" xfId="13035" hidden="1"/>
    <cellStyle name="Uwaga 3" xfId="13040" hidden="1"/>
    <cellStyle name="Uwaga 3" xfId="13047" hidden="1"/>
    <cellStyle name="Uwaga 3" xfId="13051" hidden="1"/>
    <cellStyle name="Uwaga 3" xfId="13056" hidden="1"/>
    <cellStyle name="Uwaga 3" xfId="13061" hidden="1"/>
    <cellStyle name="Uwaga 3" xfId="13064" hidden="1"/>
    <cellStyle name="Uwaga 3" xfId="13069" hidden="1"/>
    <cellStyle name="Uwaga 3" xfId="13075" hidden="1"/>
    <cellStyle name="Uwaga 3" xfId="13076" hidden="1"/>
    <cellStyle name="Uwaga 3" xfId="13079" hidden="1"/>
    <cellStyle name="Uwaga 3" xfId="13092" hidden="1"/>
    <cellStyle name="Uwaga 3" xfId="13096" hidden="1"/>
    <cellStyle name="Uwaga 3" xfId="13101" hidden="1"/>
    <cellStyle name="Uwaga 3" xfId="13108" hidden="1"/>
    <cellStyle name="Uwaga 3" xfId="13113" hidden="1"/>
    <cellStyle name="Uwaga 3" xfId="13117" hidden="1"/>
    <cellStyle name="Uwaga 3" xfId="13122" hidden="1"/>
    <cellStyle name="Uwaga 3" xfId="13126" hidden="1"/>
    <cellStyle name="Uwaga 3" xfId="13131" hidden="1"/>
    <cellStyle name="Uwaga 3" xfId="13135" hidden="1"/>
    <cellStyle name="Uwaga 3" xfId="13136" hidden="1"/>
    <cellStyle name="Uwaga 3" xfId="13138" hidden="1"/>
    <cellStyle name="Uwaga 3" xfId="13150" hidden="1"/>
    <cellStyle name="Uwaga 3" xfId="13151" hidden="1"/>
    <cellStyle name="Uwaga 3" xfId="13153" hidden="1"/>
    <cellStyle name="Uwaga 3" xfId="13165" hidden="1"/>
    <cellStyle name="Uwaga 3" xfId="13167" hidden="1"/>
    <cellStyle name="Uwaga 3" xfId="13170" hidden="1"/>
    <cellStyle name="Uwaga 3" xfId="13180" hidden="1"/>
    <cellStyle name="Uwaga 3" xfId="13181" hidden="1"/>
    <cellStyle name="Uwaga 3" xfId="13183" hidden="1"/>
    <cellStyle name="Uwaga 3" xfId="13195" hidden="1"/>
    <cellStyle name="Uwaga 3" xfId="13196" hidden="1"/>
    <cellStyle name="Uwaga 3" xfId="13197" hidden="1"/>
    <cellStyle name="Uwaga 3" xfId="13211" hidden="1"/>
    <cellStyle name="Uwaga 3" xfId="13214" hidden="1"/>
    <cellStyle name="Uwaga 3" xfId="13218" hidden="1"/>
    <cellStyle name="Uwaga 3" xfId="13226" hidden="1"/>
    <cellStyle name="Uwaga 3" xfId="13229" hidden="1"/>
    <cellStyle name="Uwaga 3" xfId="13233" hidden="1"/>
    <cellStyle name="Uwaga 3" xfId="13241" hidden="1"/>
    <cellStyle name="Uwaga 3" xfId="13244" hidden="1"/>
    <cellStyle name="Uwaga 3" xfId="13248" hidden="1"/>
    <cellStyle name="Uwaga 3" xfId="13255" hidden="1"/>
    <cellStyle name="Uwaga 3" xfId="13256" hidden="1"/>
    <cellStyle name="Uwaga 3" xfId="13258" hidden="1"/>
    <cellStyle name="Uwaga 3" xfId="13271" hidden="1"/>
    <cellStyle name="Uwaga 3" xfId="13274" hidden="1"/>
    <cellStyle name="Uwaga 3" xfId="13277" hidden="1"/>
    <cellStyle name="Uwaga 3" xfId="13286" hidden="1"/>
    <cellStyle name="Uwaga 3" xfId="13289" hidden="1"/>
    <cellStyle name="Uwaga 3" xfId="13293" hidden="1"/>
    <cellStyle name="Uwaga 3" xfId="13301" hidden="1"/>
    <cellStyle name="Uwaga 3" xfId="13303" hidden="1"/>
    <cellStyle name="Uwaga 3" xfId="13306" hidden="1"/>
    <cellStyle name="Uwaga 3" xfId="13315" hidden="1"/>
    <cellStyle name="Uwaga 3" xfId="13316" hidden="1"/>
    <cellStyle name="Uwaga 3" xfId="13317" hidden="1"/>
    <cellStyle name="Uwaga 3" xfId="13330" hidden="1"/>
    <cellStyle name="Uwaga 3" xfId="13331" hidden="1"/>
    <cellStyle name="Uwaga 3" xfId="13333" hidden="1"/>
    <cellStyle name="Uwaga 3" xfId="13345" hidden="1"/>
    <cellStyle name="Uwaga 3" xfId="13346" hidden="1"/>
    <cellStyle name="Uwaga 3" xfId="13348" hidden="1"/>
    <cellStyle name="Uwaga 3" xfId="13360" hidden="1"/>
    <cellStyle name="Uwaga 3" xfId="13361" hidden="1"/>
    <cellStyle name="Uwaga 3" xfId="13363" hidden="1"/>
    <cellStyle name="Uwaga 3" xfId="13375" hidden="1"/>
    <cellStyle name="Uwaga 3" xfId="13376" hidden="1"/>
    <cellStyle name="Uwaga 3" xfId="13377" hidden="1"/>
    <cellStyle name="Uwaga 3" xfId="13391" hidden="1"/>
    <cellStyle name="Uwaga 3" xfId="13393" hidden="1"/>
    <cellStyle name="Uwaga 3" xfId="13396" hidden="1"/>
    <cellStyle name="Uwaga 3" xfId="13406" hidden="1"/>
    <cellStyle name="Uwaga 3" xfId="13409" hidden="1"/>
    <cellStyle name="Uwaga 3" xfId="13412" hidden="1"/>
    <cellStyle name="Uwaga 3" xfId="13421" hidden="1"/>
    <cellStyle name="Uwaga 3" xfId="13423" hidden="1"/>
    <cellStyle name="Uwaga 3" xfId="13426" hidden="1"/>
    <cellStyle name="Uwaga 3" xfId="13435" hidden="1"/>
    <cellStyle name="Uwaga 3" xfId="13436" hidden="1"/>
    <cellStyle name="Uwaga 3" xfId="13437" hidden="1"/>
    <cellStyle name="Uwaga 3" xfId="13450" hidden="1"/>
    <cellStyle name="Uwaga 3" xfId="13452" hidden="1"/>
    <cellStyle name="Uwaga 3" xfId="13454" hidden="1"/>
    <cellStyle name="Uwaga 3" xfId="13465" hidden="1"/>
    <cellStyle name="Uwaga 3" xfId="13467" hidden="1"/>
    <cellStyle name="Uwaga 3" xfId="13469" hidden="1"/>
    <cellStyle name="Uwaga 3" xfId="13480" hidden="1"/>
    <cellStyle name="Uwaga 3" xfId="13482" hidden="1"/>
    <cellStyle name="Uwaga 3" xfId="13484" hidden="1"/>
    <cellStyle name="Uwaga 3" xfId="13495" hidden="1"/>
    <cellStyle name="Uwaga 3" xfId="13496" hidden="1"/>
    <cellStyle name="Uwaga 3" xfId="13497" hidden="1"/>
    <cellStyle name="Uwaga 3" xfId="13510" hidden="1"/>
    <cellStyle name="Uwaga 3" xfId="13512" hidden="1"/>
    <cellStyle name="Uwaga 3" xfId="13514" hidden="1"/>
    <cellStyle name="Uwaga 3" xfId="13525" hidden="1"/>
    <cellStyle name="Uwaga 3" xfId="13527" hidden="1"/>
    <cellStyle name="Uwaga 3" xfId="13529" hidden="1"/>
    <cellStyle name="Uwaga 3" xfId="13540" hidden="1"/>
    <cellStyle name="Uwaga 3" xfId="13542" hidden="1"/>
    <cellStyle name="Uwaga 3" xfId="13543" hidden="1"/>
    <cellStyle name="Uwaga 3" xfId="13555" hidden="1"/>
    <cellStyle name="Uwaga 3" xfId="13556" hidden="1"/>
    <cellStyle name="Uwaga 3" xfId="13557" hidden="1"/>
    <cellStyle name="Uwaga 3" xfId="13570" hidden="1"/>
    <cellStyle name="Uwaga 3" xfId="13572" hidden="1"/>
    <cellStyle name="Uwaga 3" xfId="13574" hidden="1"/>
    <cellStyle name="Uwaga 3" xfId="13585" hidden="1"/>
    <cellStyle name="Uwaga 3" xfId="13587" hidden="1"/>
    <cellStyle name="Uwaga 3" xfId="13589" hidden="1"/>
    <cellStyle name="Uwaga 3" xfId="13600" hidden="1"/>
    <cellStyle name="Uwaga 3" xfId="13602" hidden="1"/>
    <cellStyle name="Uwaga 3" xfId="13604" hidden="1"/>
    <cellStyle name="Uwaga 3" xfId="13615" hidden="1"/>
    <cellStyle name="Uwaga 3" xfId="13616" hidden="1"/>
    <cellStyle name="Uwaga 3" xfId="13618" hidden="1"/>
    <cellStyle name="Uwaga 3" xfId="13629" hidden="1"/>
    <cellStyle name="Uwaga 3" xfId="13631" hidden="1"/>
    <cellStyle name="Uwaga 3" xfId="13632" hidden="1"/>
    <cellStyle name="Uwaga 3" xfId="13641" hidden="1"/>
    <cellStyle name="Uwaga 3" xfId="13644" hidden="1"/>
    <cellStyle name="Uwaga 3" xfId="13646" hidden="1"/>
    <cellStyle name="Uwaga 3" xfId="13657" hidden="1"/>
    <cellStyle name="Uwaga 3" xfId="13659" hidden="1"/>
    <cellStyle name="Uwaga 3" xfId="13661" hidden="1"/>
    <cellStyle name="Uwaga 3" xfId="13673" hidden="1"/>
    <cellStyle name="Uwaga 3" xfId="13675" hidden="1"/>
    <cellStyle name="Uwaga 3" xfId="13677" hidden="1"/>
    <cellStyle name="Uwaga 3" xfId="13685" hidden="1"/>
    <cellStyle name="Uwaga 3" xfId="13687" hidden="1"/>
    <cellStyle name="Uwaga 3" xfId="13690" hidden="1"/>
    <cellStyle name="Uwaga 3" xfId="13680" hidden="1"/>
    <cellStyle name="Uwaga 3" xfId="13679" hidden="1"/>
    <cellStyle name="Uwaga 3" xfId="13678" hidden="1"/>
    <cellStyle name="Uwaga 3" xfId="13665" hidden="1"/>
    <cellStyle name="Uwaga 3" xfId="13664" hidden="1"/>
    <cellStyle name="Uwaga 3" xfId="13663" hidden="1"/>
    <cellStyle name="Uwaga 3" xfId="13650" hidden="1"/>
    <cellStyle name="Uwaga 3" xfId="13649" hidden="1"/>
    <cellStyle name="Uwaga 3" xfId="13648" hidden="1"/>
    <cellStyle name="Uwaga 3" xfId="13635" hidden="1"/>
    <cellStyle name="Uwaga 3" xfId="13634" hidden="1"/>
    <cellStyle name="Uwaga 3" xfId="13633" hidden="1"/>
    <cellStyle name="Uwaga 3" xfId="13620" hidden="1"/>
    <cellStyle name="Uwaga 3" xfId="13619" hidden="1"/>
    <cellStyle name="Uwaga 3" xfId="13617" hidden="1"/>
    <cellStyle name="Uwaga 3" xfId="13606" hidden="1"/>
    <cellStyle name="Uwaga 3" xfId="13603" hidden="1"/>
    <cellStyle name="Uwaga 3" xfId="13601" hidden="1"/>
    <cellStyle name="Uwaga 3" xfId="13591" hidden="1"/>
    <cellStyle name="Uwaga 3" xfId="13588" hidden="1"/>
    <cellStyle name="Uwaga 3" xfId="13586" hidden="1"/>
    <cellStyle name="Uwaga 3" xfId="13576" hidden="1"/>
    <cellStyle name="Uwaga 3" xfId="13573" hidden="1"/>
    <cellStyle name="Uwaga 3" xfId="13571" hidden="1"/>
    <cellStyle name="Uwaga 3" xfId="13561" hidden="1"/>
    <cellStyle name="Uwaga 3" xfId="13559" hidden="1"/>
    <cellStyle name="Uwaga 3" xfId="13558" hidden="1"/>
    <cellStyle name="Uwaga 3" xfId="13546" hidden="1"/>
    <cellStyle name="Uwaga 3" xfId="13544" hidden="1"/>
    <cellStyle name="Uwaga 3" xfId="13541" hidden="1"/>
    <cellStyle name="Uwaga 3" xfId="13531" hidden="1"/>
    <cellStyle name="Uwaga 3" xfId="13528" hidden="1"/>
    <cellStyle name="Uwaga 3" xfId="13526" hidden="1"/>
    <cellStyle name="Uwaga 3" xfId="13516" hidden="1"/>
    <cellStyle name="Uwaga 3" xfId="13513" hidden="1"/>
    <cellStyle name="Uwaga 3" xfId="13511" hidden="1"/>
    <cellStyle name="Uwaga 3" xfId="13501" hidden="1"/>
    <cellStyle name="Uwaga 3" xfId="13499" hidden="1"/>
    <cellStyle name="Uwaga 3" xfId="13498" hidden="1"/>
    <cellStyle name="Uwaga 3" xfId="13486" hidden="1"/>
    <cellStyle name="Uwaga 3" xfId="13483" hidden="1"/>
    <cellStyle name="Uwaga 3" xfId="13481" hidden="1"/>
    <cellStyle name="Uwaga 3" xfId="13471" hidden="1"/>
    <cellStyle name="Uwaga 3" xfId="13468" hidden="1"/>
    <cellStyle name="Uwaga 3" xfId="13466" hidden="1"/>
    <cellStyle name="Uwaga 3" xfId="13456" hidden="1"/>
    <cellStyle name="Uwaga 3" xfId="13453" hidden="1"/>
    <cellStyle name="Uwaga 3" xfId="13451" hidden="1"/>
    <cellStyle name="Uwaga 3" xfId="13441" hidden="1"/>
    <cellStyle name="Uwaga 3" xfId="13439" hidden="1"/>
    <cellStyle name="Uwaga 3" xfId="13438" hidden="1"/>
    <cellStyle name="Uwaga 3" xfId="13425" hidden="1"/>
    <cellStyle name="Uwaga 3" xfId="13422" hidden="1"/>
    <cellStyle name="Uwaga 3" xfId="13420" hidden="1"/>
    <cellStyle name="Uwaga 3" xfId="13410" hidden="1"/>
    <cellStyle name="Uwaga 3" xfId="13407" hidden="1"/>
    <cellStyle name="Uwaga 3" xfId="13405" hidden="1"/>
    <cellStyle name="Uwaga 3" xfId="13395" hidden="1"/>
    <cellStyle name="Uwaga 3" xfId="13392" hidden="1"/>
    <cellStyle name="Uwaga 3" xfId="13390" hidden="1"/>
    <cellStyle name="Uwaga 3" xfId="13381" hidden="1"/>
    <cellStyle name="Uwaga 3" xfId="13379" hidden="1"/>
    <cellStyle name="Uwaga 3" xfId="13378" hidden="1"/>
    <cellStyle name="Uwaga 3" xfId="13366" hidden="1"/>
    <cellStyle name="Uwaga 3" xfId="13364" hidden="1"/>
    <cellStyle name="Uwaga 3" xfId="13362" hidden="1"/>
    <cellStyle name="Uwaga 3" xfId="13351" hidden="1"/>
    <cellStyle name="Uwaga 3" xfId="13349" hidden="1"/>
    <cellStyle name="Uwaga 3" xfId="13347" hidden="1"/>
    <cellStyle name="Uwaga 3" xfId="13336" hidden="1"/>
    <cellStyle name="Uwaga 3" xfId="13334" hidden="1"/>
    <cellStyle name="Uwaga 3" xfId="13332" hidden="1"/>
    <cellStyle name="Uwaga 3" xfId="13321" hidden="1"/>
    <cellStyle name="Uwaga 3" xfId="13319" hidden="1"/>
    <cellStyle name="Uwaga 3" xfId="13318" hidden="1"/>
    <cellStyle name="Uwaga 3" xfId="13305" hidden="1"/>
    <cellStyle name="Uwaga 3" xfId="13302" hidden="1"/>
    <cellStyle name="Uwaga 3" xfId="13300" hidden="1"/>
    <cellStyle name="Uwaga 3" xfId="13290" hidden="1"/>
    <cellStyle name="Uwaga 3" xfId="13287" hidden="1"/>
    <cellStyle name="Uwaga 3" xfId="13285" hidden="1"/>
    <cellStyle name="Uwaga 3" xfId="13275" hidden="1"/>
    <cellStyle name="Uwaga 3" xfId="13272" hidden="1"/>
    <cellStyle name="Uwaga 3" xfId="13270" hidden="1"/>
    <cellStyle name="Uwaga 3" xfId="13261" hidden="1"/>
    <cellStyle name="Uwaga 3" xfId="13259" hidden="1"/>
    <cellStyle name="Uwaga 3" xfId="13257" hidden="1"/>
    <cellStyle name="Uwaga 3" xfId="13245" hidden="1"/>
    <cellStyle name="Uwaga 3" xfId="13242" hidden="1"/>
    <cellStyle name="Uwaga 3" xfId="13240" hidden="1"/>
    <cellStyle name="Uwaga 3" xfId="13230" hidden="1"/>
    <cellStyle name="Uwaga 3" xfId="13227" hidden="1"/>
    <cellStyle name="Uwaga 3" xfId="13225" hidden="1"/>
    <cellStyle name="Uwaga 3" xfId="13215" hidden="1"/>
    <cellStyle name="Uwaga 3" xfId="13212" hidden="1"/>
    <cellStyle name="Uwaga 3" xfId="13210" hidden="1"/>
    <cellStyle name="Uwaga 3" xfId="13203" hidden="1"/>
    <cellStyle name="Uwaga 3" xfId="13200" hidden="1"/>
    <cellStyle name="Uwaga 3" xfId="13198" hidden="1"/>
    <cellStyle name="Uwaga 3" xfId="13188" hidden="1"/>
    <cellStyle name="Uwaga 3" xfId="13185" hidden="1"/>
    <cellStyle name="Uwaga 3" xfId="13182" hidden="1"/>
    <cellStyle name="Uwaga 3" xfId="13173" hidden="1"/>
    <cellStyle name="Uwaga 3" xfId="13169" hidden="1"/>
    <cellStyle name="Uwaga 3" xfId="13166" hidden="1"/>
    <cellStyle name="Uwaga 3" xfId="13158" hidden="1"/>
    <cellStyle name="Uwaga 3" xfId="13155" hidden="1"/>
    <cellStyle name="Uwaga 3" xfId="13152" hidden="1"/>
    <cellStyle name="Uwaga 3" xfId="13143" hidden="1"/>
    <cellStyle name="Uwaga 3" xfId="13140" hidden="1"/>
    <cellStyle name="Uwaga 3" xfId="13137" hidden="1"/>
    <cellStyle name="Uwaga 3" xfId="13127" hidden="1"/>
    <cellStyle name="Uwaga 3" xfId="13123" hidden="1"/>
    <cellStyle name="Uwaga 3" xfId="13120" hidden="1"/>
    <cellStyle name="Uwaga 3" xfId="13111" hidden="1"/>
    <cellStyle name="Uwaga 3" xfId="13107" hidden="1"/>
    <cellStyle name="Uwaga 3" xfId="13105" hidden="1"/>
    <cellStyle name="Uwaga 3" xfId="13097" hidden="1"/>
    <cellStyle name="Uwaga 3" xfId="13093" hidden="1"/>
    <cellStyle name="Uwaga 3" xfId="13090" hidden="1"/>
    <cellStyle name="Uwaga 3" xfId="13083" hidden="1"/>
    <cellStyle name="Uwaga 3" xfId="13080" hidden="1"/>
    <cellStyle name="Uwaga 3" xfId="13077" hidden="1"/>
    <cellStyle name="Uwaga 3" xfId="13068" hidden="1"/>
    <cellStyle name="Uwaga 3" xfId="13063" hidden="1"/>
    <cellStyle name="Uwaga 3" xfId="13060" hidden="1"/>
    <cellStyle name="Uwaga 3" xfId="13053" hidden="1"/>
    <cellStyle name="Uwaga 3" xfId="13048" hidden="1"/>
    <cellStyle name="Uwaga 3" xfId="13045" hidden="1"/>
    <cellStyle name="Uwaga 3" xfId="13038" hidden="1"/>
    <cellStyle name="Uwaga 3" xfId="13033" hidden="1"/>
    <cellStyle name="Uwaga 3" xfId="13030" hidden="1"/>
    <cellStyle name="Uwaga 3" xfId="13024" hidden="1"/>
    <cellStyle name="Uwaga 3" xfId="13020" hidden="1"/>
    <cellStyle name="Uwaga 3" xfId="13017" hidden="1"/>
    <cellStyle name="Uwaga 3" xfId="13009" hidden="1"/>
    <cellStyle name="Uwaga 3" xfId="13004" hidden="1"/>
    <cellStyle name="Uwaga 3" xfId="13000" hidden="1"/>
    <cellStyle name="Uwaga 3" xfId="12994" hidden="1"/>
    <cellStyle name="Uwaga 3" xfId="12989" hidden="1"/>
    <cellStyle name="Uwaga 3" xfId="12985" hidden="1"/>
    <cellStyle name="Uwaga 3" xfId="12979" hidden="1"/>
    <cellStyle name="Uwaga 3" xfId="12974" hidden="1"/>
    <cellStyle name="Uwaga 3" xfId="12970" hidden="1"/>
    <cellStyle name="Uwaga 3" xfId="12965" hidden="1"/>
    <cellStyle name="Uwaga 3" xfId="12961" hidden="1"/>
    <cellStyle name="Uwaga 3" xfId="12957" hidden="1"/>
    <cellStyle name="Uwaga 3" xfId="12949" hidden="1"/>
    <cellStyle name="Uwaga 3" xfId="12944" hidden="1"/>
    <cellStyle name="Uwaga 3" xfId="12940" hidden="1"/>
    <cellStyle name="Uwaga 3" xfId="12934" hidden="1"/>
    <cellStyle name="Uwaga 3" xfId="12929" hidden="1"/>
    <cellStyle name="Uwaga 3" xfId="12925" hidden="1"/>
    <cellStyle name="Uwaga 3" xfId="12919" hidden="1"/>
    <cellStyle name="Uwaga 3" xfId="12914" hidden="1"/>
    <cellStyle name="Uwaga 3" xfId="12910" hidden="1"/>
    <cellStyle name="Uwaga 3" xfId="12906" hidden="1"/>
    <cellStyle name="Uwaga 3" xfId="12901" hidden="1"/>
    <cellStyle name="Uwaga 3" xfId="12896" hidden="1"/>
    <cellStyle name="Uwaga 3" xfId="12891" hidden="1"/>
    <cellStyle name="Uwaga 3" xfId="12887" hidden="1"/>
    <cellStyle name="Uwaga 3" xfId="12883" hidden="1"/>
    <cellStyle name="Uwaga 3" xfId="12876" hidden="1"/>
    <cellStyle name="Uwaga 3" xfId="12872" hidden="1"/>
    <cellStyle name="Uwaga 3" xfId="12867" hidden="1"/>
    <cellStyle name="Uwaga 3" xfId="12861" hidden="1"/>
    <cellStyle name="Uwaga 3" xfId="12857" hidden="1"/>
    <cellStyle name="Uwaga 3" xfId="12852" hidden="1"/>
    <cellStyle name="Uwaga 3" xfId="12846" hidden="1"/>
    <cellStyle name="Uwaga 3" xfId="12842" hidden="1"/>
    <cellStyle name="Uwaga 3" xfId="12837" hidden="1"/>
    <cellStyle name="Uwaga 3" xfId="12831" hidden="1"/>
    <cellStyle name="Uwaga 3" xfId="12827" hidden="1"/>
    <cellStyle name="Uwaga 3" xfId="12823" hidden="1"/>
    <cellStyle name="Uwaga 3" xfId="13683" hidden="1"/>
    <cellStyle name="Uwaga 3" xfId="13682" hidden="1"/>
    <cellStyle name="Uwaga 3" xfId="13681" hidden="1"/>
    <cellStyle name="Uwaga 3" xfId="13668" hidden="1"/>
    <cellStyle name="Uwaga 3" xfId="13667" hidden="1"/>
    <cellStyle name="Uwaga 3" xfId="13666" hidden="1"/>
    <cellStyle name="Uwaga 3" xfId="13653" hidden="1"/>
    <cellStyle name="Uwaga 3" xfId="13652" hidden="1"/>
    <cellStyle name="Uwaga 3" xfId="13651" hidden="1"/>
    <cellStyle name="Uwaga 3" xfId="13638" hidden="1"/>
    <cellStyle name="Uwaga 3" xfId="13637" hidden="1"/>
    <cellStyle name="Uwaga 3" xfId="13636" hidden="1"/>
    <cellStyle name="Uwaga 3" xfId="13623" hidden="1"/>
    <cellStyle name="Uwaga 3" xfId="13622" hidden="1"/>
    <cellStyle name="Uwaga 3" xfId="13621" hidden="1"/>
    <cellStyle name="Uwaga 3" xfId="13609" hidden="1"/>
    <cellStyle name="Uwaga 3" xfId="13607" hidden="1"/>
    <cellStyle name="Uwaga 3" xfId="13605" hidden="1"/>
    <cellStyle name="Uwaga 3" xfId="13594" hidden="1"/>
    <cellStyle name="Uwaga 3" xfId="13592" hidden="1"/>
    <cellStyle name="Uwaga 3" xfId="13590" hidden="1"/>
    <cellStyle name="Uwaga 3" xfId="13579" hidden="1"/>
    <cellStyle name="Uwaga 3" xfId="13577" hidden="1"/>
    <cellStyle name="Uwaga 3" xfId="13575" hidden="1"/>
    <cellStyle name="Uwaga 3" xfId="13564" hidden="1"/>
    <cellStyle name="Uwaga 3" xfId="13562" hidden="1"/>
    <cellStyle name="Uwaga 3" xfId="13560" hidden="1"/>
    <cellStyle name="Uwaga 3" xfId="13549" hidden="1"/>
    <cellStyle name="Uwaga 3" xfId="13547" hidden="1"/>
    <cellStyle name="Uwaga 3" xfId="13545" hidden="1"/>
    <cellStyle name="Uwaga 3" xfId="13534" hidden="1"/>
    <cellStyle name="Uwaga 3" xfId="13532" hidden="1"/>
    <cellStyle name="Uwaga 3" xfId="13530" hidden="1"/>
    <cellStyle name="Uwaga 3" xfId="13519" hidden="1"/>
    <cellStyle name="Uwaga 3" xfId="13517" hidden="1"/>
    <cellStyle name="Uwaga 3" xfId="13515" hidden="1"/>
    <cellStyle name="Uwaga 3" xfId="13504" hidden="1"/>
    <cellStyle name="Uwaga 3" xfId="13502" hidden="1"/>
    <cellStyle name="Uwaga 3" xfId="13500" hidden="1"/>
    <cellStyle name="Uwaga 3" xfId="13489" hidden="1"/>
    <cellStyle name="Uwaga 3" xfId="13487" hidden="1"/>
    <cellStyle name="Uwaga 3" xfId="13485" hidden="1"/>
    <cellStyle name="Uwaga 3" xfId="13474" hidden="1"/>
    <cellStyle name="Uwaga 3" xfId="13472" hidden="1"/>
    <cellStyle name="Uwaga 3" xfId="13470" hidden="1"/>
    <cellStyle name="Uwaga 3" xfId="13459" hidden="1"/>
    <cellStyle name="Uwaga 3" xfId="13457" hidden="1"/>
    <cellStyle name="Uwaga 3" xfId="13455" hidden="1"/>
    <cellStyle name="Uwaga 3" xfId="13444" hidden="1"/>
    <cellStyle name="Uwaga 3" xfId="13442" hidden="1"/>
    <cellStyle name="Uwaga 3" xfId="13440" hidden="1"/>
    <cellStyle name="Uwaga 3" xfId="13429" hidden="1"/>
    <cellStyle name="Uwaga 3" xfId="13427" hidden="1"/>
    <cellStyle name="Uwaga 3" xfId="13424" hidden="1"/>
    <cellStyle name="Uwaga 3" xfId="13414" hidden="1"/>
    <cellStyle name="Uwaga 3" xfId="13411" hidden="1"/>
    <cellStyle name="Uwaga 3" xfId="13408" hidden="1"/>
    <cellStyle name="Uwaga 3" xfId="13399" hidden="1"/>
    <cellStyle name="Uwaga 3" xfId="13397" hidden="1"/>
    <cellStyle name="Uwaga 3" xfId="13394" hidden="1"/>
    <cellStyle name="Uwaga 3" xfId="13384" hidden="1"/>
    <cellStyle name="Uwaga 3" xfId="13382" hidden="1"/>
    <cellStyle name="Uwaga 3" xfId="13380" hidden="1"/>
    <cellStyle name="Uwaga 3" xfId="13369" hidden="1"/>
    <cellStyle name="Uwaga 3" xfId="13367" hidden="1"/>
    <cellStyle name="Uwaga 3" xfId="13365" hidden="1"/>
    <cellStyle name="Uwaga 3" xfId="13354" hidden="1"/>
    <cellStyle name="Uwaga 3" xfId="13352" hidden="1"/>
    <cellStyle name="Uwaga 3" xfId="13350" hidden="1"/>
    <cellStyle name="Uwaga 3" xfId="13339" hidden="1"/>
    <cellStyle name="Uwaga 3" xfId="13337" hidden="1"/>
    <cellStyle name="Uwaga 3" xfId="13335" hidden="1"/>
    <cellStyle name="Uwaga 3" xfId="13324" hidden="1"/>
    <cellStyle name="Uwaga 3" xfId="13322" hidden="1"/>
    <cellStyle name="Uwaga 3" xfId="13320" hidden="1"/>
    <cellStyle name="Uwaga 3" xfId="13309" hidden="1"/>
    <cellStyle name="Uwaga 3" xfId="13307" hidden="1"/>
    <cellStyle name="Uwaga 3" xfId="13304" hidden="1"/>
    <cellStyle name="Uwaga 3" xfId="13294" hidden="1"/>
    <cellStyle name="Uwaga 3" xfId="13291" hidden="1"/>
    <cellStyle name="Uwaga 3" xfId="13288" hidden="1"/>
    <cellStyle name="Uwaga 3" xfId="13279" hidden="1"/>
    <cellStyle name="Uwaga 3" xfId="13276" hidden="1"/>
    <cellStyle name="Uwaga 3" xfId="13273" hidden="1"/>
    <cellStyle name="Uwaga 3" xfId="13264" hidden="1"/>
    <cellStyle name="Uwaga 3" xfId="13262" hidden="1"/>
    <cellStyle name="Uwaga 3" xfId="13260" hidden="1"/>
    <cellStyle name="Uwaga 3" xfId="13249" hidden="1"/>
    <cellStyle name="Uwaga 3" xfId="13246" hidden="1"/>
    <cellStyle name="Uwaga 3" xfId="13243" hidden="1"/>
    <cellStyle name="Uwaga 3" xfId="13234" hidden="1"/>
    <cellStyle name="Uwaga 3" xfId="13231" hidden="1"/>
    <cellStyle name="Uwaga 3" xfId="13228" hidden="1"/>
    <cellStyle name="Uwaga 3" xfId="13219" hidden="1"/>
    <cellStyle name="Uwaga 3" xfId="13216" hidden="1"/>
    <cellStyle name="Uwaga 3" xfId="13213" hidden="1"/>
    <cellStyle name="Uwaga 3" xfId="13206" hidden="1"/>
    <cellStyle name="Uwaga 3" xfId="13202" hidden="1"/>
    <cellStyle name="Uwaga 3" xfId="13199" hidden="1"/>
    <cellStyle name="Uwaga 3" xfId="13191" hidden="1"/>
    <cellStyle name="Uwaga 3" xfId="13187" hidden="1"/>
    <cellStyle name="Uwaga 3" xfId="13184" hidden="1"/>
    <cellStyle name="Uwaga 3" xfId="13176" hidden="1"/>
    <cellStyle name="Uwaga 3" xfId="13172" hidden="1"/>
    <cellStyle name="Uwaga 3" xfId="13168" hidden="1"/>
    <cellStyle name="Uwaga 3" xfId="13161" hidden="1"/>
    <cellStyle name="Uwaga 3" xfId="13157" hidden="1"/>
    <cellStyle name="Uwaga 3" xfId="13154" hidden="1"/>
    <cellStyle name="Uwaga 3" xfId="13146" hidden="1"/>
    <cellStyle name="Uwaga 3" xfId="13142" hidden="1"/>
    <cellStyle name="Uwaga 3" xfId="13139" hidden="1"/>
    <cellStyle name="Uwaga 3" xfId="13130" hidden="1"/>
    <cellStyle name="Uwaga 3" xfId="13125" hidden="1"/>
    <cellStyle name="Uwaga 3" xfId="13121" hidden="1"/>
    <cellStyle name="Uwaga 3" xfId="13115" hidden="1"/>
    <cellStyle name="Uwaga 3" xfId="13110" hidden="1"/>
    <cellStyle name="Uwaga 3" xfId="13106" hidden="1"/>
    <cellStyle name="Uwaga 3" xfId="13100" hidden="1"/>
    <cellStyle name="Uwaga 3" xfId="13095" hidden="1"/>
    <cellStyle name="Uwaga 3" xfId="13091" hidden="1"/>
    <cellStyle name="Uwaga 3" xfId="13086" hidden="1"/>
    <cellStyle name="Uwaga 3" xfId="13082" hidden="1"/>
    <cellStyle name="Uwaga 3" xfId="13078" hidden="1"/>
    <cellStyle name="Uwaga 3" xfId="13071" hidden="1"/>
    <cellStyle name="Uwaga 3" xfId="13066" hidden="1"/>
    <cellStyle name="Uwaga 3" xfId="13062" hidden="1"/>
    <cellStyle name="Uwaga 3" xfId="13055" hidden="1"/>
    <cellStyle name="Uwaga 3" xfId="13050" hidden="1"/>
    <cellStyle name="Uwaga 3" xfId="13046" hidden="1"/>
    <cellStyle name="Uwaga 3" xfId="13041" hidden="1"/>
    <cellStyle name="Uwaga 3" xfId="13036" hidden="1"/>
    <cellStyle name="Uwaga 3" xfId="13032" hidden="1"/>
    <cellStyle name="Uwaga 3" xfId="13026" hidden="1"/>
    <cellStyle name="Uwaga 3" xfId="13022" hidden="1"/>
    <cellStyle name="Uwaga 3" xfId="13019" hidden="1"/>
    <cellStyle name="Uwaga 3" xfId="13012" hidden="1"/>
    <cellStyle name="Uwaga 3" xfId="13007" hidden="1"/>
    <cellStyle name="Uwaga 3" xfId="13002" hidden="1"/>
    <cellStyle name="Uwaga 3" xfId="12996" hidden="1"/>
    <cellStyle name="Uwaga 3" xfId="12991" hidden="1"/>
    <cellStyle name="Uwaga 3" xfId="12986" hidden="1"/>
    <cellStyle name="Uwaga 3" xfId="12981" hidden="1"/>
    <cellStyle name="Uwaga 3" xfId="12976" hidden="1"/>
    <cellStyle name="Uwaga 3" xfId="12971" hidden="1"/>
    <cellStyle name="Uwaga 3" xfId="12967" hidden="1"/>
    <cellStyle name="Uwaga 3" xfId="12963" hidden="1"/>
    <cellStyle name="Uwaga 3" xfId="12958" hidden="1"/>
    <cellStyle name="Uwaga 3" xfId="12951" hidden="1"/>
    <cellStyle name="Uwaga 3" xfId="12946" hidden="1"/>
    <cellStyle name="Uwaga 3" xfId="12941" hidden="1"/>
    <cellStyle name="Uwaga 3" xfId="12935" hidden="1"/>
    <cellStyle name="Uwaga 3" xfId="12930" hidden="1"/>
    <cellStyle name="Uwaga 3" xfId="12926" hidden="1"/>
    <cellStyle name="Uwaga 3" xfId="12921" hidden="1"/>
    <cellStyle name="Uwaga 3" xfId="12916" hidden="1"/>
    <cellStyle name="Uwaga 3" xfId="12911" hidden="1"/>
    <cellStyle name="Uwaga 3" xfId="12907" hidden="1"/>
    <cellStyle name="Uwaga 3" xfId="12902" hidden="1"/>
    <cellStyle name="Uwaga 3" xfId="12897" hidden="1"/>
    <cellStyle name="Uwaga 3" xfId="12892" hidden="1"/>
    <cellStyle name="Uwaga 3" xfId="12888" hidden="1"/>
    <cellStyle name="Uwaga 3" xfId="12884" hidden="1"/>
    <cellStyle name="Uwaga 3" xfId="12877" hidden="1"/>
    <cellStyle name="Uwaga 3" xfId="12873" hidden="1"/>
    <cellStyle name="Uwaga 3" xfId="12868" hidden="1"/>
    <cellStyle name="Uwaga 3" xfId="12862" hidden="1"/>
    <cellStyle name="Uwaga 3" xfId="12858" hidden="1"/>
    <cellStyle name="Uwaga 3" xfId="12853" hidden="1"/>
    <cellStyle name="Uwaga 3" xfId="12847" hidden="1"/>
    <cellStyle name="Uwaga 3" xfId="12843" hidden="1"/>
    <cellStyle name="Uwaga 3" xfId="12839" hidden="1"/>
    <cellStyle name="Uwaga 3" xfId="12832" hidden="1"/>
    <cellStyle name="Uwaga 3" xfId="12828" hidden="1"/>
    <cellStyle name="Uwaga 3" xfId="12824" hidden="1"/>
    <cellStyle name="Uwaga 3" xfId="13688" hidden="1"/>
    <cellStyle name="Uwaga 3" xfId="13686" hidden="1"/>
    <cellStyle name="Uwaga 3" xfId="13684" hidden="1"/>
    <cellStyle name="Uwaga 3" xfId="13671" hidden="1"/>
    <cellStyle name="Uwaga 3" xfId="13670" hidden="1"/>
    <cellStyle name="Uwaga 3" xfId="13669" hidden="1"/>
    <cellStyle name="Uwaga 3" xfId="13656" hidden="1"/>
    <cellStyle name="Uwaga 3" xfId="13655" hidden="1"/>
    <cellStyle name="Uwaga 3" xfId="13654" hidden="1"/>
    <cellStyle name="Uwaga 3" xfId="13642" hidden="1"/>
    <cellStyle name="Uwaga 3" xfId="13640" hidden="1"/>
    <cellStyle name="Uwaga 3" xfId="13639" hidden="1"/>
    <cellStyle name="Uwaga 3" xfId="13626" hidden="1"/>
    <cellStyle name="Uwaga 3" xfId="13625" hidden="1"/>
    <cellStyle name="Uwaga 3" xfId="13624" hidden="1"/>
    <cellStyle name="Uwaga 3" xfId="13612" hidden="1"/>
    <cellStyle name="Uwaga 3" xfId="13610" hidden="1"/>
    <cellStyle name="Uwaga 3" xfId="13608" hidden="1"/>
    <cellStyle name="Uwaga 3" xfId="13597" hidden="1"/>
    <cellStyle name="Uwaga 3" xfId="13595" hidden="1"/>
    <cellStyle name="Uwaga 3" xfId="13593" hidden="1"/>
    <cellStyle name="Uwaga 3" xfId="13582" hidden="1"/>
    <cellStyle name="Uwaga 3" xfId="13580" hidden="1"/>
    <cellStyle name="Uwaga 3" xfId="13578" hidden="1"/>
    <cellStyle name="Uwaga 3" xfId="13567" hidden="1"/>
    <cellStyle name="Uwaga 3" xfId="13565" hidden="1"/>
    <cellStyle name="Uwaga 3" xfId="13563" hidden="1"/>
    <cellStyle name="Uwaga 3" xfId="13552" hidden="1"/>
    <cellStyle name="Uwaga 3" xfId="13550" hidden="1"/>
    <cellStyle name="Uwaga 3" xfId="13548" hidden="1"/>
    <cellStyle name="Uwaga 3" xfId="13537" hidden="1"/>
    <cellStyle name="Uwaga 3" xfId="13535" hidden="1"/>
    <cellStyle name="Uwaga 3" xfId="13533" hidden="1"/>
    <cellStyle name="Uwaga 3" xfId="13522" hidden="1"/>
    <cellStyle name="Uwaga 3" xfId="13520" hidden="1"/>
    <cellStyle name="Uwaga 3" xfId="13518" hidden="1"/>
    <cellStyle name="Uwaga 3" xfId="13507" hidden="1"/>
    <cellStyle name="Uwaga 3" xfId="13505" hidden="1"/>
    <cellStyle name="Uwaga 3" xfId="13503" hidden="1"/>
    <cellStyle name="Uwaga 3" xfId="13492" hidden="1"/>
    <cellStyle name="Uwaga 3" xfId="13490" hidden="1"/>
    <cellStyle name="Uwaga 3" xfId="13488" hidden="1"/>
    <cellStyle name="Uwaga 3" xfId="13477" hidden="1"/>
    <cellStyle name="Uwaga 3" xfId="13475" hidden="1"/>
    <cellStyle name="Uwaga 3" xfId="13473" hidden="1"/>
    <cellStyle name="Uwaga 3" xfId="13462" hidden="1"/>
    <cellStyle name="Uwaga 3" xfId="13460" hidden="1"/>
    <cellStyle name="Uwaga 3" xfId="13458" hidden="1"/>
    <cellStyle name="Uwaga 3" xfId="13447" hidden="1"/>
    <cellStyle name="Uwaga 3" xfId="13445" hidden="1"/>
    <cellStyle name="Uwaga 3" xfId="13443" hidden="1"/>
    <cellStyle name="Uwaga 3" xfId="13432" hidden="1"/>
    <cellStyle name="Uwaga 3" xfId="13430" hidden="1"/>
    <cellStyle name="Uwaga 3" xfId="13428" hidden="1"/>
    <cellStyle name="Uwaga 3" xfId="13417" hidden="1"/>
    <cellStyle name="Uwaga 3" xfId="13415" hidden="1"/>
    <cellStyle name="Uwaga 3" xfId="13413" hidden="1"/>
    <cellStyle name="Uwaga 3" xfId="13402" hidden="1"/>
    <cellStyle name="Uwaga 3" xfId="13400" hidden="1"/>
    <cellStyle name="Uwaga 3" xfId="13398" hidden="1"/>
    <cellStyle name="Uwaga 3" xfId="13387" hidden="1"/>
    <cellStyle name="Uwaga 3" xfId="13385" hidden="1"/>
    <cellStyle name="Uwaga 3" xfId="13383" hidden="1"/>
    <cellStyle name="Uwaga 3" xfId="13372" hidden="1"/>
    <cellStyle name="Uwaga 3" xfId="13370" hidden="1"/>
    <cellStyle name="Uwaga 3" xfId="13368" hidden="1"/>
    <cellStyle name="Uwaga 3" xfId="13357" hidden="1"/>
    <cellStyle name="Uwaga 3" xfId="13355" hidden="1"/>
    <cellStyle name="Uwaga 3" xfId="13353" hidden="1"/>
    <cellStyle name="Uwaga 3" xfId="13342" hidden="1"/>
    <cellStyle name="Uwaga 3" xfId="13340" hidden="1"/>
    <cellStyle name="Uwaga 3" xfId="13338" hidden="1"/>
    <cellStyle name="Uwaga 3" xfId="13327" hidden="1"/>
    <cellStyle name="Uwaga 3" xfId="13325" hidden="1"/>
    <cellStyle name="Uwaga 3" xfId="13323" hidden="1"/>
    <cellStyle name="Uwaga 3" xfId="13312" hidden="1"/>
    <cellStyle name="Uwaga 3" xfId="13310" hidden="1"/>
    <cellStyle name="Uwaga 3" xfId="13308" hidden="1"/>
    <cellStyle name="Uwaga 3" xfId="13297" hidden="1"/>
    <cellStyle name="Uwaga 3" xfId="13295" hidden="1"/>
    <cellStyle name="Uwaga 3" xfId="13292" hidden="1"/>
    <cellStyle name="Uwaga 3" xfId="13282" hidden="1"/>
    <cellStyle name="Uwaga 3" xfId="13280" hidden="1"/>
    <cellStyle name="Uwaga 3" xfId="13278" hidden="1"/>
    <cellStyle name="Uwaga 3" xfId="13267" hidden="1"/>
    <cellStyle name="Uwaga 3" xfId="13265" hidden="1"/>
    <cellStyle name="Uwaga 3" xfId="13263" hidden="1"/>
    <cellStyle name="Uwaga 3" xfId="13252" hidden="1"/>
    <cellStyle name="Uwaga 3" xfId="13250" hidden="1"/>
    <cellStyle name="Uwaga 3" xfId="13247" hidden="1"/>
    <cellStyle name="Uwaga 3" xfId="13237" hidden="1"/>
    <cellStyle name="Uwaga 3" xfId="13235" hidden="1"/>
    <cellStyle name="Uwaga 3" xfId="13232" hidden="1"/>
    <cellStyle name="Uwaga 3" xfId="13222" hidden="1"/>
    <cellStyle name="Uwaga 3" xfId="13220" hidden="1"/>
    <cellStyle name="Uwaga 3" xfId="13217" hidden="1"/>
    <cellStyle name="Uwaga 3" xfId="13208" hidden="1"/>
    <cellStyle name="Uwaga 3" xfId="13205" hidden="1"/>
    <cellStyle name="Uwaga 3" xfId="13201" hidden="1"/>
    <cellStyle name="Uwaga 3" xfId="13193" hidden="1"/>
    <cellStyle name="Uwaga 3" xfId="13190" hidden="1"/>
    <cellStyle name="Uwaga 3" xfId="13186" hidden="1"/>
    <cellStyle name="Uwaga 3" xfId="13178" hidden="1"/>
    <cellStyle name="Uwaga 3" xfId="13175" hidden="1"/>
    <cellStyle name="Uwaga 3" xfId="13171" hidden="1"/>
    <cellStyle name="Uwaga 3" xfId="13163" hidden="1"/>
    <cellStyle name="Uwaga 3" xfId="13160" hidden="1"/>
    <cellStyle name="Uwaga 3" xfId="13156" hidden="1"/>
    <cellStyle name="Uwaga 3" xfId="13148" hidden="1"/>
    <cellStyle name="Uwaga 3" xfId="13145" hidden="1"/>
    <cellStyle name="Uwaga 3" xfId="13141" hidden="1"/>
    <cellStyle name="Uwaga 3" xfId="13133" hidden="1"/>
    <cellStyle name="Uwaga 3" xfId="13129" hidden="1"/>
    <cellStyle name="Uwaga 3" xfId="13124" hidden="1"/>
    <cellStyle name="Uwaga 3" xfId="13118" hidden="1"/>
    <cellStyle name="Uwaga 3" xfId="13114" hidden="1"/>
    <cellStyle name="Uwaga 3" xfId="13109" hidden="1"/>
    <cellStyle name="Uwaga 3" xfId="13103" hidden="1"/>
    <cellStyle name="Uwaga 3" xfId="13099" hidden="1"/>
    <cellStyle name="Uwaga 3" xfId="13094" hidden="1"/>
    <cellStyle name="Uwaga 3" xfId="13088" hidden="1"/>
    <cellStyle name="Uwaga 3" xfId="13085" hidden="1"/>
    <cellStyle name="Uwaga 3" xfId="13081" hidden="1"/>
    <cellStyle name="Uwaga 3" xfId="13073" hidden="1"/>
    <cellStyle name="Uwaga 3" xfId="13070" hidden="1"/>
    <cellStyle name="Uwaga 3" xfId="13065" hidden="1"/>
    <cellStyle name="Uwaga 3" xfId="13058" hidden="1"/>
    <cellStyle name="Uwaga 3" xfId="13054" hidden="1"/>
    <cellStyle name="Uwaga 3" xfId="13049" hidden="1"/>
    <cellStyle name="Uwaga 3" xfId="13043" hidden="1"/>
    <cellStyle name="Uwaga 3" xfId="13039" hidden="1"/>
    <cellStyle name="Uwaga 3" xfId="13034" hidden="1"/>
    <cellStyle name="Uwaga 3" xfId="13028" hidden="1"/>
    <cellStyle name="Uwaga 3" xfId="13025" hidden="1"/>
    <cellStyle name="Uwaga 3" xfId="13021" hidden="1"/>
    <cellStyle name="Uwaga 3" xfId="13013" hidden="1"/>
    <cellStyle name="Uwaga 3" xfId="13008" hidden="1"/>
    <cellStyle name="Uwaga 3" xfId="13003" hidden="1"/>
    <cellStyle name="Uwaga 3" xfId="12998" hidden="1"/>
    <cellStyle name="Uwaga 3" xfId="12993" hidden="1"/>
    <cellStyle name="Uwaga 3" xfId="12988" hidden="1"/>
    <cellStyle name="Uwaga 3" xfId="12983" hidden="1"/>
    <cellStyle name="Uwaga 3" xfId="12978" hidden="1"/>
    <cellStyle name="Uwaga 3" xfId="12973" hidden="1"/>
    <cellStyle name="Uwaga 3" xfId="12968" hidden="1"/>
    <cellStyle name="Uwaga 3" xfId="12964" hidden="1"/>
    <cellStyle name="Uwaga 3" xfId="12959" hidden="1"/>
    <cellStyle name="Uwaga 3" xfId="12952" hidden="1"/>
    <cellStyle name="Uwaga 3" xfId="12947" hidden="1"/>
    <cellStyle name="Uwaga 3" xfId="12942" hidden="1"/>
    <cellStyle name="Uwaga 3" xfId="12937" hidden="1"/>
    <cellStyle name="Uwaga 3" xfId="12932" hidden="1"/>
    <cellStyle name="Uwaga 3" xfId="12927" hidden="1"/>
    <cellStyle name="Uwaga 3" xfId="12922" hidden="1"/>
    <cellStyle name="Uwaga 3" xfId="12917" hidden="1"/>
    <cellStyle name="Uwaga 3" xfId="12912" hidden="1"/>
    <cellStyle name="Uwaga 3" xfId="12908" hidden="1"/>
    <cellStyle name="Uwaga 3" xfId="12903" hidden="1"/>
    <cellStyle name="Uwaga 3" xfId="12898" hidden="1"/>
    <cellStyle name="Uwaga 3" xfId="12893" hidden="1"/>
    <cellStyle name="Uwaga 3" xfId="12889" hidden="1"/>
    <cellStyle name="Uwaga 3" xfId="12885" hidden="1"/>
    <cellStyle name="Uwaga 3" xfId="12878" hidden="1"/>
    <cellStyle name="Uwaga 3" xfId="12874" hidden="1"/>
    <cellStyle name="Uwaga 3" xfId="12869" hidden="1"/>
    <cellStyle name="Uwaga 3" xfId="12863" hidden="1"/>
    <cellStyle name="Uwaga 3" xfId="12859" hidden="1"/>
    <cellStyle name="Uwaga 3" xfId="12854" hidden="1"/>
    <cellStyle name="Uwaga 3" xfId="12848" hidden="1"/>
    <cellStyle name="Uwaga 3" xfId="12844" hidden="1"/>
    <cellStyle name="Uwaga 3" xfId="12840" hidden="1"/>
    <cellStyle name="Uwaga 3" xfId="12833" hidden="1"/>
    <cellStyle name="Uwaga 3" xfId="12829" hidden="1"/>
    <cellStyle name="Uwaga 3" xfId="12825" hidden="1"/>
    <cellStyle name="Uwaga 3" xfId="13692" hidden="1"/>
    <cellStyle name="Uwaga 3" xfId="13691" hidden="1"/>
    <cellStyle name="Uwaga 3" xfId="13689" hidden="1"/>
    <cellStyle name="Uwaga 3" xfId="13676" hidden="1"/>
    <cellStyle name="Uwaga 3" xfId="13674" hidden="1"/>
    <cellStyle name="Uwaga 3" xfId="13672" hidden="1"/>
    <cellStyle name="Uwaga 3" xfId="13662" hidden="1"/>
    <cellStyle name="Uwaga 3" xfId="13660" hidden="1"/>
    <cellStyle name="Uwaga 3" xfId="13658" hidden="1"/>
    <cellStyle name="Uwaga 3" xfId="13647" hidden="1"/>
    <cellStyle name="Uwaga 3" xfId="13645" hidden="1"/>
    <cellStyle name="Uwaga 3" xfId="13643" hidden="1"/>
    <cellStyle name="Uwaga 3" xfId="13630" hidden="1"/>
    <cellStyle name="Uwaga 3" xfId="13628" hidden="1"/>
    <cellStyle name="Uwaga 3" xfId="13627" hidden="1"/>
    <cellStyle name="Uwaga 3" xfId="13614" hidden="1"/>
    <cellStyle name="Uwaga 3" xfId="13613" hidden="1"/>
    <cellStyle name="Uwaga 3" xfId="13611" hidden="1"/>
    <cellStyle name="Uwaga 3" xfId="13599" hidden="1"/>
    <cellStyle name="Uwaga 3" xfId="13598" hidden="1"/>
    <cellStyle name="Uwaga 3" xfId="13596" hidden="1"/>
    <cellStyle name="Uwaga 3" xfId="13584" hidden="1"/>
    <cellStyle name="Uwaga 3" xfId="13583" hidden="1"/>
    <cellStyle name="Uwaga 3" xfId="13581" hidden="1"/>
    <cellStyle name="Uwaga 3" xfId="13569" hidden="1"/>
    <cellStyle name="Uwaga 3" xfId="13568" hidden="1"/>
    <cellStyle name="Uwaga 3" xfId="13566" hidden="1"/>
    <cellStyle name="Uwaga 3" xfId="13554" hidden="1"/>
    <cellStyle name="Uwaga 3" xfId="13553" hidden="1"/>
    <cellStyle name="Uwaga 3" xfId="13551" hidden="1"/>
    <cellStyle name="Uwaga 3" xfId="13539" hidden="1"/>
    <cellStyle name="Uwaga 3" xfId="13538" hidden="1"/>
    <cellStyle name="Uwaga 3" xfId="13536" hidden="1"/>
    <cellStyle name="Uwaga 3" xfId="13524" hidden="1"/>
    <cellStyle name="Uwaga 3" xfId="13523" hidden="1"/>
    <cellStyle name="Uwaga 3" xfId="13521" hidden="1"/>
    <cellStyle name="Uwaga 3" xfId="13509" hidden="1"/>
    <cellStyle name="Uwaga 3" xfId="13508" hidden="1"/>
    <cellStyle name="Uwaga 3" xfId="13506" hidden="1"/>
    <cellStyle name="Uwaga 3" xfId="13494" hidden="1"/>
    <cellStyle name="Uwaga 3" xfId="13493" hidden="1"/>
    <cellStyle name="Uwaga 3" xfId="13491" hidden="1"/>
    <cellStyle name="Uwaga 3" xfId="13479" hidden="1"/>
    <cellStyle name="Uwaga 3" xfId="13478" hidden="1"/>
    <cellStyle name="Uwaga 3" xfId="13476" hidden="1"/>
    <cellStyle name="Uwaga 3" xfId="13464" hidden="1"/>
    <cellStyle name="Uwaga 3" xfId="13463" hidden="1"/>
    <cellStyle name="Uwaga 3" xfId="13461" hidden="1"/>
    <cellStyle name="Uwaga 3" xfId="13449" hidden="1"/>
    <cellStyle name="Uwaga 3" xfId="13448" hidden="1"/>
    <cellStyle name="Uwaga 3" xfId="13446" hidden="1"/>
    <cellStyle name="Uwaga 3" xfId="13434" hidden="1"/>
    <cellStyle name="Uwaga 3" xfId="13433" hidden="1"/>
    <cellStyle name="Uwaga 3" xfId="13431" hidden="1"/>
    <cellStyle name="Uwaga 3" xfId="13419" hidden="1"/>
    <cellStyle name="Uwaga 3" xfId="13418" hidden="1"/>
    <cellStyle name="Uwaga 3" xfId="13416" hidden="1"/>
    <cellStyle name="Uwaga 3" xfId="13404" hidden="1"/>
    <cellStyle name="Uwaga 3" xfId="13403" hidden="1"/>
    <cellStyle name="Uwaga 3" xfId="13401" hidden="1"/>
    <cellStyle name="Uwaga 3" xfId="13389" hidden="1"/>
    <cellStyle name="Uwaga 3" xfId="13388" hidden="1"/>
    <cellStyle name="Uwaga 3" xfId="13386" hidden="1"/>
    <cellStyle name="Uwaga 3" xfId="13374" hidden="1"/>
    <cellStyle name="Uwaga 3" xfId="13373" hidden="1"/>
    <cellStyle name="Uwaga 3" xfId="13371" hidden="1"/>
    <cellStyle name="Uwaga 3" xfId="13359" hidden="1"/>
    <cellStyle name="Uwaga 3" xfId="13358" hidden="1"/>
    <cellStyle name="Uwaga 3" xfId="13356" hidden="1"/>
    <cellStyle name="Uwaga 3" xfId="13344" hidden="1"/>
    <cellStyle name="Uwaga 3" xfId="13343" hidden="1"/>
    <cellStyle name="Uwaga 3" xfId="13341" hidden="1"/>
    <cellStyle name="Uwaga 3" xfId="13329" hidden="1"/>
    <cellStyle name="Uwaga 3" xfId="13328" hidden="1"/>
    <cellStyle name="Uwaga 3" xfId="13326" hidden="1"/>
    <cellStyle name="Uwaga 3" xfId="13314" hidden="1"/>
    <cellStyle name="Uwaga 3" xfId="13313" hidden="1"/>
    <cellStyle name="Uwaga 3" xfId="13311" hidden="1"/>
    <cellStyle name="Uwaga 3" xfId="13299" hidden="1"/>
    <cellStyle name="Uwaga 3" xfId="13298" hidden="1"/>
    <cellStyle name="Uwaga 3" xfId="13296" hidden="1"/>
    <cellStyle name="Uwaga 3" xfId="13284" hidden="1"/>
    <cellStyle name="Uwaga 3" xfId="13283" hidden="1"/>
    <cellStyle name="Uwaga 3" xfId="13281" hidden="1"/>
    <cellStyle name="Uwaga 3" xfId="13269" hidden="1"/>
    <cellStyle name="Uwaga 3" xfId="13268" hidden="1"/>
    <cellStyle name="Uwaga 3" xfId="13266" hidden="1"/>
    <cellStyle name="Uwaga 3" xfId="13254" hidden="1"/>
    <cellStyle name="Uwaga 3" xfId="13253" hidden="1"/>
    <cellStyle name="Uwaga 3" xfId="13251" hidden="1"/>
    <cellStyle name="Uwaga 3" xfId="13239" hidden="1"/>
    <cellStyle name="Uwaga 3" xfId="13238" hidden="1"/>
    <cellStyle name="Uwaga 3" xfId="13236" hidden="1"/>
    <cellStyle name="Uwaga 3" xfId="13224" hidden="1"/>
    <cellStyle name="Uwaga 3" xfId="13223" hidden="1"/>
    <cellStyle name="Uwaga 3" xfId="13221" hidden="1"/>
    <cellStyle name="Uwaga 3" xfId="13209" hidden="1"/>
    <cellStyle name="Uwaga 3" xfId="13207" hidden="1"/>
    <cellStyle name="Uwaga 3" xfId="13204" hidden="1"/>
    <cellStyle name="Uwaga 3" xfId="13194" hidden="1"/>
    <cellStyle name="Uwaga 3" xfId="13192" hidden="1"/>
    <cellStyle name="Uwaga 3" xfId="13189" hidden="1"/>
    <cellStyle name="Uwaga 3" xfId="13179" hidden="1"/>
    <cellStyle name="Uwaga 3" xfId="13177" hidden="1"/>
    <cellStyle name="Uwaga 3" xfId="13174" hidden="1"/>
    <cellStyle name="Uwaga 3" xfId="13164" hidden="1"/>
    <cellStyle name="Uwaga 3" xfId="13162" hidden="1"/>
    <cellStyle name="Uwaga 3" xfId="13159" hidden="1"/>
    <cellStyle name="Uwaga 3" xfId="13149" hidden="1"/>
    <cellStyle name="Uwaga 3" xfId="13147" hidden="1"/>
    <cellStyle name="Uwaga 3" xfId="13144" hidden="1"/>
    <cellStyle name="Uwaga 3" xfId="13134" hidden="1"/>
    <cellStyle name="Uwaga 3" xfId="13132" hidden="1"/>
    <cellStyle name="Uwaga 3" xfId="13128" hidden="1"/>
    <cellStyle name="Uwaga 3" xfId="13119" hidden="1"/>
    <cellStyle name="Uwaga 3" xfId="13116" hidden="1"/>
    <cellStyle name="Uwaga 3" xfId="13112" hidden="1"/>
    <cellStyle name="Uwaga 3" xfId="13104" hidden="1"/>
    <cellStyle name="Uwaga 3" xfId="13102" hidden="1"/>
    <cellStyle name="Uwaga 3" xfId="13098" hidden="1"/>
    <cellStyle name="Uwaga 3" xfId="13089" hidden="1"/>
    <cellStyle name="Uwaga 3" xfId="13087" hidden="1"/>
    <cellStyle name="Uwaga 3" xfId="13084" hidden="1"/>
    <cellStyle name="Uwaga 3" xfId="13074" hidden="1"/>
    <cellStyle name="Uwaga 3" xfId="13072" hidden="1"/>
    <cellStyle name="Uwaga 3" xfId="13067" hidden="1"/>
    <cellStyle name="Uwaga 3" xfId="13059" hidden="1"/>
    <cellStyle name="Uwaga 3" xfId="13057" hidden="1"/>
    <cellStyle name="Uwaga 3" xfId="13052" hidden="1"/>
    <cellStyle name="Uwaga 3" xfId="13044" hidden="1"/>
    <cellStyle name="Uwaga 3" xfId="13042" hidden="1"/>
    <cellStyle name="Uwaga 3" xfId="13037" hidden="1"/>
    <cellStyle name="Uwaga 3" xfId="13029" hidden="1"/>
    <cellStyle name="Uwaga 3" xfId="13027" hidden="1"/>
    <cellStyle name="Uwaga 3" xfId="13023" hidden="1"/>
    <cellStyle name="Uwaga 3" xfId="13014" hidden="1"/>
    <cellStyle name="Uwaga 3" xfId="13011" hidden="1"/>
    <cellStyle name="Uwaga 3" xfId="13006" hidden="1"/>
    <cellStyle name="Uwaga 3" xfId="12999" hidden="1"/>
    <cellStyle name="Uwaga 3" xfId="12995" hidden="1"/>
    <cellStyle name="Uwaga 3" xfId="12990" hidden="1"/>
    <cellStyle name="Uwaga 3" xfId="12984" hidden="1"/>
    <cellStyle name="Uwaga 3" xfId="12980" hidden="1"/>
    <cellStyle name="Uwaga 3" xfId="12975" hidden="1"/>
    <cellStyle name="Uwaga 3" xfId="12969" hidden="1"/>
    <cellStyle name="Uwaga 3" xfId="12966" hidden="1"/>
    <cellStyle name="Uwaga 3" xfId="12962" hidden="1"/>
    <cellStyle name="Uwaga 3" xfId="12953" hidden="1"/>
    <cellStyle name="Uwaga 3" xfId="12948" hidden="1"/>
    <cellStyle name="Uwaga 3" xfId="12943" hidden="1"/>
    <cellStyle name="Uwaga 3" xfId="12938" hidden="1"/>
    <cellStyle name="Uwaga 3" xfId="12933" hidden="1"/>
    <cellStyle name="Uwaga 3" xfId="12928" hidden="1"/>
    <cellStyle name="Uwaga 3" xfId="12923" hidden="1"/>
    <cellStyle name="Uwaga 3" xfId="12918" hidden="1"/>
    <cellStyle name="Uwaga 3" xfId="12913" hidden="1"/>
    <cellStyle name="Uwaga 3" xfId="12909" hidden="1"/>
    <cellStyle name="Uwaga 3" xfId="12904" hidden="1"/>
    <cellStyle name="Uwaga 3" xfId="12899" hidden="1"/>
    <cellStyle name="Uwaga 3" xfId="12894" hidden="1"/>
    <cellStyle name="Uwaga 3" xfId="12890" hidden="1"/>
    <cellStyle name="Uwaga 3" xfId="12886" hidden="1"/>
    <cellStyle name="Uwaga 3" xfId="12879" hidden="1"/>
    <cellStyle name="Uwaga 3" xfId="12875" hidden="1"/>
    <cellStyle name="Uwaga 3" xfId="12870" hidden="1"/>
    <cellStyle name="Uwaga 3" xfId="12864" hidden="1"/>
    <cellStyle name="Uwaga 3" xfId="12860" hidden="1"/>
    <cellStyle name="Uwaga 3" xfId="12855" hidden="1"/>
    <cellStyle name="Uwaga 3" xfId="12849" hidden="1"/>
    <cellStyle name="Uwaga 3" xfId="12845" hidden="1"/>
    <cellStyle name="Uwaga 3" xfId="12841" hidden="1"/>
    <cellStyle name="Uwaga 3" xfId="12834" hidden="1"/>
    <cellStyle name="Uwaga 3" xfId="12830" hidden="1"/>
    <cellStyle name="Uwaga 3" xfId="12826" hidden="1"/>
    <cellStyle name="Uwaga 3" xfId="13774" hidden="1"/>
    <cellStyle name="Uwaga 3" xfId="13775" hidden="1"/>
    <cellStyle name="Uwaga 3" xfId="13777" hidden="1"/>
    <cellStyle name="Uwaga 3" xfId="13783" hidden="1"/>
    <cellStyle name="Uwaga 3" xfId="13784" hidden="1"/>
    <cellStyle name="Uwaga 3" xfId="13787" hidden="1"/>
    <cellStyle name="Uwaga 3" xfId="13792" hidden="1"/>
    <cellStyle name="Uwaga 3" xfId="13793" hidden="1"/>
    <cellStyle name="Uwaga 3" xfId="13796" hidden="1"/>
    <cellStyle name="Uwaga 3" xfId="13801" hidden="1"/>
    <cellStyle name="Uwaga 3" xfId="13802" hidden="1"/>
    <cellStyle name="Uwaga 3" xfId="13803" hidden="1"/>
    <cellStyle name="Uwaga 3" xfId="13810" hidden="1"/>
    <cellStyle name="Uwaga 3" xfId="13813" hidden="1"/>
    <cellStyle name="Uwaga 3" xfId="13816" hidden="1"/>
    <cellStyle name="Uwaga 3" xfId="13822" hidden="1"/>
    <cellStyle name="Uwaga 3" xfId="13825" hidden="1"/>
    <cellStyle name="Uwaga 3" xfId="13827" hidden="1"/>
    <cellStyle name="Uwaga 3" xfId="13832" hidden="1"/>
    <cellStyle name="Uwaga 3" xfId="13835" hidden="1"/>
    <cellStyle name="Uwaga 3" xfId="13836" hidden="1"/>
    <cellStyle name="Uwaga 3" xfId="13840" hidden="1"/>
    <cellStyle name="Uwaga 3" xfId="13843" hidden="1"/>
    <cellStyle name="Uwaga 3" xfId="13845" hidden="1"/>
    <cellStyle name="Uwaga 3" xfId="13846" hidden="1"/>
    <cellStyle name="Uwaga 3" xfId="13847" hidden="1"/>
    <cellStyle name="Uwaga 3" xfId="13850" hidden="1"/>
    <cellStyle name="Uwaga 3" xfId="13857" hidden="1"/>
    <cellStyle name="Uwaga 3" xfId="13860" hidden="1"/>
    <cellStyle name="Uwaga 3" xfId="13863" hidden="1"/>
    <cellStyle name="Uwaga 3" xfId="13866" hidden="1"/>
    <cellStyle name="Uwaga 3" xfId="13869" hidden="1"/>
    <cellStyle name="Uwaga 3" xfId="13872" hidden="1"/>
    <cellStyle name="Uwaga 3" xfId="13874" hidden="1"/>
    <cellStyle name="Uwaga 3" xfId="13877" hidden="1"/>
    <cellStyle name="Uwaga 3" xfId="13880" hidden="1"/>
    <cellStyle name="Uwaga 3" xfId="13882" hidden="1"/>
    <cellStyle name="Uwaga 3" xfId="13883" hidden="1"/>
    <cellStyle name="Uwaga 3" xfId="13885" hidden="1"/>
    <cellStyle name="Uwaga 3" xfId="13892" hidden="1"/>
    <cellStyle name="Uwaga 3" xfId="13895" hidden="1"/>
    <cellStyle name="Uwaga 3" xfId="13898" hidden="1"/>
    <cellStyle name="Uwaga 3" xfId="13902" hidden="1"/>
    <cellStyle name="Uwaga 3" xfId="13905" hidden="1"/>
    <cellStyle name="Uwaga 3" xfId="13908" hidden="1"/>
    <cellStyle name="Uwaga 3" xfId="13910" hidden="1"/>
    <cellStyle name="Uwaga 3" xfId="13913" hidden="1"/>
    <cellStyle name="Uwaga 3" xfId="13916" hidden="1"/>
    <cellStyle name="Uwaga 3" xfId="13918" hidden="1"/>
    <cellStyle name="Uwaga 3" xfId="13919" hidden="1"/>
    <cellStyle name="Uwaga 3" xfId="13922" hidden="1"/>
    <cellStyle name="Uwaga 3" xfId="13929" hidden="1"/>
    <cellStyle name="Uwaga 3" xfId="13932" hidden="1"/>
    <cellStyle name="Uwaga 3" xfId="13935" hidden="1"/>
    <cellStyle name="Uwaga 3" xfId="13939" hidden="1"/>
    <cellStyle name="Uwaga 3" xfId="13942" hidden="1"/>
    <cellStyle name="Uwaga 3" xfId="13944" hidden="1"/>
    <cellStyle name="Uwaga 3" xfId="13947" hidden="1"/>
    <cellStyle name="Uwaga 3" xfId="13950" hidden="1"/>
    <cellStyle name="Uwaga 3" xfId="13953" hidden="1"/>
    <cellStyle name="Uwaga 3" xfId="13954" hidden="1"/>
    <cellStyle name="Uwaga 3" xfId="13955" hidden="1"/>
    <cellStyle name="Uwaga 3" xfId="13957" hidden="1"/>
    <cellStyle name="Uwaga 3" xfId="13963" hidden="1"/>
    <cellStyle name="Uwaga 3" xfId="13964" hidden="1"/>
    <cellStyle name="Uwaga 3" xfId="13966" hidden="1"/>
    <cellStyle name="Uwaga 3" xfId="13972" hidden="1"/>
    <cellStyle name="Uwaga 3" xfId="13974" hidden="1"/>
    <cellStyle name="Uwaga 3" xfId="13977" hidden="1"/>
    <cellStyle name="Uwaga 3" xfId="13981" hidden="1"/>
    <cellStyle name="Uwaga 3" xfId="13982" hidden="1"/>
    <cellStyle name="Uwaga 3" xfId="13984" hidden="1"/>
    <cellStyle name="Uwaga 3" xfId="13990" hidden="1"/>
    <cellStyle name="Uwaga 3" xfId="13991" hidden="1"/>
    <cellStyle name="Uwaga 3" xfId="13992" hidden="1"/>
    <cellStyle name="Uwaga 3" xfId="14000" hidden="1"/>
    <cellStyle name="Uwaga 3" xfId="14003" hidden="1"/>
    <cellStyle name="Uwaga 3" xfId="14006" hidden="1"/>
    <cellStyle name="Uwaga 3" xfId="14009" hidden="1"/>
    <cellStyle name="Uwaga 3" xfId="14012" hidden="1"/>
    <cellStyle name="Uwaga 3" xfId="14015" hidden="1"/>
    <cellStyle name="Uwaga 3" xfId="14018" hidden="1"/>
    <cellStyle name="Uwaga 3" xfId="14021" hidden="1"/>
    <cellStyle name="Uwaga 3" xfId="14024" hidden="1"/>
    <cellStyle name="Uwaga 3" xfId="14026" hidden="1"/>
    <cellStyle name="Uwaga 3" xfId="14027" hidden="1"/>
    <cellStyle name="Uwaga 3" xfId="14029" hidden="1"/>
    <cellStyle name="Uwaga 3" xfId="14036" hidden="1"/>
    <cellStyle name="Uwaga 3" xfId="14039" hidden="1"/>
    <cellStyle name="Uwaga 3" xfId="14042" hidden="1"/>
    <cellStyle name="Uwaga 3" xfId="14045" hidden="1"/>
    <cellStyle name="Uwaga 3" xfId="14048" hidden="1"/>
    <cellStyle name="Uwaga 3" xfId="14051" hidden="1"/>
    <cellStyle name="Uwaga 3" xfId="14054" hidden="1"/>
    <cellStyle name="Uwaga 3" xfId="14056" hidden="1"/>
    <cellStyle name="Uwaga 3" xfId="14059" hidden="1"/>
    <cellStyle name="Uwaga 3" xfId="14062" hidden="1"/>
    <cellStyle name="Uwaga 3" xfId="14063" hidden="1"/>
    <cellStyle name="Uwaga 3" xfId="14064" hidden="1"/>
    <cellStyle name="Uwaga 3" xfId="14071" hidden="1"/>
    <cellStyle name="Uwaga 3" xfId="14072" hidden="1"/>
    <cellStyle name="Uwaga 3" xfId="14074" hidden="1"/>
    <cellStyle name="Uwaga 3" xfId="14080" hidden="1"/>
    <cellStyle name="Uwaga 3" xfId="14081" hidden="1"/>
    <cellStyle name="Uwaga 3" xfId="14083" hidden="1"/>
    <cellStyle name="Uwaga 3" xfId="14089" hidden="1"/>
    <cellStyle name="Uwaga 3" xfId="14090" hidden="1"/>
    <cellStyle name="Uwaga 3" xfId="14092" hidden="1"/>
    <cellStyle name="Uwaga 3" xfId="14098" hidden="1"/>
    <cellStyle name="Uwaga 3" xfId="14099" hidden="1"/>
    <cellStyle name="Uwaga 3" xfId="14100" hidden="1"/>
    <cellStyle name="Uwaga 3" xfId="14108" hidden="1"/>
    <cellStyle name="Uwaga 3" xfId="14110" hidden="1"/>
    <cellStyle name="Uwaga 3" xfId="14113" hidden="1"/>
    <cellStyle name="Uwaga 3" xfId="14117" hidden="1"/>
    <cellStyle name="Uwaga 3" xfId="14120" hidden="1"/>
    <cellStyle name="Uwaga 3" xfId="14123" hidden="1"/>
    <cellStyle name="Uwaga 3" xfId="14126" hidden="1"/>
    <cellStyle name="Uwaga 3" xfId="14128" hidden="1"/>
    <cellStyle name="Uwaga 3" xfId="14131" hidden="1"/>
    <cellStyle name="Uwaga 3" xfId="14134" hidden="1"/>
    <cellStyle name="Uwaga 3" xfId="14135" hidden="1"/>
    <cellStyle name="Uwaga 3" xfId="14136" hidden="1"/>
    <cellStyle name="Uwaga 3" xfId="14143" hidden="1"/>
    <cellStyle name="Uwaga 3" xfId="14145" hidden="1"/>
    <cellStyle name="Uwaga 3" xfId="14147" hidden="1"/>
    <cellStyle name="Uwaga 3" xfId="14152" hidden="1"/>
    <cellStyle name="Uwaga 3" xfId="14154" hidden="1"/>
    <cellStyle name="Uwaga 3" xfId="14156" hidden="1"/>
    <cellStyle name="Uwaga 3" xfId="14161" hidden="1"/>
    <cellStyle name="Uwaga 3" xfId="14163" hidden="1"/>
    <cellStyle name="Uwaga 3" xfId="14165" hidden="1"/>
    <cellStyle name="Uwaga 3" xfId="14170" hidden="1"/>
    <cellStyle name="Uwaga 3" xfId="14171" hidden="1"/>
    <cellStyle name="Uwaga 3" xfId="14172" hidden="1"/>
    <cellStyle name="Uwaga 3" xfId="14179" hidden="1"/>
    <cellStyle name="Uwaga 3" xfId="14181" hidden="1"/>
    <cellStyle name="Uwaga 3" xfId="14183" hidden="1"/>
    <cellStyle name="Uwaga 3" xfId="14188" hidden="1"/>
    <cellStyle name="Uwaga 3" xfId="14190" hidden="1"/>
    <cellStyle name="Uwaga 3" xfId="14192" hidden="1"/>
    <cellStyle name="Uwaga 3" xfId="14197" hidden="1"/>
    <cellStyle name="Uwaga 3" xfId="14199" hidden="1"/>
    <cellStyle name="Uwaga 3" xfId="14200" hidden="1"/>
    <cellStyle name="Uwaga 3" xfId="14206" hidden="1"/>
    <cellStyle name="Uwaga 3" xfId="14207" hidden="1"/>
    <cellStyle name="Uwaga 3" xfId="14208" hidden="1"/>
    <cellStyle name="Uwaga 3" xfId="14215" hidden="1"/>
    <cellStyle name="Uwaga 3" xfId="14217" hidden="1"/>
    <cellStyle name="Uwaga 3" xfId="14219" hidden="1"/>
    <cellStyle name="Uwaga 3" xfId="14224" hidden="1"/>
    <cellStyle name="Uwaga 3" xfId="14226" hidden="1"/>
    <cellStyle name="Uwaga 3" xfId="14228" hidden="1"/>
    <cellStyle name="Uwaga 3" xfId="14233" hidden="1"/>
    <cellStyle name="Uwaga 3" xfId="14235" hidden="1"/>
    <cellStyle name="Uwaga 3" xfId="14237" hidden="1"/>
    <cellStyle name="Uwaga 3" xfId="14242" hidden="1"/>
    <cellStyle name="Uwaga 3" xfId="14243" hidden="1"/>
    <cellStyle name="Uwaga 3" xfId="14245" hidden="1"/>
    <cellStyle name="Uwaga 3" xfId="14251" hidden="1"/>
    <cellStyle name="Uwaga 3" xfId="14252" hidden="1"/>
    <cellStyle name="Uwaga 3" xfId="14253" hidden="1"/>
    <cellStyle name="Uwaga 3" xfId="14260" hidden="1"/>
    <cellStyle name="Uwaga 3" xfId="14261" hidden="1"/>
    <cellStyle name="Uwaga 3" xfId="14262" hidden="1"/>
    <cellStyle name="Uwaga 3" xfId="14269" hidden="1"/>
    <cellStyle name="Uwaga 3" xfId="14270" hidden="1"/>
    <cellStyle name="Uwaga 3" xfId="14271" hidden="1"/>
    <cellStyle name="Uwaga 3" xfId="14278" hidden="1"/>
    <cellStyle name="Uwaga 3" xfId="14279" hidden="1"/>
    <cellStyle name="Uwaga 3" xfId="14280" hidden="1"/>
    <cellStyle name="Uwaga 3" xfId="14287" hidden="1"/>
    <cellStyle name="Uwaga 3" xfId="14288" hidden="1"/>
    <cellStyle name="Uwaga 3" xfId="14289" hidden="1"/>
    <cellStyle name="Uwaga 3" xfId="14339" hidden="1"/>
    <cellStyle name="Uwaga 3" xfId="14340" hidden="1"/>
    <cellStyle name="Uwaga 3" xfId="14342" hidden="1"/>
    <cellStyle name="Uwaga 3" xfId="14354" hidden="1"/>
    <cellStyle name="Uwaga 3" xfId="14355" hidden="1"/>
    <cellStyle name="Uwaga 3" xfId="14360" hidden="1"/>
    <cellStyle name="Uwaga 3" xfId="14369" hidden="1"/>
    <cellStyle name="Uwaga 3" xfId="14370" hidden="1"/>
    <cellStyle name="Uwaga 3" xfId="14375" hidden="1"/>
    <cellStyle name="Uwaga 3" xfId="14384" hidden="1"/>
    <cellStyle name="Uwaga 3" xfId="14385" hidden="1"/>
    <cellStyle name="Uwaga 3" xfId="14386" hidden="1"/>
    <cellStyle name="Uwaga 3" xfId="14399" hidden="1"/>
    <cellStyle name="Uwaga 3" xfId="14404" hidden="1"/>
    <cellStyle name="Uwaga 3" xfId="14409" hidden="1"/>
    <cellStyle name="Uwaga 3" xfId="14419" hidden="1"/>
    <cellStyle name="Uwaga 3" xfId="14424" hidden="1"/>
    <cellStyle name="Uwaga 3" xfId="14428" hidden="1"/>
    <cellStyle name="Uwaga 3" xfId="14435" hidden="1"/>
    <cellStyle name="Uwaga 3" xfId="14440" hidden="1"/>
    <cellStyle name="Uwaga 3" xfId="14443" hidden="1"/>
    <cellStyle name="Uwaga 3" xfId="14449" hidden="1"/>
    <cellStyle name="Uwaga 3" xfId="14454" hidden="1"/>
    <cellStyle name="Uwaga 3" xfId="14458" hidden="1"/>
    <cellStyle name="Uwaga 3" xfId="14459" hidden="1"/>
    <cellStyle name="Uwaga 3" xfId="14460" hidden="1"/>
    <cellStyle name="Uwaga 3" xfId="14464" hidden="1"/>
    <cellStyle name="Uwaga 3" xfId="14476" hidden="1"/>
    <cellStyle name="Uwaga 3" xfId="14481" hidden="1"/>
    <cellStyle name="Uwaga 3" xfId="14486" hidden="1"/>
    <cellStyle name="Uwaga 3" xfId="14491" hidden="1"/>
    <cellStyle name="Uwaga 3" xfId="14496" hidden="1"/>
    <cellStyle name="Uwaga 3" xfId="14501" hidden="1"/>
    <cellStyle name="Uwaga 3" xfId="14505" hidden="1"/>
    <cellStyle name="Uwaga 3" xfId="14509" hidden="1"/>
    <cellStyle name="Uwaga 3" xfId="14514" hidden="1"/>
    <cellStyle name="Uwaga 3" xfId="14519" hidden="1"/>
    <cellStyle name="Uwaga 3" xfId="14520" hidden="1"/>
    <cellStyle name="Uwaga 3" xfId="14522" hidden="1"/>
    <cellStyle name="Uwaga 3" xfId="14535" hidden="1"/>
    <cellStyle name="Uwaga 3" xfId="14539" hidden="1"/>
    <cellStyle name="Uwaga 3" xfId="14544" hidden="1"/>
    <cellStyle name="Uwaga 3" xfId="14551" hidden="1"/>
    <cellStyle name="Uwaga 3" xfId="14555" hidden="1"/>
    <cellStyle name="Uwaga 3" xfId="14560" hidden="1"/>
    <cellStyle name="Uwaga 3" xfId="14565" hidden="1"/>
    <cellStyle name="Uwaga 3" xfId="14568" hidden="1"/>
    <cellStyle name="Uwaga 3" xfId="14573" hidden="1"/>
    <cellStyle name="Uwaga 3" xfId="14579" hidden="1"/>
    <cellStyle name="Uwaga 3" xfId="14580" hidden="1"/>
    <cellStyle name="Uwaga 3" xfId="14583" hidden="1"/>
    <cellStyle name="Uwaga 3" xfId="14596" hidden="1"/>
    <cellStyle name="Uwaga 3" xfId="14600" hidden="1"/>
    <cellStyle name="Uwaga 3" xfId="14605" hidden="1"/>
    <cellStyle name="Uwaga 3" xfId="14612" hidden="1"/>
    <cellStyle name="Uwaga 3" xfId="14617" hidden="1"/>
    <cellStyle name="Uwaga 3" xfId="14621" hidden="1"/>
    <cellStyle name="Uwaga 3" xfId="14626" hidden="1"/>
    <cellStyle name="Uwaga 3" xfId="14630" hidden="1"/>
    <cellStyle name="Uwaga 3" xfId="14635" hidden="1"/>
    <cellStyle name="Uwaga 3" xfId="14639" hidden="1"/>
    <cellStyle name="Uwaga 3" xfId="14640" hidden="1"/>
    <cellStyle name="Uwaga 3" xfId="14642" hidden="1"/>
    <cellStyle name="Uwaga 3" xfId="14654" hidden="1"/>
    <cellStyle name="Uwaga 3" xfId="14655" hidden="1"/>
    <cellStyle name="Uwaga 3" xfId="14657" hidden="1"/>
    <cellStyle name="Uwaga 3" xfId="14669" hidden="1"/>
    <cellStyle name="Uwaga 3" xfId="14671" hidden="1"/>
    <cellStyle name="Uwaga 3" xfId="14674" hidden="1"/>
    <cellStyle name="Uwaga 3" xfId="14684" hidden="1"/>
    <cellStyle name="Uwaga 3" xfId="14685" hidden="1"/>
    <cellStyle name="Uwaga 3" xfId="14687" hidden="1"/>
    <cellStyle name="Uwaga 3" xfId="14699" hidden="1"/>
    <cellStyle name="Uwaga 3" xfId="14700" hidden="1"/>
    <cellStyle name="Uwaga 3" xfId="14701" hidden="1"/>
    <cellStyle name="Uwaga 3" xfId="14715" hidden="1"/>
    <cellStyle name="Uwaga 3" xfId="14718" hidden="1"/>
    <cellStyle name="Uwaga 3" xfId="14722" hidden="1"/>
    <cellStyle name="Uwaga 3" xfId="14730" hidden="1"/>
    <cellStyle name="Uwaga 3" xfId="14733" hidden="1"/>
    <cellStyle name="Uwaga 3" xfId="14737" hidden="1"/>
    <cellStyle name="Uwaga 3" xfId="14745" hidden="1"/>
    <cellStyle name="Uwaga 3" xfId="14748" hidden="1"/>
    <cellStyle name="Uwaga 3" xfId="14752" hidden="1"/>
    <cellStyle name="Uwaga 3" xfId="14759" hidden="1"/>
    <cellStyle name="Uwaga 3" xfId="14760" hidden="1"/>
    <cellStyle name="Uwaga 3" xfId="14762" hidden="1"/>
    <cellStyle name="Uwaga 3" xfId="14775" hidden="1"/>
    <cellStyle name="Uwaga 3" xfId="14778" hidden="1"/>
    <cellStyle name="Uwaga 3" xfId="14781" hidden="1"/>
    <cellStyle name="Uwaga 3" xfId="14790" hidden="1"/>
    <cellStyle name="Uwaga 3" xfId="14793" hidden="1"/>
    <cellStyle name="Uwaga 3" xfId="14797" hidden="1"/>
    <cellStyle name="Uwaga 3" xfId="14805" hidden="1"/>
    <cellStyle name="Uwaga 3" xfId="14807" hidden="1"/>
    <cellStyle name="Uwaga 3" xfId="14810" hidden="1"/>
    <cellStyle name="Uwaga 3" xfId="14819" hidden="1"/>
    <cellStyle name="Uwaga 3" xfId="14820" hidden="1"/>
    <cellStyle name="Uwaga 3" xfId="14821" hidden="1"/>
    <cellStyle name="Uwaga 3" xfId="14834" hidden="1"/>
    <cellStyle name="Uwaga 3" xfId="14835" hidden="1"/>
    <cellStyle name="Uwaga 3" xfId="14837" hidden="1"/>
    <cellStyle name="Uwaga 3" xfId="14849" hidden="1"/>
    <cellStyle name="Uwaga 3" xfId="14850" hidden="1"/>
    <cellStyle name="Uwaga 3" xfId="14852" hidden="1"/>
    <cellStyle name="Uwaga 3" xfId="14864" hidden="1"/>
    <cellStyle name="Uwaga 3" xfId="14865" hidden="1"/>
    <cellStyle name="Uwaga 3" xfId="14867" hidden="1"/>
    <cellStyle name="Uwaga 3" xfId="14879" hidden="1"/>
    <cellStyle name="Uwaga 3" xfId="14880" hidden="1"/>
    <cellStyle name="Uwaga 3" xfId="14881" hidden="1"/>
    <cellStyle name="Uwaga 3" xfId="14895" hidden="1"/>
    <cellStyle name="Uwaga 3" xfId="14897" hidden="1"/>
    <cellStyle name="Uwaga 3" xfId="14900" hidden="1"/>
    <cellStyle name="Uwaga 3" xfId="14910" hidden="1"/>
    <cellStyle name="Uwaga 3" xfId="14913" hidden="1"/>
    <cellStyle name="Uwaga 3" xfId="14916" hidden="1"/>
    <cellStyle name="Uwaga 3" xfId="14925" hidden="1"/>
    <cellStyle name="Uwaga 3" xfId="14927" hidden="1"/>
    <cellStyle name="Uwaga 3" xfId="14930" hidden="1"/>
    <cellStyle name="Uwaga 3" xfId="14939" hidden="1"/>
    <cellStyle name="Uwaga 3" xfId="14940" hidden="1"/>
    <cellStyle name="Uwaga 3" xfId="14941" hidden="1"/>
    <cellStyle name="Uwaga 3" xfId="14954" hidden="1"/>
    <cellStyle name="Uwaga 3" xfId="14956" hidden="1"/>
    <cellStyle name="Uwaga 3" xfId="14958" hidden="1"/>
    <cellStyle name="Uwaga 3" xfId="14969" hidden="1"/>
    <cellStyle name="Uwaga 3" xfId="14971" hidden="1"/>
    <cellStyle name="Uwaga 3" xfId="14973" hidden="1"/>
    <cellStyle name="Uwaga 3" xfId="14984" hidden="1"/>
    <cellStyle name="Uwaga 3" xfId="14986" hidden="1"/>
    <cellStyle name="Uwaga 3" xfId="14988" hidden="1"/>
    <cellStyle name="Uwaga 3" xfId="14999" hidden="1"/>
    <cellStyle name="Uwaga 3" xfId="15000" hidden="1"/>
    <cellStyle name="Uwaga 3" xfId="15001" hidden="1"/>
    <cellStyle name="Uwaga 3" xfId="15014" hidden="1"/>
    <cellStyle name="Uwaga 3" xfId="15016" hidden="1"/>
    <cellStyle name="Uwaga 3" xfId="15018" hidden="1"/>
    <cellStyle name="Uwaga 3" xfId="15029" hidden="1"/>
    <cellStyle name="Uwaga 3" xfId="15031" hidden="1"/>
    <cellStyle name="Uwaga 3" xfId="15033" hidden="1"/>
    <cellStyle name="Uwaga 3" xfId="15044" hidden="1"/>
    <cellStyle name="Uwaga 3" xfId="15046" hidden="1"/>
    <cellStyle name="Uwaga 3" xfId="15047" hidden="1"/>
    <cellStyle name="Uwaga 3" xfId="15059" hidden="1"/>
    <cellStyle name="Uwaga 3" xfId="15060" hidden="1"/>
    <cellStyle name="Uwaga 3" xfId="15061" hidden="1"/>
    <cellStyle name="Uwaga 3" xfId="15074" hidden="1"/>
    <cellStyle name="Uwaga 3" xfId="15076" hidden="1"/>
    <cellStyle name="Uwaga 3" xfId="15078" hidden="1"/>
    <cellStyle name="Uwaga 3" xfId="15089" hidden="1"/>
    <cellStyle name="Uwaga 3" xfId="15091" hidden="1"/>
    <cellStyle name="Uwaga 3" xfId="15093" hidden="1"/>
    <cellStyle name="Uwaga 3" xfId="15104" hidden="1"/>
    <cellStyle name="Uwaga 3" xfId="15106" hidden="1"/>
    <cellStyle name="Uwaga 3" xfId="15108" hidden="1"/>
    <cellStyle name="Uwaga 3" xfId="15119" hidden="1"/>
    <cellStyle name="Uwaga 3" xfId="15120" hidden="1"/>
    <cellStyle name="Uwaga 3" xfId="15122" hidden="1"/>
    <cellStyle name="Uwaga 3" xfId="15133" hidden="1"/>
    <cellStyle name="Uwaga 3" xfId="15135" hidden="1"/>
    <cellStyle name="Uwaga 3" xfId="15136" hidden="1"/>
    <cellStyle name="Uwaga 3" xfId="15145" hidden="1"/>
    <cellStyle name="Uwaga 3" xfId="15148" hidden="1"/>
    <cellStyle name="Uwaga 3" xfId="15150" hidden="1"/>
    <cellStyle name="Uwaga 3" xfId="15161" hidden="1"/>
    <cellStyle name="Uwaga 3" xfId="15163" hidden="1"/>
    <cellStyle name="Uwaga 3" xfId="15165" hidden="1"/>
    <cellStyle name="Uwaga 3" xfId="15177" hidden="1"/>
    <cellStyle name="Uwaga 3" xfId="15179" hidden="1"/>
    <cellStyle name="Uwaga 3" xfId="15181" hidden="1"/>
    <cellStyle name="Uwaga 3" xfId="15189" hidden="1"/>
    <cellStyle name="Uwaga 3" xfId="15191" hidden="1"/>
    <cellStyle name="Uwaga 3" xfId="15194" hidden="1"/>
    <cellStyle name="Uwaga 3" xfId="15184" hidden="1"/>
    <cellStyle name="Uwaga 3" xfId="15183" hidden="1"/>
    <cellStyle name="Uwaga 3" xfId="15182" hidden="1"/>
    <cellStyle name="Uwaga 3" xfId="15169" hidden="1"/>
    <cellStyle name="Uwaga 3" xfId="15168" hidden="1"/>
    <cellStyle name="Uwaga 3" xfId="15167" hidden="1"/>
    <cellStyle name="Uwaga 3" xfId="15154" hidden="1"/>
    <cellStyle name="Uwaga 3" xfId="15153" hidden="1"/>
    <cellStyle name="Uwaga 3" xfId="15152" hidden="1"/>
    <cellStyle name="Uwaga 3" xfId="15139" hidden="1"/>
    <cellStyle name="Uwaga 3" xfId="15138" hidden="1"/>
    <cellStyle name="Uwaga 3" xfId="15137" hidden="1"/>
    <cellStyle name="Uwaga 3" xfId="15124" hidden="1"/>
    <cellStyle name="Uwaga 3" xfId="15123" hidden="1"/>
    <cellStyle name="Uwaga 3" xfId="15121" hidden="1"/>
    <cellStyle name="Uwaga 3" xfId="15110" hidden="1"/>
    <cellStyle name="Uwaga 3" xfId="15107" hidden="1"/>
    <cellStyle name="Uwaga 3" xfId="15105" hidden="1"/>
    <cellStyle name="Uwaga 3" xfId="15095" hidden="1"/>
    <cellStyle name="Uwaga 3" xfId="15092" hidden="1"/>
    <cellStyle name="Uwaga 3" xfId="15090" hidden="1"/>
    <cellStyle name="Uwaga 3" xfId="15080" hidden="1"/>
    <cellStyle name="Uwaga 3" xfId="15077" hidden="1"/>
    <cellStyle name="Uwaga 3" xfId="15075" hidden="1"/>
    <cellStyle name="Uwaga 3" xfId="15065" hidden="1"/>
    <cellStyle name="Uwaga 3" xfId="15063" hidden="1"/>
    <cellStyle name="Uwaga 3" xfId="15062" hidden="1"/>
    <cellStyle name="Uwaga 3" xfId="15050" hidden="1"/>
    <cellStyle name="Uwaga 3" xfId="15048" hidden="1"/>
    <cellStyle name="Uwaga 3" xfId="15045" hidden="1"/>
    <cellStyle name="Uwaga 3" xfId="15035" hidden="1"/>
    <cellStyle name="Uwaga 3" xfId="15032" hidden="1"/>
    <cellStyle name="Uwaga 3" xfId="15030" hidden="1"/>
    <cellStyle name="Uwaga 3" xfId="15020" hidden="1"/>
    <cellStyle name="Uwaga 3" xfId="15017" hidden="1"/>
    <cellStyle name="Uwaga 3" xfId="15015" hidden="1"/>
    <cellStyle name="Uwaga 3" xfId="15005" hidden="1"/>
    <cellStyle name="Uwaga 3" xfId="15003" hidden="1"/>
    <cellStyle name="Uwaga 3" xfId="15002" hidden="1"/>
    <cellStyle name="Uwaga 3" xfId="14990" hidden="1"/>
    <cellStyle name="Uwaga 3" xfId="14987" hidden="1"/>
    <cellStyle name="Uwaga 3" xfId="14985" hidden="1"/>
    <cellStyle name="Uwaga 3" xfId="14975" hidden="1"/>
    <cellStyle name="Uwaga 3" xfId="14972" hidden="1"/>
    <cellStyle name="Uwaga 3" xfId="14970" hidden="1"/>
    <cellStyle name="Uwaga 3" xfId="14960" hidden="1"/>
    <cellStyle name="Uwaga 3" xfId="14957" hidden="1"/>
    <cellStyle name="Uwaga 3" xfId="14955" hidden="1"/>
    <cellStyle name="Uwaga 3" xfId="14945" hidden="1"/>
    <cellStyle name="Uwaga 3" xfId="14943" hidden="1"/>
    <cellStyle name="Uwaga 3" xfId="14942" hidden="1"/>
    <cellStyle name="Uwaga 3" xfId="14929" hidden="1"/>
    <cellStyle name="Uwaga 3" xfId="14926" hidden="1"/>
    <cellStyle name="Uwaga 3" xfId="14924" hidden="1"/>
    <cellStyle name="Uwaga 3" xfId="14914" hidden="1"/>
    <cellStyle name="Uwaga 3" xfId="14911" hidden="1"/>
    <cellStyle name="Uwaga 3" xfId="14909" hidden="1"/>
    <cellStyle name="Uwaga 3" xfId="14899" hidden="1"/>
    <cellStyle name="Uwaga 3" xfId="14896" hidden="1"/>
    <cellStyle name="Uwaga 3" xfId="14894" hidden="1"/>
    <cellStyle name="Uwaga 3" xfId="14885" hidden="1"/>
    <cellStyle name="Uwaga 3" xfId="14883" hidden="1"/>
    <cellStyle name="Uwaga 3" xfId="14882" hidden="1"/>
    <cellStyle name="Uwaga 3" xfId="14870" hidden="1"/>
    <cellStyle name="Uwaga 3" xfId="14868" hidden="1"/>
    <cellStyle name="Uwaga 3" xfId="14866" hidden="1"/>
    <cellStyle name="Uwaga 3" xfId="14855" hidden="1"/>
    <cellStyle name="Uwaga 3" xfId="14853" hidden="1"/>
    <cellStyle name="Uwaga 3" xfId="14851" hidden="1"/>
    <cellStyle name="Uwaga 3" xfId="14840" hidden="1"/>
    <cellStyle name="Uwaga 3" xfId="14838" hidden="1"/>
    <cellStyle name="Uwaga 3" xfId="14836" hidden="1"/>
    <cellStyle name="Uwaga 3" xfId="14825" hidden="1"/>
    <cellStyle name="Uwaga 3" xfId="14823" hidden="1"/>
    <cellStyle name="Uwaga 3" xfId="14822" hidden="1"/>
    <cellStyle name="Uwaga 3" xfId="14809" hidden="1"/>
    <cellStyle name="Uwaga 3" xfId="14806" hidden="1"/>
    <cellStyle name="Uwaga 3" xfId="14804" hidden="1"/>
    <cellStyle name="Uwaga 3" xfId="14794" hidden="1"/>
    <cellStyle name="Uwaga 3" xfId="14791" hidden="1"/>
    <cellStyle name="Uwaga 3" xfId="14789" hidden="1"/>
    <cellStyle name="Uwaga 3" xfId="14779" hidden="1"/>
    <cellStyle name="Uwaga 3" xfId="14776" hidden="1"/>
    <cellStyle name="Uwaga 3" xfId="14774" hidden="1"/>
    <cellStyle name="Uwaga 3" xfId="14765" hidden="1"/>
    <cellStyle name="Uwaga 3" xfId="14763" hidden="1"/>
    <cellStyle name="Uwaga 3" xfId="14761" hidden="1"/>
    <cellStyle name="Uwaga 3" xfId="14749" hidden="1"/>
    <cellStyle name="Uwaga 3" xfId="14746" hidden="1"/>
    <cellStyle name="Uwaga 3" xfId="14744" hidden="1"/>
    <cellStyle name="Uwaga 3" xfId="14734" hidden="1"/>
    <cellStyle name="Uwaga 3" xfId="14731" hidden="1"/>
    <cellStyle name="Uwaga 3" xfId="14729" hidden="1"/>
    <cellStyle name="Uwaga 3" xfId="14719" hidden="1"/>
    <cellStyle name="Uwaga 3" xfId="14716" hidden="1"/>
    <cellStyle name="Uwaga 3" xfId="14714" hidden="1"/>
    <cellStyle name="Uwaga 3" xfId="14707" hidden="1"/>
    <cellStyle name="Uwaga 3" xfId="14704" hidden="1"/>
    <cellStyle name="Uwaga 3" xfId="14702" hidden="1"/>
    <cellStyle name="Uwaga 3" xfId="14692" hidden="1"/>
    <cellStyle name="Uwaga 3" xfId="14689" hidden="1"/>
    <cellStyle name="Uwaga 3" xfId="14686" hidden="1"/>
    <cellStyle name="Uwaga 3" xfId="14677" hidden="1"/>
    <cellStyle name="Uwaga 3" xfId="14673" hidden="1"/>
    <cellStyle name="Uwaga 3" xfId="14670" hidden="1"/>
    <cellStyle name="Uwaga 3" xfId="14662" hidden="1"/>
    <cellStyle name="Uwaga 3" xfId="14659" hidden="1"/>
    <cellStyle name="Uwaga 3" xfId="14656" hidden="1"/>
    <cellStyle name="Uwaga 3" xfId="14647" hidden="1"/>
    <cellStyle name="Uwaga 3" xfId="14644" hidden="1"/>
    <cellStyle name="Uwaga 3" xfId="14641" hidden="1"/>
    <cellStyle name="Uwaga 3" xfId="14631" hidden="1"/>
    <cellStyle name="Uwaga 3" xfId="14627" hidden="1"/>
    <cellStyle name="Uwaga 3" xfId="14624" hidden="1"/>
    <cellStyle name="Uwaga 3" xfId="14615" hidden="1"/>
    <cellStyle name="Uwaga 3" xfId="14611" hidden="1"/>
    <cellStyle name="Uwaga 3" xfId="14609" hidden="1"/>
    <cellStyle name="Uwaga 3" xfId="14601" hidden="1"/>
    <cellStyle name="Uwaga 3" xfId="14597" hidden="1"/>
    <cellStyle name="Uwaga 3" xfId="14594" hidden="1"/>
    <cellStyle name="Uwaga 3" xfId="14587" hidden="1"/>
    <cellStyle name="Uwaga 3" xfId="14584" hidden="1"/>
    <cellStyle name="Uwaga 3" xfId="14581" hidden="1"/>
    <cellStyle name="Uwaga 3" xfId="14572" hidden="1"/>
    <cellStyle name="Uwaga 3" xfId="14567" hidden="1"/>
    <cellStyle name="Uwaga 3" xfId="14564" hidden="1"/>
    <cellStyle name="Uwaga 3" xfId="14557" hidden="1"/>
    <cellStyle name="Uwaga 3" xfId="14552" hidden="1"/>
    <cellStyle name="Uwaga 3" xfId="14549" hidden="1"/>
    <cellStyle name="Uwaga 3" xfId="14542" hidden="1"/>
    <cellStyle name="Uwaga 3" xfId="14537" hidden="1"/>
    <cellStyle name="Uwaga 3" xfId="14534" hidden="1"/>
    <cellStyle name="Uwaga 3" xfId="14528" hidden="1"/>
    <cellStyle name="Uwaga 3" xfId="14524" hidden="1"/>
    <cellStyle name="Uwaga 3" xfId="14521" hidden="1"/>
    <cellStyle name="Uwaga 3" xfId="14513" hidden="1"/>
    <cellStyle name="Uwaga 3" xfId="14508" hidden="1"/>
    <cellStyle name="Uwaga 3" xfId="14504" hidden="1"/>
    <cellStyle name="Uwaga 3" xfId="14498" hidden="1"/>
    <cellStyle name="Uwaga 3" xfId="14493" hidden="1"/>
    <cellStyle name="Uwaga 3" xfId="14489" hidden="1"/>
    <cellStyle name="Uwaga 3" xfId="14483" hidden="1"/>
    <cellStyle name="Uwaga 3" xfId="14478" hidden="1"/>
    <cellStyle name="Uwaga 3" xfId="14474" hidden="1"/>
    <cellStyle name="Uwaga 3" xfId="14469" hidden="1"/>
    <cellStyle name="Uwaga 3" xfId="14465" hidden="1"/>
    <cellStyle name="Uwaga 3" xfId="14461" hidden="1"/>
    <cellStyle name="Uwaga 3" xfId="14453" hidden="1"/>
    <cellStyle name="Uwaga 3" xfId="14448" hidden="1"/>
    <cellStyle name="Uwaga 3" xfId="14444" hidden="1"/>
    <cellStyle name="Uwaga 3" xfId="14438" hidden="1"/>
    <cellStyle name="Uwaga 3" xfId="14433" hidden="1"/>
    <cellStyle name="Uwaga 3" xfId="14429" hidden="1"/>
    <cellStyle name="Uwaga 3" xfId="14423" hidden="1"/>
    <cellStyle name="Uwaga 3" xfId="14418" hidden="1"/>
    <cellStyle name="Uwaga 3" xfId="14414" hidden="1"/>
    <cellStyle name="Uwaga 3" xfId="14410" hidden="1"/>
    <cellStyle name="Uwaga 3" xfId="14405" hidden="1"/>
    <cellStyle name="Uwaga 3" xfId="14400" hidden="1"/>
    <cellStyle name="Uwaga 3" xfId="14395" hidden="1"/>
    <cellStyle name="Uwaga 3" xfId="14391" hidden="1"/>
    <cellStyle name="Uwaga 3" xfId="14387" hidden="1"/>
    <cellStyle name="Uwaga 3" xfId="14380" hidden="1"/>
    <cellStyle name="Uwaga 3" xfId="14376" hidden="1"/>
    <cellStyle name="Uwaga 3" xfId="14371" hidden="1"/>
    <cellStyle name="Uwaga 3" xfId="14365" hidden="1"/>
    <cellStyle name="Uwaga 3" xfId="14361" hidden="1"/>
    <cellStyle name="Uwaga 3" xfId="14356" hidden="1"/>
    <cellStyle name="Uwaga 3" xfId="14350" hidden="1"/>
    <cellStyle name="Uwaga 3" xfId="14346" hidden="1"/>
    <cellStyle name="Uwaga 3" xfId="14341" hidden="1"/>
    <cellStyle name="Uwaga 3" xfId="14335" hidden="1"/>
    <cellStyle name="Uwaga 3" xfId="14331" hidden="1"/>
    <cellStyle name="Uwaga 3" xfId="14327" hidden="1"/>
    <cellStyle name="Uwaga 3" xfId="15187" hidden="1"/>
    <cellStyle name="Uwaga 3" xfId="15186" hidden="1"/>
    <cellStyle name="Uwaga 3" xfId="15185" hidden="1"/>
    <cellStyle name="Uwaga 3" xfId="15172" hidden="1"/>
    <cellStyle name="Uwaga 3" xfId="15171" hidden="1"/>
    <cellStyle name="Uwaga 3" xfId="15170" hidden="1"/>
    <cellStyle name="Uwaga 3" xfId="15157" hidden="1"/>
    <cellStyle name="Uwaga 3" xfId="15156" hidden="1"/>
    <cellStyle name="Uwaga 3" xfId="15155" hidden="1"/>
    <cellStyle name="Uwaga 3" xfId="15142" hidden="1"/>
    <cellStyle name="Uwaga 3" xfId="15141" hidden="1"/>
    <cellStyle name="Uwaga 3" xfId="15140" hidden="1"/>
    <cellStyle name="Uwaga 3" xfId="15127" hidden="1"/>
    <cellStyle name="Uwaga 3" xfId="15126" hidden="1"/>
    <cellStyle name="Uwaga 3" xfId="15125" hidden="1"/>
    <cellStyle name="Uwaga 3" xfId="15113" hidden="1"/>
    <cellStyle name="Uwaga 3" xfId="15111" hidden="1"/>
    <cellStyle name="Uwaga 3" xfId="15109" hidden="1"/>
    <cellStyle name="Uwaga 3" xfId="15098" hidden="1"/>
    <cellStyle name="Uwaga 3" xfId="15096" hidden="1"/>
    <cellStyle name="Uwaga 3" xfId="15094" hidden="1"/>
    <cellStyle name="Uwaga 3" xfId="15083" hidden="1"/>
    <cellStyle name="Uwaga 3" xfId="15081" hidden="1"/>
    <cellStyle name="Uwaga 3" xfId="15079" hidden="1"/>
    <cellStyle name="Uwaga 3" xfId="15068" hidden="1"/>
    <cellStyle name="Uwaga 3" xfId="15066" hidden="1"/>
    <cellStyle name="Uwaga 3" xfId="15064" hidden="1"/>
    <cellStyle name="Uwaga 3" xfId="15053" hidden="1"/>
    <cellStyle name="Uwaga 3" xfId="15051" hidden="1"/>
    <cellStyle name="Uwaga 3" xfId="15049" hidden="1"/>
    <cellStyle name="Uwaga 3" xfId="15038" hidden="1"/>
    <cellStyle name="Uwaga 3" xfId="15036" hidden="1"/>
    <cellStyle name="Uwaga 3" xfId="15034" hidden="1"/>
    <cellStyle name="Uwaga 3" xfId="15023" hidden="1"/>
    <cellStyle name="Uwaga 3" xfId="15021" hidden="1"/>
    <cellStyle name="Uwaga 3" xfId="15019" hidden="1"/>
    <cellStyle name="Uwaga 3" xfId="15008" hidden="1"/>
    <cellStyle name="Uwaga 3" xfId="15006" hidden="1"/>
    <cellStyle name="Uwaga 3" xfId="15004" hidden="1"/>
    <cellStyle name="Uwaga 3" xfId="14993" hidden="1"/>
    <cellStyle name="Uwaga 3" xfId="14991" hidden="1"/>
    <cellStyle name="Uwaga 3" xfId="14989" hidden="1"/>
    <cellStyle name="Uwaga 3" xfId="14978" hidden="1"/>
    <cellStyle name="Uwaga 3" xfId="14976" hidden="1"/>
    <cellStyle name="Uwaga 3" xfId="14974" hidden="1"/>
    <cellStyle name="Uwaga 3" xfId="14963" hidden="1"/>
    <cellStyle name="Uwaga 3" xfId="14961" hidden="1"/>
    <cellStyle name="Uwaga 3" xfId="14959" hidden="1"/>
    <cellStyle name="Uwaga 3" xfId="14948" hidden="1"/>
    <cellStyle name="Uwaga 3" xfId="14946" hidden="1"/>
    <cellStyle name="Uwaga 3" xfId="14944" hidden="1"/>
    <cellStyle name="Uwaga 3" xfId="14933" hidden="1"/>
    <cellStyle name="Uwaga 3" xfId="14931" hidden="1"/>
    <cellStyle name="Uwaga 3" xfId="14928" hidden="1"/>
    <cellStyle name="Uwaga 3" xfId="14918" hidden="1"/>
    <cellStyle name="Uwaga 3" xfId="14915" hidden="1"/>
    <cellStyle name="Uwaga 3" xfId="14912" hidden="1"/>
    <cellStyle name="Uwaga 3" xfId="14903" hidden="1"/>
    <cellStyle name="Uwaga 3" xfId="14901" hidden="1"/>
    <cellStyle name="Uwaga 3" xfId="14898" hidden="1"/>
    <cellStyle name="Uwaga 3" xfId="14888" hidden="1"/>
    <cellStyle name="Uwaga 3" xfId="14886" hidden="1"/>
    <cellStyle name="Uwaga 3" xfId="14884" hidden="1"/>
    <cellStyle name="Uwaga 3" xfId="14873" hidden="1"/>
    <cellStyle name="Uwaga 3" xfId="14871" hidden="1"/>
    <cellStyle name="Uwaga 3" xfId="14869" hidden="1"/>
    <cellStyle name="Uwaga 3" xfId="14858" hidden="1"/>
    <cellStyle name="Uwaga 3" xfId="14856" hidden="1"/>
    <cellStyle name="Uwaga 3" xfId="14854" hidden="1"/>
    <cellStyle name="Uwaga 3" xfId="14843" hidden="1"/>
    <cellStyle name="Uwaga 3" xfId="14841" hidden="1"/>
    <cellStyle name="Uwaga 3" xfId="14839" hidden="1"/>
    <cellStyle name="Uwaga 3" xfId="14828" hidden="1"/>
    <cellStyle name="Uwaga 3" xfId="14826" hidden="1"/>
    <cellStyle name="Uwaga 3" xfId="14824" hidden="1"/>
    <cellStyle name="Uwaga 3" xfId="14813" hidden="1"/>
    <cellStyle name="Uwaga 3" xfId="14811" hidden="1"/>
    <cellStyle name="Uwaga 3" xfId="14808" hidden="1"/>
    <cellStyle name="Uwaga 3" xfId="14798" hidden="1"/>
    <cellStyle name="Uwaga 3" xfId="14795" hidden="1"/>
    <cellStyle name="Uwaga 3" xfId="14792" hidden="1"/>
    <cellStyle name="Uwaga 3" xfId="14783" hidden="1"/>
    <cellStyle name="Uwaga 3" xfId="14780" hidden="1"/>
    <cellStyle name="Uwaga 3" xfId="14777" hidden="1"/>
    <cellStyle name="Uwaga 3" xfId="14768" hidden="1"/>
    <cellStyle name="Uwaga 3" xfId="14766" hidden="1"/>
    <cellStyle name="Uwaga 3" xfId="14764" hidden="1"/>
    <cellStyle name="Uwaga 3" xfId="14753" hidden="1"/>
    <cellStyle name="Uwaga 3" xfId="14750" hidden="1"/>
    <cellStyle name="Uwaga 3" xfId="14747" hidden="1"/>
    <cellStyle name="Uwaga 3" xfId="14738" hidden="1"/>
    <cellStyle name="Uwaga 3" xfId="14735" hidden="1"/>
    <cellStyle name="Uwaga 3" xfId="14732" hidden="1"/>
    <cellStyle name="Uwaga 3" xfId="14723" hidden="1"/>
    <cellStyle name="Uwaga 3" xfId="14720" hidden="1"/>
    <cellStyle name="Uwaga 3" xfId="14717" hidden="1"/>
    <cellStyle name="Uwaga 3" xfId="14710" hidden="1"/>
    <cellStyle name="Uwaga 3" xfId="14706" hidden="1"/>
    <cellStyle name="Uwaga 3" xfId="14703" hidden="1"/>
    <cellStyle name="Uwaga 3" xfId="14695" hidden="1"/>
    <cellStyle name="Uwaga 3" xfId="14691" hidden="1"/>
    <cellStyle name="Uwaga 3" xfId="14688" hidden="1"/>
    <cellStyle name="Uwaga 3" xfId="14680" hidden="1"/>
    <cellStyle name="Uwaga 3" xfId="14676" hidden="1"/>
    <cellStyle name="Uwaga 3" xfId="14672" hidden="1"/>
    <cellStyle name="Uwaga 3" xfId="14665" hidden="1"/>
    <cellStyle name="Uwaga 3" xfId="14661" hidden="1"/>
    <cellStyle name="Uwaga 3" xfId="14658" hidden="1"/>
    <cellStyle name="Uwaga 3" xfId="14650" hidden="1"/>
    <cellStyle name="Uwaga 3" xfId="14646" hidden="1"/>
    <cellStyle name="Uwaga 3" xfId="14643" hidden="1"/>
    <cellStyle name="Uwaga 3" xfId="14634" hidden="1"/>
    <cellStyle name="Uwaga 3" xfId="14629" hidden="1"/>
    <cellStyle name="Uwaga 3" xfId="14625" hidden="1"/>
    <cellStyle name="Uwaga 3" xfId="14619" hidden="1"/>
    <cellStyle name="Uwaga 3" xfId="14614" hidden="1"/>
    <cellStyle name="Uwaga 3" xfId="14610" hidden="1"/>
    <cellStyle name="Uwaga 3" xfId="14604" hidden="1"/>
    <cellStyle name="Uwaga 3" xfId="14599" hidden="1"/>
    <cellStyle name="Uwaga 3" xfId="14595" hidden="1"/>
    <cellStyle name="Uwaga 3" xfId="14590" hidden="1"/>
    <cellStyle name="Uwaga 3" xfId="14586" hidden="1"/>
    <cellStyle name="Uwaga 3" xfId="14582" hidden="1"/>
    <cellStyle name="Uwaga 3" xfId="14575" hidden="1"/>
    <cellStyle name="Uwaga 3" xfId="14570" hidden="1"/>
    <cellStyle name="Uwaga 3" xfId="14566" hidden="1"/>
    <cellStyle name="Uwaga 3" xfId="14559" hidden="1"/>
    <cellStyle name="Uwaga 3" xfId="14554" hidden="1"/>
    <cellStyle name="Uwaga 3" xfId="14550" hidden="1"/>
    <cellStyle name="Uwaga 3" xfId="14545" hidden="1"/>
    <cellStyle name="Uwaga 3" xfId="14540" hidden="1"/>
    <cellStyle name="Uwaga 3" xfId="14536" hidden="1"/>
    <cellStyle name="Uwaga 3" xfId="14530" hidden="1"/>
    <cellStyle name="Uwaga 3" xfId="14526" hidden="1"/>
    <cellStyle name="Uwaga 3" xfId="14523" hidden="1"/>
    <cellStyle name="Uwaga 3" xfId="14516" hidden="1"/>
    <cellStyle name="Uwaga 3" xfId="14511" hidden="1"/>
    <cellStyle name="Uwaga 3" xfId="14506" hidden="1"/>
    <cellStyle name="Uwaga 3" xfId="14500" hidden="1"/>
    <cellStyle name="Uwaga 3" xfId="14495" hidden="1"/>
    <cellStyle name="Uwaga 3" xfId="14490" hidden="1"/>
    <cellStyle name="Uwaga 3" xfId="14485" hidden="1"/>
    <cellStyle name="Uwaga 3" xfId="14480" hidden="1"/>
    <cellStyle name="Uwaga 3" xfId="14475" hidden="1"/>
    <cellStyle name="Uwaga 3" xfId="14471" hidden="1"/>
    <cellStyle name="Uwaga 3" xfId="14467" hidden="1"/>
    <cellStyle name="Uwaga 3" xfId="14462" hidden="1"/>
    <cellStyle name="Uwaga 3" xfId="14455" hidden="1"/>
    <cellStyle name="Uwaga 3" xfId="14450" hidden="1"/>
    <cellStyle name="Uwaga 3" xfId="14445" hidden="1"/>
    <cellStyle name="Uwaga 3" xfId="14439" hidden="1"/>
    <cellStyle name="Uwaga 3" xfId="14434" hidden="1"/>
    <cellStyle name="Uwaga 3" xfId="14430" hidden="1"/>
    <cellStyle name="Uwaga 3" xfId="14425" hidden="1"/>
    <cellStyle name="Uwaga 3" xfId="14420" hidden="1"/>
    <cellStyle name="Uwaga 3" xfId="14415" hidden="1"/>
    <cellStyle name="Uwaga 3" xfId="14411" hidden="1"/>
    <cellStyle name="Uwaga 3" xfId="14406" hidden="1"/>
    <cellStyle name="Uwaga 3" xfId="14401" hidden="1"/>
    <cellStyle name="Uwaga 3" xfId="14396" hidden="1"/>
    <cellStyle name="Uwaga 3" xfId="14392" hidden="1"/>
    <cellStyle name="Uwaga 3" xfId="14388" hidden="1"/>
    <cellStyle name="Uwaga 3" xfId="14381" hidden="1"/>
    <cellStyle name="Uwaga 3" xfId="14377" hidden="1"/>
    <cellStyle name="Uwaga 3" xfId="14372" hidden="1"/>
    <cellStyle name="Uwaga 3" xfId="14366" hidden="1"/>
    <cellStyle name="Uwaga 3" xfId="14362" hidden="1"/>
    <cellStyle name="Uwaga 3" xfId="14357" hidden="1"/>
    <cellStyle name="Uwaga 3" xfId="14351" hidden="1"/>
    <cellStyle name="Uwaga 3" xfId="14347" hidden="1"/>
    <cellStyle name="Uwaga 3" xfId="14343" hidden="1"/>
    <cellStyle name="Uwaga 3" xfId="14336" hidden="1"/>
    <cellStyle name="Uwaga 3" xfId="14332" hidden="1"/>
    <cellStyle name="Uwaga 3" xfId="14328" hidden="1"/>
    <cellStyle name="Uwaga 3" xfId="15192" hidden="1"/>
    <cellStyle name="Uwaga 3" xfId="15190" hidden="1"/>
    <cellStyle name="Uwaga 3" xfId="15188" hidden="1"/>
    <cellStyle name="Uwaga 3" xfId="15175" hidden="1"/>
    <cellStyle name="Uwaga 3" xfId="15174" hidden="1"/>
    <cellStyle name="Uwaga 3" xfId="15173" hidden="1"/>
    <cellStyle name="Uwaga 3" xfId="15160" hidden="1"/>
    <cellStyle name="Uwaga 3" xfId="15159" hidden="1"/>
    <cellStyle name="Uwaga 3" xfId="15158" hidden="1"/>
    <cellStyle name="Uwaga 3" xfId="15146" hidden="1"/>
    <cellStyle name="Uwaga 3" xfId="15144" hidden="1"/>
    <cellStyle name="Uwaga 3" xfId="15143" hidden="1"/>
    <cellStyle name="Uwaga 3" xfId="15130" hidden="1"/>
    <cellStyle name="Uwaga 3" xfId="15129" hidden="1"/>
    <cellStyle name="Uwaga 3" xfId="15128" hidden="1"/>
    <cellStyle name="Uwaga 3" xfId="15116" hidden="1"/>
    <cellStyle name="Uwaga 3" xfId="15114" hidden="1"/>
    <cellStyle name="Uwaga 3" xfId="15112" hidden="1"/>
    <cellStyle name="Uwaga 3" xfId="15101" hidden="1"/>
    <cellStyle name="Uwaga 3" xfId="15099" hidden="1"/>
    <cellStyle name="Uwaga 3" xfId="15097" hidden="1"/>
    <cellStyle name="Uwaga 3" xfId="15086" hidden="1"/>
    <cellStyle name="Uwaga 3" xfId="15084" hidden="1"/>
    <cellStyle name="Uwaga 3" xfId="15082" hidden="1"/>
    <cellStyle name="Uwaga 3" xfId="15071" hidden="1"/>
    <cellStyle name="Uwaga 3" xfId="15069" hidden="1"/>
    <cellStyle name="Uwaga 3" xfId="15067" hidden="1"/>
    <cellStyle name="Uwaga 3" xfId="15056" hidden="1"/>
    <cellStyle name="Uwaga 3" xfId="15054" hidden="1"/>
    <cellStyle name="Uwaga 3" xfId="15052" hidden="1"/>
    <cellStyle name="Uwaga 3" xfId="15041" hidden="1"/>
    <cellStyle name="Uwaga 3" xfId="15039" hidden="1"/>
    <cellStyle name="Uwaga 3" xfId="15037" hidden="1"/>
    <cellStyle name="Uwaga 3" xfId="15026" hidden="1"/>
    <cellStyle name="Uwaga 3" xfId="15024" hidden="1"/>
    <cellStyle name="Uwaga 3" xfId="15022" hidden="1"/>
    <cellStyle name="Uwaga 3" xfId="15011" hidden="1"/>
    <cellStyle name="Uwaga 3" xfId="15009" hidden="1"/>
    <cellStyle name="Uwaga 3" xfId="15007" hidden="1"/>
    <cellStyle name="Uwaga 3" xfId="14996" hidden="1"/>
    <cellStyle name="Uwaga 3" xfId="14994" hidden="1"/>
    <cellStyle name="Uwaga 3" xfId="14992" hidden="1"/>
    <cellStyle name="Uwaga 3" xfId="14981" hidden="1"/>
    <cellStyle name="Uwaga 3" xfId="14979" hidden="1"/>
    <cellStyle name="Uwaga 3" xfId="14977" hidden="1"/>
    <cellStyle name="Uwaga 3" xfId="14966" hidden="1"/>
    <cellStyle name="Uwaga 3" xfId="14964" hidden="1"/>
    <cellStyle name="Uwaga 3" xfId="14962" hidden="1"/>
    <cellStyle name="Uwaga 3" xfId="14951" hidden="1"/>
    <cellStyle name="Uwaga 3" xfId="14949" hidden="1"/>
    <cellStyle name="Uwaga 3" xfId="14947" hidden="1"/>
    <cellStyle name="Uwaga 3" xfId="14936" hidden="1"/>
    <cellStyle name="Uwaga 3" xfId="14934" hidden="1"/>
    <cellStyle name="Uwaga 3" xfId="14932" hidden="1"/>
    <cellStyle name="Uwaga 3" xfId="14921" hidden="1"/>
    <cellStyle name="Uwaga 3" xfId="14919" hidden="1"/>
    <cellStyle name="Uwaga 3" xfId="14917" hidden="1"/>
    <cellStyle name="Uwaga 3" xfId="14906" hidden="1"/>
    <cellStyle name="Uwaga 3" xfId="14904" hidden="1"/>
    <cellStyle name="Uwaga 3" xfId="14902" hidden="1"/>
    <cellStyle name="Uwaga 3" xfId="14891" hidden="1"/>
    <cellStyle name="Uwaga 3" xfId="14889" hidden="1"/>
    <cellStyle name="Uwaga 3" xfId="14887" hidden="1"/>
    <cellStyle name="Uwaga 3" xfId="14876" hidden="1"/>
    <cellStyle name="Uwaga 3" xfId="14874" hidden="1"/>
    <cellStyle name="Uwaga 3" xfId="14872" hidden="1"/>
    <cellStyle name="Uwaga 3" xfId="14861" hidden="1"/>
    <cellStyle name="Uwaga 3" xfId="14859" hidden="1"/>
    <cellStyle name="Uwaga 3" xfId="14857" hidden="1"/>
    <cellStyle name="Uwaga 3" xfId="14846" hidden="1"/>
    <cellStyle name="Uwaga 3" xfId="14844" hidden="1"/>
    <cellStyle name="Uwaga 3" xfId="14842" hidden="1"/>
    <cellStyle name="Uwaga 3" xfId="14831" hidden="1"/>
    <cellStyle name="Uwaga 3" xfId="14829" hidden="1"/>
    <cellStyle name="Uwaga 3" xfId="14827" hidden="1"/>
    <cellStyle name="Uwaga 3" xfId="14816" hidden="1"/>
    <cellStyle name="Uwaga 3" xfId="14814" hidden="1"/>
    <cellStyle name="Uwaga 3" xfId="14812" hidden="1"/>
    <cellStyle name="Uwaga 3" xfId="14801" hidden="1"/>
    <cellStyle name="Uwaga 3" xfId="14799" hidden="1"/>
    <cellStyle name="Uwaga 3" xfId="14796" hidden="1"/>
    <cellStyle name="Uwaga 3" xfId="14786" hidden="1"/>
    <cellStyle name="Uwaga 3" xfId="14784" hidden="1"/>
    <cellStyle name="Uwaga 3" xfId="14782" hidden="1"/>
    <cellStyle name="Uwaga 3" xfId="14771" hidden="1"/>
    <cellStyle name="Uwaga 3" xfId="14769" hidden="1"/>
    <cellStyle name="Uwaga 3" xfId="14767" hidden="1"/>
    <cellStyle name="Uwaga 3" xfId="14756" hidden="1"/>
    <cellStyle name="Uwaga 3" xfId="14754" hidden="1"/>
    <cellStyle name="Uwaga 3" xfId="14751" hidden="1"/>
    <cellStyle name="Uwaga 3" xfId="14741" hidden="1"/>
    <cellStyle name="Uwaga 3" xfId="14739" hidden="1"/>
    <cellStyle name="Uwaga 3" xfId="14736" hidden="1"/>
    <cellStyle name="Uwaga 3" xfId="14726" hidden="1"/>
    <cellStyle name="Uwaga 3" xfId="14724" hidden="1"/>
    <cellStyle name="Uwaga 3" xfId="14721" hidden="1"/>
    <cellStyle name="Uwaga 3" xfId="14712" hidden="1"/>
    <cellStyle name="Uwaga 3" xfId="14709" hidden="1"/>
    <cellStyle name="Uwaga 3" xfId="14705" hidden="1"/>
    <cellStyle name="Uwaga 3" xfId="14697" hidden="1"/>
    <cellStyle name="Uwaga 3" xfId="14694" hidden="1"/>
    <cellStyle name="Uwaga 3" xfId="14690" hidden="1"/>
    <cellStyle name="Uwaga 3" xfId="14682" hidden="1"/>
    <cellStyle name="Uwaga 3" xfId="14679" hidden="1"/>
    <cellStyle name="Uwaga 3" xfId="14675" hidden="1"/>
    <cellStyle name="Uwaga 3" xfId="14667" hidden="1"/>
    <cellStyle name="Uwaga 3" xfId="14664" hidden="1"/>
    <cellStyle name="Uwaga 3" xfId="14660" hidden="1"/>
    <cellStyle name="Uwaga 3" xfId="14652" hidden="1"/>
    <cellStyle name="Uwaga 3" xfId="14649" hidden="1"/>
    <cellStyle name="Uwaga 3" xfId="14645" hidden="1"/>
    <cellStyle name="Uwaga 3" xfId="14637" hidden="1"/>
    <cellStyle name="Uwaga 3" xfId="14633" hidden="1"/>
    <cellStyle name="Uwaga 3" xfId="14628" hidden="1"/>
    <cellStyle name="Uwaga 3" xfId="14622" hidden="1"/>
    <cellStyle name="Uwaga 3" xfId="14618" hidden="1"/>
    <cellStyle name="Uwaga 3" xfId="14613" hidden="1"/>
    <cellStyle name="Uwaga 3" xfId="14607" hidden="1"/>
    <cellStyle name="Uwaga 3" xfId="14603" hidden="1"/>
    <cellStyle name="Uwaga 3" xfId="14598" hidden="1"/>
    <cellStyle name="Uwaga 3" xfId="14592" hidden="1"/>
    <cellStyle name="Uwaga 3" xfId="14589" hidden="1"/>
    <cellStyle name="Uwaga 3" xfId="14585" hidden="1"/>
    <cellStyle name="Uwaga 3" xfId="14577" hidden="1"/>
    <cellStyle name="Uwaga 3" xfId="14574" hidden="1"/>
    <cellStyle name="Uwaga 3" xfId="14569" hidden="1"/>
    <cellStyle name="Uwaga 3" xfId="14562" hidden="1"/>
    <cellStyle name="Uwaga 3" xfId="14558" hidden="1"/>
    <cellStyle name="Uwaga 3" xfId="14553" hidden="1"/>
    <cellStyle name="Uwaga 3" xfId="14547" hidden="1"/>
    <cellStyle name="Uwaga 3" xfId="14543" hidden="1"/>
    <cellStyle name="Uwaga 3" xfId="14538" hidden="1"/>
    <cellStyle name="Uwaga 3" xfId="14532" hidden="1"/>
    <cellStyle name="Uwaga 3" xfId="14529" hidden="1"/>
    <cellStyle name="Uwaga 3" xfId="14525" hidden="1"/>
    <cellStyle name="Uwaga 3" xfId="14517" hidden="1"/>
    <cellStyle name="Uwaga 3" xfId="14512" hidden="1"/>
    <cellStyle name="Uwaga 3" xfId="14507" hidden="1"/>
    <cellStyle name="Uwaga 3" xfId="14502" hidden="1"/>
    <cellStyle name="Uwaga 3" xfId="14497" hidden="1"/>
    <cellStyle name="Uwaga 3" xfId="14492" hidden="1"/>
    <cellStyle name="Uwaga 3" xfId="14487" hidden="1"/>
    <cellStyle name="Uwaga 3" xfId="14482" hidden="1"/>
    <cellStyle name="Uwaga 3" xfId="14477" hidden="1"/>
    <cellStyle name="Uwaga 3" xfId="14472" hidden="1"/>
    <cellStyle name="Uwaga 3" xfId="14468" hidden="1"/>
    <cellStyle name="Uwaga 3" xfId="14463" hidden="1"/>
    <cellStyle name="Uwaga 3" xfId="14456" hidden="1"/>
    <cellStyle name="Uwaga 3" xfId="14451" hidden="1"/>
    <cellStyle name="Uwaga 3" xfId="14446" hidden="1"/>
    <cellStyle name="Uwaga 3" xfId="14441" hidden="1"/>
    <cellStyle name="Uwaga 3" xfId="14436" hidden="1"/>
    <cellStyle name="Uwaga 3" xfId="14431" hidden="1"/>
    <cellStyle name="Uwaga 3" xfId="14426" hidden="1"/>
    <cellStyle name="Uwaga 3" xfId="14421" hidden="1"/>
    <cellStyle name="Uwaga 3" xfId="14416" hidden="1"/>
    <cellStyle name="Uwaga 3" xfId="14412" hidden="1"/>
    <cellStyle name="Uwaga 3" xfId="14407" hidden="1"/>
    <cellStyle name="Uwaga 3" xfId="14402" hidden="1"/>
    <cellStyle name="Uwaga 3" xfId="14397" hidden="1"/>
    <cellStyle name="Uwaga 3" xfId="14393" hidden="1"/>
    <cellStyle name="Uwaga 3" xfId="14389" hidden="1"/>
    <cellStyle name="Uwaga 3" xfId="14382" hidden="1"/>
    <cellStyle name="Uwaga 3" xfId="14378" hidden="1"/>
    <cellStyle name="Uwaga 3" xfId="14373" hidden="1"/>
    <cellStyle name="Uwaga 3" xfId="14367" hidden="1"/>
    <cellStyle name="Uwaga 3" xfId="14363" hidden="1"/>
    <cellStyle name="Uwaga 3" xfId="14358" hidden="1"/>
    <cellStyle name="Uwaga 3" xfId="14352" hidden="1"/>
    <cellStyle name="Uwaga 3" xfId="14348" hidden="1"/>
    <cellStyle name="Uwaga 3" xfId="14344" hidden="1"/>
    <cellStyle name="Uwaga 3" xfId="14337" hidden="1"/>
    <cellStyle name="Uwaga 3" xfId="14333" hidden="1"/>
    <cellStyle name="Uwaga 3" xfId="14329" hidden="1"/>
    <cellStyle name="Uwaga 3" xfId="15196" hidden="1"/>
    <cellStyle name="Uwaga 3" xfId="15195" hidden="1"/>
    <cellStyle name="Uwaga 3" xfId="15193" hidden="1"/>
    <cellStyle name="Uwaga 3" xfId="15180" hidden="1"/>
    <cellStyle name="Uwaga 3" xfId="15178" hidden="1"/>
    <cellStyle name="Uwaga 3" xfId="15176" hidden="1"/>
    <cellStyle name="Uwaga 3" xfId="15166" hidden="1"/>
    <cellStyle name="Uwaga 3" xfId="15164" hidden="1"/>
    <cellStyle name="Uwaga 3" xfId="15162" hidden="1"/>
    <cellStyle name="Uwaga 3" xfId="15151" hidden="1"/>
    <cellStyle name="Uwaga 3" xfId="15149" hidden="1"/>
    <cellStyle name="Uwaga 3" xfId="15147" hidden="1"/>
    <cellStyle name="Uwaga 3" xfId="15134" hidden="1"/>
    <cellStyle name="Uwaga 3" xfId="15132" hidden="1"/>
    <cellStyle name="Uwaga 3" xfId="15131" hidden="1"/>
    <cellStyle name="Uwaga 3" xfId="15118" hidden="1"/>
    <cellStyle name="Uwaga 3" xfId="15117" hidden="1"/>
    <cellStyle name="Uwaga 3" xfId="15115" hidden="1"/>
    <cellStyle name="Uwaga 3" xfId="15103" hidden="1"/>
    <cellStyle name="Uwaga 3" xfId="15102" hidden="1"/>
    <cellStyle name="Uwaga 3" xfId="15100" hidden="1"/>
    <cellStyle name="Uwaga 3" xfId="15088" hidden="1"/>
    <cellStyle name="Uwaga 3" xfId="15087" hidden="1"/>
    <cellStyle name="Uwaga 3" xfId="15085" hidden="1"/>
    <cellStyle name="Uwaga 3" xfId="15073" hidden="1"/>
    <cellStyle name="Uwaga 3" xfId="15072" hidden="1"/>
    <cellStyle name="Uwaga 3" xfId="15070" hidden="1"/>
    <cellStyle name="Uwaga 3" xfId="15058" hidden="1"/>
    <cellStyle name="Uwaga 3" xfId="15057" hidden="1"/>
    <cellStyle name="Uwaga 3" xfId="15055" hidden="1"/>
    <cellStyle name="Uwaga 3" xfId="15043" hidden="1"/>
    <cellStyle name="Uwaga 3" xfId="15042" hidden="1"/>
    <cellStyle name="Uwaga 3" xfId="15040" hidden="1"/>
    <cellStyle name="Uwaga 3" xfId="15028" hidden="1"/>
    <cellStyle name="Uwaga 3" xfId="15027" hidden="1"/>
    <cellStyle name="Uwaga 3" xfId="15025" hidden="1"/>
    <cellStyle name="Uwaga 3" xfId="15013" hidden="1"/>
    <cellStyle name="Uwaga 3" xfId="15012" hidden="1"/>
    <cellStyle name="Uwaga 3" xfId="15010" hidden="1"/>
    <cellStyle name="Uwaga 3" xfId="14998" hidden="1"/>
    <cellStyle name="Uwaga 3" xfId="14997" hidden="1"/>
    <cellStyle name="Uwaga 3" xfId="14995" hidden="1"/>
    <cellStyle name="Uwaga 3" xfId="14983" hidden="1"/>
    <cellStyle name="Uwaga 3" xfId="14982" hidden="1"/>
    <cellStyle name="Uwaga 3" xfId="14980" hidden="1"/>
    <cellStyle name="Uwaga 3" xfId="14968" hidden="1"/>
    <cellStyle name="Uwaga 3" xfId="14967" hidden="1"/>
    <cellStyle name="Uwaga 3" xfId="14965" hidden="1"/>
    <cellStyle name="Uwaga 3" xfId="14953" hidden="1"/>
    <cellStyle name="Uwaga 3" xfId="14952" hidden="1"/>
    <cellStyle name="Uwaga 3" xfId="14950" hidden="1"/>
    <cellStyle name="Uwaga 3" xfId="14938" hidden="1"/>
    <cellStyle name="Uwaga 3" xfId="14937" hidden="1"/>
    <cellStyle name="Uwaga 3" xfId="14935" hidden="1"/>
    <cellStyle name="Uwaga 3" xfId="14923" hidden="1"/>
    <cellStyle name="Uwaga 3" xfId="14922" hidden="1"/>
    <cellStyle name="Uwaga 3" xfId="14920" hidden="1"/>
    <cellStyle name="Uwaga 3" xfId="14908" hidden="1"/>
    <cellStyle name="Uwaga 3" xfId="14907" hidden="1"/>
    <cellStyle name="Uwaga 3" xfId="14905" hidden="1"/>
    <cellStyle name="Uwaga 3" xfId="14893" hidden="1"/>
    <cellStyle name="Uwaga 3" xfId="14892" hidden="1"/>
    <cellStyle name="Uwaga 3" xfId="14890" hidden="1"/>
    <cellStyle name="Uwaga 3" xfId="14878" hidden="1"/>
    <cellStyle name="Uwaga 3" xfId="14877" hidden="1"/>
    <cellStyle name="Uwaga 3" xfId="14875" hidden="1"/>
    <cellStyle name="Uwaga 3" xfId="14863" hidden="1"/>
    <cellStyle name="Uwaga 3" xfId="14862" hidden="1"/>
    <cellStyle name="Uwaga 3" xfId="14860" hidden="1"/>
    <cellStyle name="Uwaga 3" xfId="14848" hidden="1"/>
    <cellStyle name="Uwaga 3" xfId="14847" hidden="1"/>
    <cellStyle name="Uwaga 3" xfId="14845" hidden="1"/>
    <cellStyle name="Uwaga 3" xfId="14833" hidden="1"/>
    <cellStyle name="Uwaga 3" xfId="14832" hidden="1"/>
    <cellStyle name="Uwaga 3" xfId="14830" hidden="1"/>
    <cellStyle name="Uwaga 3" xfId="14818" hidden="1"/>
    <cellStyle name="Uwaga 3" xfId="14817" hidden="1"/>
    <cellStyle name="Uwaga 3" xfId="14815" hidden="1"/>
    <cellStyle name="Uwaga 3" xfId="14803" hidden="1"/>
    <cellStyle name="Uwaga 3" xfId="14802" hidden="1"/>
    <cellStyle name="Uwaga 3" xfId="14800" hidden="1"/>
    <cellStyle name="Uwaga 3" xfId="14788" hidden="1"/>
    <cellStyle name="Uwaga 3" xfId="14787" hidden="1"/>
    <cellStyle name="Uwaga 3" xfId="14785" hidden="1"/>
    <cellStyle name="Uwaga 3" xfId="14773" hidden="1"/>
    <cellStyle name="Uwaga 3" xfId="14772" hidden="1"/>
    <cellStyle name="Uwaga 3" xfId="14770" hidden="1"/>
    <cellStyle name="Uwaga 3" xfId="14758" hidden="1"/>
    <cellStyle name="Uwaga 3" xfId="14757" hidden="1"/>
    <cellStyle name="Uwaga 3" xfId="14755" hidden="1"/>
    <cellStyle name="Uwaga 3" xfId="14743" hidden="1"/>
    <cellStyle name="Uwaga 3" xfId="14742" hidden="1"/>
    <cellStyle name="Uwaga 3" xfId="14740" hidden="1"/>
    <cellStyle name="Uwaga 3" xfId="14728" hidden="1"/>
    <cellStyle name="Uwaga 3" xfId="14727" hidden="1"/>
    <cellStyle name="Uwaga 3" xfId="14725" hidden="1"/>
    <cellStyle name="Uwaga 3" xfId="14713" hidden="1"/>
    <cellStyle name="Uwaga 3" xfId="14711" hidden="1"/>
    <cellStyle name="Uwaga 3" xfId="14708" hidden="1"/>
    <cellStyle name="Uwaga 3" xfId="14698" hidden="1"/>
    <cellStyle name="Uwaga 3" xfId="14696" hidden="1"/>
    <cellStyle name="Uwaga 3" xfId="14693" hidden="1"/>
    <cellStyle name="Uwaga 3" xfId="14683" hidden="1"/>
    <cellStyle name="Uwaga 3" xfId="14681" hidden="1"/>
    <cellStyle name="Uwaga 3" xfId="14678" hidden="1"/>
    <cellStyle name="Uwaga 3" xfId="14668" hidden="1"/>
    <cellStyle name="Uwaga 3" xfId="14666" hidden="1"/>
    <cellStyle name="Uwaga 3" xfId="14663" hidden="1"/>
    <cellStyle name="Uwaga 3" xfId="14653" hidden="1"/>
    <cellStyle name="Uwaga 3" xfId="14651" hidden="1"/>
    <cellStyle name="Uwaga 3" xfId="14648" hidden="1"/>
    <cellStyle name="Uwaga 3" xfId="14638" hidden="1"/>
    <cellStyle name="Uwaga 3" xfId="14636" hidden="1"/>
    <cellStyle name="Uwaga 3" xfId="14632" hidden="1"/>
    <cellStyle name="Uwaga 3" xfId="14623" hidden="1"/>
    <cellStyle name="Uwaga 3" xfId="14620" hidden="1"/>
    <cellStyle name="Uwaga 3" xfId="14616" hidden="1"/>
    <cellStyle name="Uwaga 3" xfId="14608" hidden="1"/>
    <cellStyle name="Uwaga 3" xfId="14606" hidden="1"/>
    <cellStyle name="Uwaga 3" xfId="14602" hidden="1"/>
    <cellStyle name="Uwaga 3" xfId="14593" hidden="1"/>
    <cellStyle name="Uwaga 3" xfId="14591" hidden="1"/>
    <cellStyle name="Uwaga 3" xfId="14588" hidden="1"/>
    <cellStyle name="Uwaga 3" xfId="14578" hidden="1"/>
    <cellStyle name="Uwaga 3" xfId="14576" hidden="1"/>
    <cellStyle name="Uwaga 3" xfId="14571" hidden="1"/>
    <cellStyle name="Uwaga 3" xfId="14563" hidden="1"/>
    <cellStyle name="Uwaga 3" xfId="14561" hidden="1"/>
    <cellStyle name="Uwaga 3" xfId="14556" hidden="1"/>
    <cellStyle name="Uwaga 3" xfId="14548" hidden="1"/>
    <cellStyle name="Uwaga 3" xfId="14546" hidden="1"/>
    <cellStyle name="Uwaga 3" xfId="14541" hidden="1"/>
    <cellStyle name="Uwaga 3" xfId="14533" hidden="1"/>
    <cellStyle name="Uwaga 3" xfId="14531" hidden="1"/>
    <cellStyle name="Uwaga 3" xfId="14527" hidden="1"/>
    <cellStyle name="Uwaga 3" xfId="14518" hidden="1"/>
    <cellStyle name="Uwaga 3" xfId="14515" hidden="1"/>
    <cellStyle name="Uwaga 3" xfId="14510" hidden="1"/>
    <cellStyle name="Uwaga 3" xfId="14503" hidden="1"/>
    <cellStyle name="Uwaga 3" xfId="14499" hidden="1"/>
    <cellStyle name="Uwaga 3" xfId="14494" hidden="1"/>
    <cellStyle name="Uwaga 3" xfId="14488" hidden="1"/>
    <cellStyle name="Uwaga 3" xfId="14484" hidden="1"/>
    <cellStyle name="Uwaga 3" xfId="14479" hidden="1"/>
    <cellStyle name="Uwaga 3" xfId="14473" hidden="1"/>
    <cellStyle name="Uwaga 3" xfId="14470" hidden="1"/>
    <cellStyle name="Uwaga 3" xfId="14466" hidden="1"/>
    <cellStyle name="Uwaga 3" xfId="14457" hidden="1"/>
    <cellStyle name="Uwaga 3" xfId="14452" hidden="1"/>
    <cellStyle name="Uwaga 3" xfId="14447" hidden="1"/>
    <cellStyle name="Uwaga 3" xfId="14442" hidden="1"/>
    <cellStyle name="Uwaga 3" xfId="14437" hidden="1"/>
    <cellStyle name="Uwaga 3" xfId="14432" hidden="1"/>
    <cellStyle name="Uwaga 3" xfId="14427" hidden="1"/>
    <cellStyle name="Uwaga 3" xfId="14422" hidden="1"/>
    <cellStyle name="Uwaga 3" xfId="14417" hidden="1"/>
    <cellStyle name="Uwaga 3" xfId="14413" hidden="1"/>
    <cellStyle name="Uwaga 3" xfId="14408" hidden="1"/>
    <cellStyle name="Uwaga 3" xfId="14403" hidden="1"/>
    <cellStyle name="Uwaga 3" xfId="14398" hidden="1"/>
    <cellStyle name="Uwaga 3" xfId="14394" hidden="1"/>
    <cellStyle name="Uwaga 3" xfId="14390" hidden="1"/>
    <cellStyle name="Uwaga 3" xfId="14383" hidden="1"/>
    <cellStyle name="Uwaga 3" xfId="14379" hidden="1"/>
    <cellStyle name="Uwaga 3" xfId="14374" hidden="1"/>
    <cellStyle name="Uwaga 3" xfId="14368" hidden="1"/>
    <cellStyle name="Uwaga 3" xfId="14364" hidden="1"/>
    <cellStyle name="Uwaga 3" xfId="14359" hidden="1"/>
    <cellStyle name="Uwaga 3" xfId="14353" hidden="1"/>
    <cellStyle name="Uwaga 3" xfId="14349" hidden="1"/>
    <cellStyle name="Uwaga 3" xfId="14345" hidden="1"/>
    <cellStyle name="Uwaga 3" xfId="14338" hidden="1"/>
    <cellStyle name="Uwaga 3" xfId="14334" hidden="1"/>
    <cellStyle name="Uwaga 3" xfId="14330" hidden="1"/>
    <cellStyle name="Uwaga 3" xfId="14283" hidden="1"/>
    <cellStyle name="Uwaga 3" xfId="14282" hidden="1"/>
    <cellStyle name="Uwaga 3" xfId="14281" hidden="1"/>
    <cellStyle name="Uwaga 3" xfId="14274" hidden="1"/>
    <cellStyle name="Uwaga 3" xfId="14273" hidden="1"/>
    <cellStyle name="Uwaga 3" xfId="14272" hidden="1"/>
    <cellStyle name="Uwaga 3" xfId="14265" hidden="1"/>
    <cellStyle name="Uwaga 3" xfId="14264" hidden="1"/>
    <cellStyle name="Uwaga 3" xfId="14263" hidden="1"/>
    <cellStyle name="Uwaga 3" xfId="14256" hidden="1"/>
    <cellStyle name="Uwaga 3" xfId="14255" hidden="1"/>
    <cellStyle name="Uwaga 3" xfId="14254" hidden="1"/>
    <cellStyle name="Uwaga 3" xfId="14247" hidden="1"/>
    <cellStyle name="Uwaga 3" xfId="14246" hidden="1"/>
    <cellStyle name="Uwaga 3" xfId="14244" hidden="1"/>
    <cellStyle name="Uwaga 3" xfId="14239" hidden="1"/>
    <cellStyle name="Uwaga 3" xfId="14236" hidden="1"/>
    <cellStyle name="Uwaga 3" xfId="14234" hidden="1"/>
    <cellStyle name="Uwaga 3" xfId="14230" hidden="1"/>
    <cellStyle name="Uwaga 3" xfId="14227" hidden="1"/>
    <cellStyle name="Uwaga 3" xfId="14225" hidden="1"/>
    <cellStyle name="Uwaga 3" xfId="14221" hidden="1"/>
    <cellStyle name="Uwaga 3" xfId="14218" hidden="1"/>
    <cellStyle name="Uwaga 3" xfId="14216" hidden="1"/>
    <cellStyle name="Uwaga 3" xfId="14212" hidden="1"/>
    <cellStyle name="Uwaga 3" xfId="14210" hidden="1"/>
    <cellStyle name="Uwaga 3" xfId="14209" hidden="1"/>
    <cellStyle name="Uwaga 3" xfId="14203" hidden="1"/>
    <cellStyle name="Uwaga 3" xfId="14201" hidden="1"/>
    <cellStyle name="Uwaga 3" xfId="14198" hidden="1"/>
    <cellStyle name="Uwaga 3" xfId="14194" hidden="1"/>
    <cellStyle name="Uwaga 3" xfId="14191" hidden="1"/>
    <cellStyle name="Uwaga 3" xfId="14189" hidden="1"/>
    <cellStyle name="Uwaga 3" xfId="14185" hidden="1"/>
    <cellStyle name="Uwaga 3" xfId="14182" hidden="1"/>
    <cellStyle name="Uwaga 3" xfId="14180" hidden="1"/>
    <cellStyle name="Uwaga 3" xfId="14176" hidden="1"/>
    <cellStyle name="Uwaga 3" xfId="14174" hidden="1"/>
    <cellStyle name="Uwaga 3" xfId="14173" hidden="1"/>
    <cellStyle name="Uwaga 3" xfId="14167" hidden="1"/>
    <cellStyle name="Uwaga 3" xfId="14164" hidden="1"/>
    <cellStyle name="Uwaga 3" xfId="14162" hidden="1"/>
    <cellStyle name="Uwaga 3" xfId="14158" hidden="1"/>
    <cellStyle name="Uwaga 3" xfId="14155" hidden="1"/>
    <cellStyle name="Uwaga 3" xfId="14153" hidden="1"/>
    <cellStyle name="Uwaga 3" xfId="14149" hidden="1"/>
    <cellStyle name="Uwaga 3" xfId="14146" hidden="1"/>
    <cellStyle name="Uwaga 3" xfId="14144" hidden="1"/>
    <cellStyle name="Uwaga 3" xfId="14140" hidden="1"/>
    <cellStyle name="Uwaga 3" xfId="14138" hidden="1"/>
    <cellStyle name="Uwaga 3" xfId="14137" hidden="1"/>
    <cellStyle name="Uwaga 3" xfId="14130" hidden="1"/>
    <cellStyle name="Uwaga 3" xfId="14127" hidden="1"/>
    <cellStyle name="Uwaga 3" xfId="14125" hidden="1"/>
    <cellStyle name="Uwaga 3" xfId="14121" hidden="1"/>
    <cellStyle name="Uwaga 3" xfId="14118" hidden="1"/>
    <cellStyle name="Uwaga 3" xfId="14116" hidden="1"/>
    <cellStyle name="Uwaga 3" xfId="14112" hidden="1"/>
    <cellStyle name="Uwaga 3" xfId="14109" hidden="1"/>
    <cellStyle name="Uwaga 3" xfId="14107" hidden="1"/>
    <cellStyle name="Uwaga 3" xfId="14104" hidden="1"/>
    <cellStyle name="Uwaga 3" xfId="14102" hidden="1"/>
    <cellStyle name="Uwaga 3" xfId="14101" hidden="1"/>
    <cellStyle name="Uwaga 3" xfId="14095" hidden="1"/>
    <cellStyle name="Uwaga 3" xfId="14093" hidden="1"/>
    <cellStyle name="Uwaga 3" xfId="14091" hidden="1"/>
    <cellStyle name="Uwaga 3" xfId="14086" hidden="1"/>
    <cellStyle name="Uwaga 3" xfId="14084" hidden="1"/>
    <cellStyle name="Uwaga 3" xfId="14082" hidden="1"/>
    <cellStyle name="Uwaga 3" xfId="14077" hidden="1"/>
    <cellStyle name="Uwaga 3" xfId="14075" hidden="1"/>
    <cellStyle name="Uwaga 3" xfId="14073" hidden="1"/>
    <cellStyle name="Uwaga 3" xfId="14068" hidden="1"/>
    <cellStyle name="Uwaga 3" xfId="14066" hidden="1"/>
    <cellStyle name="Uwaga 3" xfId="14065" hidden="1"/>
    <cellStyle name="Uwaga 3" xfId="14058" hidden="1"/>
    <cellStyle name="Uwaga 3" xfId="14055" hidden="1"/>
    <cellStyle name="Uwaga 3" xfId="14053" hidden="1"/>
    <cellStyle name="Uwaga 3" xfId="14049" hidden="1"/>
    <cellStyle name="Uwaga 3" xfId="14046" hidden="1"/>
    <cellStyle name="Uwaga 3" xfId="14044" hidden="1"/>
    <cellStyle name="Uwaga 3" xfId="14040" hidden="1"/>
    <cellStyle name="Uwaga 3" xfId="14037" hidden="1"/>
    <cellStyle name="Uwaga 3" xfId="14035" hidden="1"/>
    <cellStyle name="Uwaga 3" xfId="14032" hidden="1"/>
    <cellStyle name="Uwaga 3" xfId="14030" hidden="1"/>
    <cellStyle name="Uwaga 3" xfId="14028" hidden="1"/>
    <cellStyle name="Uwaga 3" xfId="14022" hidden="1"/>
    <cellStyle name="Uwaga 3" xfId="14019" hidden="1"/>
    <cellStyle name="Uwaga 3" xfId="14017" hidden="1"/>
    <cellStyle name="Uwaga 3" xfId="14013" hidden="1"/>
    <cellStyle name="Uwaga 3" xfId="14010" hidden="1"/>
    <cellStyle name="Uwaga 3" xfId="14008" hidden="1"/>
    <cellStyle name="Uwaga 3" xfId="14004" hidden="1"/>
    <cellStyle name="Uwaga 3" xfId="14001" hidden="1"/>
    <cellStyle name="Uwaga 3" xfId="13999" hidden="1"/>
    <cellStyle name="Uwaga 3" xfId="13997" hidden="1"/>
    <cellStyle name="Uwaga 3" xfId="13995" hidden="1"/>
    <cellStyle name="Uwaga 3" xfId="13993" hidden="1"/>
    <cellStyle name="Uwaga 3" xfId="13988" hidden="1"/>
    <cellStyle name="Uwaga 3" xfId="13986" hidden="1"/>
    <cellStyle name="Uwaga 3" xfId="13983" hidden="1"/>
    <cellStyle name="Uwaga 3" xfId="13979" hidden="1"/>
    <cellStyle name="Uwaga 3" xfId="13976" hidden="1"/>
    <cellStyle name="Uwaga 3" xfId="13973" hidden="1"/>
    <cellStyle name="Uwaga 3" xfId="13970" hidden="1"/>
    <cellStyle name="Uwaga 3" xfId="13968" hidden="1"/>
    <cellStyle name="Uwaga 3" xfId="13965" hidden="1"/>
    <cellStyle name="Uwaga 3" xfId="13961" hidden="1"/>
    <cellStyle name="Uwaga 3" xfId="13959" hidden="1"/>
    <cellStyle name="Uwaga 3" xfId="13956" hidden="1"/>
    <cellStyle name="Uwaga 3" xfId="13951" hidden="1"/>
    <cellStyle name="Uwaga 3" xfId="13948" hidden="1"/>
    <cellStyle name="Uwaga 3" xfId="13945" hidden="1"/>
    <cellStyle name="Uwaga 3" xfId="13941" hidden="1"/>
    <cellStyle name="Uwaga 3" xfId="13938" hidden="1"/>
    <cellStyle name="Uwaga 3" xfId="13936" hidden="1"/>
    <cellStyle name="Uwaga 3" xfId="13933" hidden="1"/>
    <cellStyle name="Uwaga 3" xfId="13930" hidden="1"/>
    <cellStyle name="Uwaga 3" xfId="13927" hidden="1"/>
    <cellStyle name="Uwaga 3" xfId="13925" hidden="1"/>
    <cellStyle name="Uwaga 3" xfId="13923" hidden="1"/>
    <cellStyle name="Uwaga 3" xfId="13920" hidden="1"/>
    <cellStyle name="Uwaga 3" xfId="13915" hidden="1"/>
    <cellStyle name="Uwaga 3" xfId="13912" hidden="1"/>
    <cellStyle name="Uwaga 3" xfId="13909" hidden="1"/>
    <cellStyle name="Uwaga 3" xfId="13906" hidden="1"/>
    <cellStyle name="Uwaga 3" xfId="13903" hidden="1"/>
    <cellStyle name="Uwaga 3" xfId="13900" hidden="1"/>
    <cellStyle name="Uwaga 3" xfId="13897" hidden="1"/>
    <cellStyle name="Uwaga 3" xfId="13894" hidden="1"/>
    <cellStyle name="Uwaga 3" xfId="13891" hidden="1"/>
    <cellStyle name="Uwaga 3" xfId="13889" hidden="1"/>
    <cellStyle name="Uwaga 3" xfId="13887" hidden="1"/>
    <cellStyle name="Uwaga 3" xfId="13884" hidden="1"/>
    <cellStyle name="Uwaga 3" xfId="13879" hidden="1"/>
    <cellStyle name="Uwaga 3" xfId="13876" hidden="1"/>
    <cellStyle name="Uwaga 3" xfId="13873" hidden="1"/>
    <cellStyle name="Uwaga 3" xfId="13870" hidden="1"/>
    <cellStyle name="Uwaga 3" xfId="13867" hidden="1"/>
    <cellStyle name="Uwaga 3" xfId="13864" hidden="1"/>
    <cellStyle name="Uwaga 3" xfId="13861" hidden="1"/>
    <cellStyle name="Uwaga 3" xfId="13858" hidden="1"/>
    <cellStyle name="Uwaga 3" xfId="13855" hidden="1"/>
    <cellStyle name="Uwaga 3" xfId="13853" hidden="1"/>
    <cellStyle name="Uwaga 3" xfId="13851" hidden="1"/>
    <cellStyle name="Uwaga 3" xfId="13848" hidden="1"/>
    <cellStyle name="Uwaga 3" xfId="13842" hidden="1"/>
    <cellStyle name="Uwaga 3" xfId="13839" hidden="1"/>
    <cellStyle name="Uwaga 3" xfId="13837" hidden="1"/>
    <cellStyle name="Uwaga 3" xfId="13833" hidden="1"/>
    <cellStyle name="Uwaga 3" xfId="13830" hidden="1"/>
    <cellStyle name="Uwaga 3" xfId="13828" hidden="1"/>
    <cellStyle name="Uwaga 3" xfId="13824" hidden="1"/>
    <cellStyle name="Uwaga 3" xfId="13821" hidden="1"/>
    <cellStyle name="Uwaga 3" xfId="13819" hidden="1"/>
    <cellStyle name="Uwaga 3" xfId="13817" hidden="1"/>
    <cellStyle name="Uwaga 3" xfId="13814" hidden="1"/>
    <cellStyle name="Uwaga 3" xfId="13811" hidden="1"/>
    <cellStyle name="Uwaga 3" xfId="13808" hidden="1"/>
    <cellStyle name="Uwaga 3" xfId="13806" hidden="1"/>
    <cellStyle name="Uwaga 3" xfId="13804" hidden="1"/>
    <cellStyle name="Uwaga 3" xfId="13799" hidden="1"/>
    <cellStyle name="Uwaga 3" xfId="13797" hidden="1"/>
    <cellStyle name="Uwaga 3" xfId="13794" hidden="1"/>
    <cellStyle name="Uwaga 3" xfId="13790" hidden="1"/>
    <cellStyle name="Uwaga 3" xfId="13788" hidden="1"/>
    <cellStyle name="Uwaga 3" xfId="13785" hidden="1"/>
    <cellStyle name="Uwaga 3" xfId="13781" hidden="1"/>
    <cellStyle name="Uwaga 3" xfId="13779" hidden="1"/>
    <cellStyle name="Uwaga 3" xfId="13776" hidden="1"/>
    <cellStyle name="Uwaga 3" xfId="13772" hidden="1"/>
    <cellStyle name="Uwaga 3" xfId="13770" hidden="1"/>
    <cellStyle name="Uwaga 3" xfId="13768" hidden="1"/>
    <cellStyle name="Uwaga 3" xfId="15320" hidden="1"/>
    <cellStyle name="Uwaga 3" xfId="15321" hidden="1"/>
    <cellStyle name="Uwaga 3" xfId="15323" hidden="1"/>
    <cellStyle name="Uwaga 3" xfId="15335" hidden="1"/>
    <cellStyle name="Uwaga 3" xfId="15336" hidden="1"/>
    <cellStyle name="Uwaga 3" xfId="15341" hidden="1"/>
    <cellStyle name="Uwaga 3" xfId="15350" hidden="1"/>
    <cellStyle name="Uwaga 3" xfId="15351" hidden="1"/>
    <cellStyle name="Uwaga 3" xfId="15356" hidden="1"/>
    <cellStyle name="Uwaga 3" xfId="15365" hidden="1"/>
    <cellStyle name="Uwaga 3" xfId="15366" hidden="1"/>
    <cellStyle name="Uwaga 3" xfId="15367" hidden="1"/>
    <cellStyle name="Uwaga 3" xfId="15380" hidden="1"/>
    <cellStyle name="Uwaga 3" xfId="15385" hidden="1"/>
    <cellStyle name="Uwaga 3" xfId="15390" hidden="1"/>
    <cellStyle name="Uwaga 3" xfId="15400" hidden="1"/>
    <cellStyle name="Uwaga 3" xfId="15405" hidden="1"/>
    <cellStyle name="Uwaga 3" xfId="15409" hidden="1"/>
    <cellStyle name="Uwaga 3" xfId="15416" hidden="1"/>
    <cellStyle name="Uwaga 3" xfId="15421" hidden="1"/>
    <cellStyle name="Uwaga 3" xfId="15424" hidden="1"/>
    <cellStyle name="Uwaga 3" xfId="15430" hidden="1"/>
    <cellStyle name="Uwaga 3" xfId="15435" hidden="1"/>
    <cellStyle name="Uwaga 3" xfId="15439" hidden="1"/>
    <cellStyle name="Uwaga 3" xfId="15440" hidden="1"/>
    <cellStyle name="Uwaga 3" xfId="15441" hidden="1"/>
    <cellStyle name="Uwaga 3" xfId="15445" hidden="1"/>
    <cellStyle name="Uwaga 3" xfId="15457" hidden="1"/>
    <cellStyle name="Uwaga 3" xfId="15462" hidden="1"/>
    <cellStyle name="Uwaga 3" xfId="15467" hidden="1"/>
    <cellStyle name="Uwaga 3" xfId="15472" hidden="1"/>
    <cellStyle name="Uwaga 3" xfId="15477" hidden="1"/>
    <cellStyle name="Uwaga 3" xfId="15482" hidden="1"/>
    <cellStyle name="Uwaga 3" xfId="15486" hidden="1"/>
    <cellStyle name="Uwaga 3" xfId="15490" hidden="1"/>
    <cellStyle name="Uwaga 3" xfId="15495" hidden="1"/>
    <cellStyle name="Uwaga 3" xfId="15500" hidden="1"/>
    <cellStyle name="Uwaga 3" xfId="15501" hidden="1"/>
    <cellStyle name="Uwaga 3" xfId="15503" hidden="1"/>
    <cellStyle name="Uwaga 3" xfId="15516" hidden="1"/>
    <cellStyle name="Uwaga 3" xfId="15520" hidden="1"/>
    <cellStyle name="Uwaga 3" xfId="15525" hidden="1"/>
    <cellStyle name="Uwaga 3" xfId="15532" hidden="1"/>
    <cellStyle name="Uwaga 3" xfId="15536" hidden="1"/>
    <cellStyle name="Uwaga 3" xfId="15541" hidden="1"/>
    <cellStyle name="Uwaga 3" xfId="15546" hidden="1"/>
    <cellStyle name="Uwaga 3" xfId="15549" hidden="1"/>
    <cellStyle name="Uwaga 3" xfId="15554" hidden="1"/>
    <cellStyle name="Uwaga 3" xfId="15560" hidden="1"/>
    <cellStyle name="Uwaga 3" xfId="15561" hidden="1"/>
    <cellStyle name="Uwaga 3" xfId="15564" hidden="1"/>
    <cellStyle name="Uwaga 3" xfId="15577" hidden="1"/>
    <cellStyle name="Uwaga 3" xfId="15581" hidden="1"/>
    <cellStyle name="Uwaga 3" xfId="15586" hidden="1"/>
    <cellStyle name="Uwaga 3" xfId="15593" hidden="1"/>
    <cellStyle name="Uwaga 3" xfId="15598" hidden="1"/>
    <cellStyle name="Uwaga 3" xfId="15602" hidden="1"/>
    <cellStyle name="Uwaga 3" xfId="15607" hidden="1"/>
    <cellStyle name="Uwaga 3" xfId="15611" hidden="1"/>
    <cellStyle name="Uwaga 3" xfId="15616" hidden="1"/>
    <cellStyle name="Uwaga 3" xfId="15620" hidden="1"/>
    <cellStyle name="Uwaga 3" xfId="15621" hidden="1"/>
    <cellStyle name="Uwaga 3" xfId="15623" hidden="1"/>
    <cellStyle name="Uwaga 3" xfId="15635" hidden="1"/>
    <cellStyle name="Uwaga 3" xfId="15636" hidden="1"/>
    <cellStyle name="Uwaga 3" xfId="15638" hidden="1"/>
    <cellStyle name="Uwaga 3" xfId="15650" hidden="1"/>
    <cellStyle name="Uwaga 3" xfId="15652" hidden="1"/>
    <cellStyle name="Uwaga 3" xfId="15655" hidden="1"/>
    <cellStyle name="Uwaga 3" xfId="15665" hidden="1"/>
    <cellStyle name="Uwaga 3" xfId="15666" hidden="1"/>
    <cellStyle name="Uwaga 3" xfId="15668" hidden="1"/>
    <cellStyle name="Uwaga 3" xfId="15680" hidden="1"/>
    <cellStyle name="Uwaga 3" xfId="15681" hidden="1"/>
    <cellStyle name="Uwaga 3" xfId="15682" hidden="1"/>
    <cellStyle name="Uwaga 3" xfId="15696" hidden="1"/>
    <cellStyle name="Uwaga 3" xfId="15699" hidden="1"/>
    <cellStyle name="Uwaga 3" xfId="15703" hidden="1"/>
    <cellStyle name="Uwaga 3" xfId="15711" hidden="1"/>
    <cellStyle name="Uwaga 3" xfId="15714" hidden="1"/>
    <cellStyle name="Uwaga 3" xfId="15718" hidden="1"/>
    <cellStyle name="Uwaga 3" xfId="15726" hidden="1"/>
    <cellStyle name="Uwaga 3" xfId="15729" hidden="1"/>
    <cellStyle name="Uwaga 3" xfId="15733" hidden="1"/>
    <cellStyle name="Uwaga 3" xfId="15740" hidden="1"/>
    <cellStyle name="Uwaga 3" xfId="15741" hidden="1"/>
    <cellStyle name="Uwaga 3" xfId="15743" hidden="1"/>
    <cellStyle name="Uwaga 3" xfId="15756" hidden="1"/>
    <cellStyle name="Uwaga 3" xfId="15759" hidden="1"/>
    <cellStyle name="Uwaga 3" xfId="15762" hidden="1"/>
    <cellStyle name="Uwaga 3" xfId="15771" hidden="1"/>
    <cellStyle name="Uwaga 3" xfId="15774" hidden="1"/>
    <cellStyle name="Uwaga 3" xfId="15778" hidden="1"/>
    <cellStyle name="Uwaga 3" xfId="15786" hidden="1"/>
    <cellStyle name="Uwaga 3" xfId="15788" hidden="1"/>
    <cellStyle name="Uwaga 3" xfId="15791" hidden="1"/>
    <cellStyle name="Uwaga 3" xfId="15800" hidden="1"/>
    <cellStyle name="Uwaga 3" xfId="15801" hidden="1"/>
    <cellStyle name="Uwaga 3" xfId="15802" hidden="1"/>
    <cellStyle name="Uwaga 3" xfId="15815" hidden="1"/>
    <cellStyle name="Uwaga 3" xfId="15816" hidden="1"/>
    <cellStyle name="Uwaga 3" xfId="15818" hidden="1"/>
    <cellStyle name="Uwaga 3" xfId="15830" hidden="1"/>
    <cellStyle name="Uwaga 3" xfId="15831" hidden="1"/>
    <cellStyle name="Uwaga 3" xfId="15833" hidden="1"/>
    <cellStyle name="Uwaga 3" xfId="15845" hidden="1"/>
    <cellStyle name="Uwaga 3" xfId="15846" hidden="1"/>
    <cellStyle name="Uwaga 3" xfId="15848" hidden="1"/>
    <cellStyle name="Uwaga 3" xfId="15860" hidden="1"/>
    <cellStyle name="Uwaga 3" xfId="15861" hidden="1"/>
    <cellStyle name="Uwaga 3" xfId="15862" hidden="1"/>
    <cellStyle name="Uwaga 3" xfId="15876" hidden="1"/>
    <cellStyle name="Uwaga 3" xfId="15878" hidden="1"/>
    <cellStyle name="Uwaga 3" xfId="15881" hidden="1"/>
    <cellStyle name="Uwaga 3" xfId="15891" hidden="1"/>
    <cellStyle name="Uwaga 3" xfId="15894" hidden="1"/>
    <cellStyle name="Uwaga 3" xfId="15897" hidden="1"/>
    <cellStyle name="Uwaga 3" xfId="15906" hidden="1"/>
    <cellStyle name="Uwaga 3" xfId="15908" hidden="1"/>
    <cellStyle name="Uwaga 3" xfId="15911" hidden="1"/>
    <cellStyle name="Uwaga 3" xfId="15920" hidden="1"/>
    <cellStyle name="Uwaga 3" xfId="15921" hidden="1"/>
    <cellStyle name="Uwaga 3" xfId="15922" hidden="1"/>
    <cellStyle name="Uwaga 3" xfId="15935" hidden="1"/>
    <cellStyle name="Uwaga 3" xfId="15937" hidden="1"/>
    <cellStyle name="Uwaga 3" xfId="15939" hidden="1"/>
    <cellStyle name="Uwaga 3" xfId="15950" hidden="1"/>
    <cellStyle name="Uwaga 3" xfId="15952" hidden="1"/>
    <cellStyle name="Uwaga 3" xfId="15954" hidden="1"/>
    <cellStyle name="Uwaga 3" xfId="15965" hidden="1"/>
    <cellStyle name="Uwaga 3" xfId="15967" hidden="1"/>
    <cellStyle name="Uwaga 3" xfId="15969" hidden="1"/>
    <cellStyle name="Uwaga 3" xfId="15980" hidden="1"/>
    <cellStyle name="Uwaga 3" xfId="15981" hidden="1"/>
    <cellStyle name="Uwaga 3" xfId="15982" hidden="1"/>
    <cellStyle name="Uwaga 3" xfId="15995" hidden="1"/>
    <cellStyle name="Uwaga 3" xfId="15997" hidden="1"/>
    <cellStyle name="Uwaga 3" xfId="15999" hidden="1"/>
    <cellStyle name="Uwaga 3" xfId="16010" hidden="1"/>
    <cellStyle name="Uwaga 3" xfId="16012" hidden="1"/>
    <cellStyle name="Uwaga 3" xfId="16014" hidden="1"/>
    <cellStyle name="Uwaga 3" xfId="16025" hidden="1"/>
    <cellStyle name="Uwaga 3" xfId="16027" hidden="1"/>
    <cellStyle name="Uwaga 3" xfId="16028" hidden="1"/>
    <cellStyle name="Uwaga 3" xfId="16040" hidden="1"/>
    <cellStyle name="Uwaga 3" xfId="16041" hidden="1"/>
    <cellStyle name="Uwaga 3" xfId="16042" hidden="1"/>
    <cellStyle name="Uwaga 3" xfId="16055" hidden="1"/>
    <cellStyle name="Uwaga 3" xfId="16057" hidden="1"/>
    <cellStyle name="Uwaga 3" xfId="16059" hidden="1"/>
    <cellStyle name="Uwaga 3" xfId="16070" hidden="1"/>
    <cellStyle name="Uwaga 3" xfId="16072" hidden="1"/>
    <cellStyle name="Uwaga 3" xfId="16074" hidden="1"/>
    <cellStyle name="Uwaga 3" xfId="16085" hidden="1"/>
    <cellStyle name="Uwaga 3" xfId="16087" hidden="1"/>
    <cellStyle name="Uwaga 3" xfId="16089" hidden="1"/>
    <cellStyle name="Uwaga 3" xfId="16100" hidden="1"/>
    <cellStyle name="Uwaga 3" xfId="16101" hidden="1"/>
    <cellStyle name="Uwaga 3" xfId="16103" hidden="1"/>
    <cellStyle name="Uwaga 3" xfId="16114" hidden="1"/>
    <cellStyle name="Uwaga 3" xfId="16116" hidden="1"/>
    <cellStyle name="Uwaga 3" xfId="16117" hidden="1"/>
    <cellStyle name="Uwaga 3" xfId="16126" hidden="1"/>
    <cellStyle name="Uwaga 3" xfId="16129" hidden="1"/>
    <cellStyle name="Uwaga 3" xfId="16131" hidden="1"/>
    <cellStyle name="Uwaga 3" xfId="16142" hidden="1"/>
    <cellStyle name="Uwaga 3" xfId="16144" hidden="1"/>
    <cellStyle name="Uwaga 3" xfId="16146" hidden="1"/>
    <cellStyle name="Uwaga 3" xfId="16158" hidden="1"/>
    <cellStyle name="Uwaga 3" xfId="16160" hidden="1"/>
    <cellStyle name="Uwaga 3" xfId="16162" hidden="1"/>
    <cellStyle name="Uwaga 3" xfId="16170" hidden="1"/>
    <cellStyle name="Uwaga 3" xfId="16172" hidden="1"/>
    <cellStyle name="Uwaga 3" xfId="16175" hidden="1"/>
    <cellStyle name="Uwaga 3" xfId="16165" hidden="1"/>
    <cellStyle name="Uwaga 3" xfId="16164" hidden="1"/>
    <cellStyle name="Uwaga 3" xfId="16163" hidden="1"/>
    <cellStyle name="Uwaga 3" xfId="16150" hidden="1"/>
    <cellStyle name="Uwaga 3" xfId="16149" hidden="1"/>
    <cellStyle name="Uwaga 3" xfId="16148" hidden="1"/>
    <cellStyle name="Uwaga 3" xfId="16135" hidden="1"/>
    <cellStyle name="Uwaga 3" xfId="16134" hidden="1"/>
    <cellStyle name="Uwaga 3" xfId="16133" hidden="1"/>
    <cellStyle name="Uwaga 3" xfId="16120" hidden="1"/>
    <cellStyle name="Uwaga 3" xfId="16119" hidden="1"/>
    <cellStyle name="Uwaga 3" xfId="16118" hidden="1"/>
    <cellStyle name="Uwaga 3" xfId="16105" hidden="1"/>
    <cellStyle name="Uwaga 3" xfId="16104" hidden="1"/>
    <cellStyle name="Uwaga 3" xfId="16102" hidden="1"/>
    <cellStyle name="Uwaga 3" xfId="16091" hidden="1"/>
    <cellStyle name="Uwaga 3" xfId="16088" hidden="1"/>
    <cellStyle name="Uwaga 3" xfId="16086" hidden="1"/>
    <cellStyle name="Uwaga 3" xfId="16076" hidden="1"/>
    <cellStyle name="Uwaga 3" xfId="16073" hidden="1"/>
    <cellStyle name="Uwaga 3" xfId="16071" hidden="1"/>
    <cellStyle name="Uwaga 3" xfId="16061" hidden="1"/>
    <cellStyle name="Uwaga 3" xfId="16058" hidden="1"/>
    <cellStyle name="Uwaga 3" xfId="16056" hidden="1"/>
    <cellStyle name="Uwaga 3" xfId="16046" hidden="1"/>
    <cellStyle name="Uwaga 3" xfId="16044" hidden="1"/>
    <cellStyle name="Uwaga 3" xfId="16043" hidden="1"/>
    <cellStyle name="Uwaga 3" xfId="16031" hidden="1"/>
    <cellStyle name="Uwaga 3" xfId="16029" hidden="1"/>
    <cellStyle name="Uwaga 3" xfId="16026" hidden="1"/>
    <cellStyle name="Uwaga 3" xfId="16016" hidden="1"/>
    <cellStyle name="Uwaga 3" xfId="16013" hidden="1"/>
    <cellStyle name="Uwaga 3" xfId="16011" hidden="1"/>
    <cellStyle name="Uwaga 3" xfId="16001" hidden="1"/>
    <cellStyle name="Uwaga 3" xfId="15998" hidden="1"/>
    <cellStyle name="Uwaga 3" xfId="15996" hidden="1"/>
    <cellStyle name="Uwaga 3" xfId="15986" hidden="1"/>
    <cellStyle name="Uwaga 3" xfId="15984" hidden="1"/>
    <cellStyle name="Uwaga 3" xfId="15983" hidden="1"/>
    <cellStyle name="Uwaga 3" xfId="15971" hidden="1"/>
    <cellStyle name="Uwaga 3" xfId="15968" hidden="1"/>
    <cellStyle name="Uwaga 3" xfId="15966" hidden="1"/>
    <cellStyle name="Uwaga 3" xfId="15956" hidden="1"/>
    <cellStyle name="Uwaga 3" xfId="15953" hidden="1"/>
    <cellStyle name="Uwaga 3" xfId="15951" hidden="1"/>
    <cellStyle name="Uwaga 3" xfId="15941" hidden="1"/>
    <cellStyle name="Uwaga 3" xfId="15938" hidden="1"/>
    <cellStyle name="Uwaga 3" xfId="15936" hidden="1"/>
    <cellStyle name="Uwaga 3" xfId="15926" hidden="1"/>
    <cellStyle name="Uwaga 3" xfId="15924" hidden="1"/>
    <cellStyle name="Uwaga 3" xfId="15923" hidden="1"/>
    <cellStyle name="Uwaga 3" xfId="15910" hidden="1"/>
    <cellStyle name="Uwaga 3" xfId="15907" hidden="1"/>
    <cellStyle name="Uwaga 3" xfId="15905" hidden="1"/>
    <cellStyle name="Uwaga 3" xfId="15895" hidden="1"/>
    <cellStyle name="Uwaga 3" xfId="15892" hidden="1"/>
    <cellStyle name="Uwaga 3" xfId="15890" hidden="1"/>
    <cellStyle name="Uwaga 3" xfId="15880" hidden="1"/>
    <cellStyle name="Uwaga 3" xfId="15877" hidden="1"/>
    <cellStyle name="Uwaga 3" xfId="15875" hidden="1"/>
    <cellStyle name="Uwaga 3" xfId="15866" hidden="1"/>
    <cellStyle name="Uwaga 3" xfId="15864" hidden="1"/>
    <cellStyle name="Uwaga 3" xfId="15863" hidden="1"/>
    <cellStyle name="Uwaga 3" xfId="15851" hidden="1"/>
    <cellStyle name="Uwaga 3" xfId="15849" hidden="1"/>
    <cellStyle name="Uwaga 3" xfId="15847" hidden="1"/>
    <cellStyle name="Uwaga 3" xfId="15836" hidden="1"/>
    <cellStyle name="Uwaga 3" xfId="15834" hidden="1"/>
    <cellStyle name="Uwaga 3" xfId="15832" hidden="1"/>
    <cellStyle name="Uwaga 3" xfId="15821" hidden="1"/>
    <cellStyle name="Uwaga 3" xfId="15819" hidden="1"/>
    <cellStyle name="Uwaga 3" xfId="15817" hidden="1"/>
    <cellStyle name="Uwaga 3" xfId="15806" hidden="1"/>
    <cellStyle name="Uwaga 3" xfId="15804" hidden="1"/>
    <cellStyle name="Uwaga 3" xfId="15803" hidden="1"/>
    <cellStyle name="Uwaga 3" xfId="15790" hidden="1"/>
    <cellStyle name="Uwaga 3" xfId="15787" hidden="1"/>
    <cellStyle name="Uwaga 3" xfId="15785" hidden="1"/>
    <cellStyle name="Uwaga 3" xfId="15775" hidden="1"/>
    <cellStyle name="Uwaga 3" xfId="15772" hidden="1"/>
    <cellStyle name="Uwaga 3" xfId="15770" hidden="1"/>
    <cellStyle name="Uwaga 3" xfId="15760" hidden="1"/>
    <cellStyle name="Uwaga 3" xfId="15757" hidden="1"/>
    <cellStyle name="Uwaga 3" xfId="15755" hidden="1"/>
    <cellStyle name="Uwaga 3" xfId="15746" hidden="1"/>
    <cellStyle name="Uwaga 3" xfId="15744" hidden="1"/>
    <cellStyle name="Uwaga 3" xfId="15742" hidden="1"/>
    <cellStyle name="Uwaga 3" xfId="15730" hidden="1"/>
    <cellStyle name="Uwaga 3" xfId="15727" hidden="1"/>
    <cellStyle name="Uwaga 3" xfId="15725" hidden="1"/>
    <cellStyle name="Uwaga 3" xfId="15715" hidden="1"/>
    <cellStyle name="Uwaga 3" xfId="15712" hidden="1"/>
    <cellStyle name="Uwaga 3" xfId="15710" hidden="1"/>
    <cellStyle name="Uwaga 3" xfId="15700" hidden="1"/>
    <cellStyle name="Uwaga 3" xfId="15697" hidden="1"/>
    <cellStyle name="Uwaga 3" xfId="15695" hidden="1"/>
    <cellStyle name="Uwaga 3" xfId="15688" hidden="1"/>
    <cellStyle name="Uwaga 3" xfId="15685" hidden="1"/>
    <cellStyle name="Uwaga 3" xfId="15683" hidden="1"/>
    <cellStyle name="Uwaga 3" xfId="15673" hidden="1"/>
    <cellStyle name="Uwaga 3" xfId="15670" hidden="1"/>
    <cellStyle name="Uwaga 3" xfId="15667" hidden="1"/>
    <cellStyle name="Uwaga 3" xfId="15658" hidden="1"/>
    <cellStyle name="Uwaga 3" xfId="15654" hidden="1"/>
    <cellStyle name="Uwaga 3" xfId="15651" hidden="1"/>
    <cellStyle name="Uwaga 3" xfId="15643" hidden="1"/>
    <cellStyle name="Uwaga 3" xfId="15640" hidden="1"/>
    <cellStyle name="Uwaga 3" xfId="15637" hidden="1"/>
    <cellStyle name="Uwaga 3" xfId="15628" hidden="1"/>
    <cellStyle name="Uwaga 3" xfId="15625" hidden="1"/>
    <cellStyle name="Uwaga 3" xfId="15622" hidden="1"/>
    <cellStyle name="Uwaga 3" xfId="15612" hidden="1"/>
    <cellStyle name="Uwaga 3" xfId="15608" hidden="1"/>
    <cellStyle name="Uwaga 3" xfId="15605" hidden="1"/>
    <cellStyle name="Uwaga 3" xfId="15596" hidden="1"/>
    <cellStyle name="Uwaga 3" xfId="15592" hidden="1"/>
    <cellStyle name="Uwaga 3" xfId="15590" hidden="1"/>
    <cellStyle name="Uwaga 3" xfId="15582" hidden="1"/>
    <cellStyle name="Uwaga 3" xfId="15578" hidden="1"/>
    <cellStyle name="Uwaga 3" xfId="15575" hidden="1"/>
    <cellStyle name="Uwaga 3" xfId="15568" hidden="1"/>
    <cellStyle name="Uwaga 3" xfId="15565" hidden="1"/>
    <cellStyle name="Uwaga 3" xfId="15562" hidden="1"/>
    <cellStyle name="Uwaga 3" xfId="15553" hidden="1"/>
    <cellStyle name="Uwaga 3" xfId="15548" hidden="1"/>
    <cellStyle name="Uwaga 3" xfId="15545" hidden="1"/>
    <cellStyle name="Uwaga 3" xfId="15538" hidden="1"/>
    <cellStyle name="Uwaga 3" xfId="15533" hidden="1"/>
    <cellStyle name="Uwaga 3" xfId="15530" hidden="1"/>
    <cellStyle name="Uwaga 3" xfId="15523" hidden="1"/>
    <cellStyle name="Uwaga 3" xfId="15518" hidden="1"/>
    <cellStyle name="Uwaga 3" xfId="15515" hidden="1"/>
    <cellStyle name="Uwaga 3" xfId="15509" hidden="1"/>
    <cellStyle name="Uwaga 3" xfId="15505" hidden="1"/>
    <cellStyle name="Uwaga 3" xfId="15502" hidden="1"/>
    <cellStyle name="Uwaga 3" xfId="15494" hidden="1"/>
    <cellStyle name="Uwaga 3" xfId="15489" hidden="1"/>
    <cellStyle name="Uwaga 3" xfId="15485" hidden="1"/>
    <cellStyle name="Uwaga 3" xfId="15479" hidden="1"/>
    <cellStyle name="Uwaga 3" xfId="15474" hidden="1"/>
    <cellStyle name="Uwaga 3" xfId="15470" hidden="1"/>
    <cellStyle name="Uwaga 3" xfId="15464" hidden="1"/>
    <cellStyle name="Uwaga 3" xfId="15459" hidden="1"/>
    <cellStyle name="Uwaga 3" xfId="15455" hidden="1"/>
    <cellStyle name="Uwaga 3" xfId="15450" hidden="1"/>
    <cellStyle name="Uwaga 3" xfId="15446" hidden="1"/>
    <cellStyle name="Uwaga 3" xfId="15442" hidden="1"/>
    <cellStyle name="Uwaga 3" xfId="15434" hidden="1"/>
    <cellStyle name="Uwaga 3" xfId="15429" hidden="1"/>
    <cellStyle name="Uwaga 3" xfId="15425" hidden="1"/>
    <cellStyle name="Uwaga 3" xfId="15419" hidden="1"/>
    <cellStyle name="Uwaga 3" xfId="15414" hidden="1"/>
    <cellStyle name="Uwaga 3" xfId="15410" hidden="1"/>
    <cellStyle name="Uwaga 3" xfId="15404" hidden="1"/>
    <cellStyle name="Uwaga 3" xfId="15399" hidden="1"/>
    <cellStyle name="Uwaga 3" xfId="15395" hidden="1"/>
    <cellStyle name="Uwaga 3" xfId="15391" hidden="1"/>
    <cellStyle name="Uwaga 3" xfId="15386" hidden="1"/>
    <cellStyle name="Uwaga 3" xfId="15381" hidden="1"/>
    <cellStyle name="Uwaga 3" xfId="15376" hidden="1"/>
    <cellStyle name="Uwaga 3" xfId="15372" hidden="1"/>
    <cellStyle name="Uwaga 3" xfId="15368" hidden="1"/>
    <cellStyle name="Uwaga 3" xfId="15361" hidden="1"/>
    <cellStyle name="Uwaga 3" xfId="15357" hidden="1"/>
    <cellStyle name="Uwaga 3" xfId="15352" hidden="1"/>
    <cellStyle name="Uwaga 3" xfId="15346" hidden="1"/>
    <cellStyle name="Uwaga 3" xfId="15342" hidden="1"/>
    <cellStyle name="Uwaga 3" xfId="15337" hidden="1"/>
    <cellStyle name="Uwaga 3" xfId="15331" hidden="1"/>
    <cellStyle name="Uwaga 3" xfId="15327" hidden="1"/>
    <cellStyle name="Uwaga 3" xfId="15322" hidden="1"/>
    <cellStyle name="Uwaga 3" xfId="15316" hidden="1"/>
    <cellStyle name="Uwaga 3" xfId="15312" hidden="1"/>
    <cellStyle name="Uwaga 3" xfId="15308" hidden="1"/>
    <cellStyle name="Uwaga 3" xfId="16168" hidden="1"/>
    <cellStyle name="Uwaga 3" xfId="16167" hidden="1"/>
    <cellStyle name="Uwaga 3" xfId="16166" hidden="1"/>
    <cellStyle name="Uwaga 3" xfId="16153" hidden="1"/>
    <cellStyle name="Uwaga 3" xfId="16152" hidden="1"/>
    <cellStyle name="Uwaga 3" xfId="16151" hidden="1"/>
    <cellStyle name="Uwaga 3" xfId="16138" hidden="1"/>
    <cellStyle name="Uwaga 3" xfId="16137" hidden="1"/>
    <cellStyle name="Uwaga 3" xfId="16136" hidden="1"/>
    <cellStyle name="Uwaga 3" xfId="16123" hidden="1"/>
    <cellStyle name="Uwaga 3" xfId="16122" hidden="1"/>
    <cellStyle name="Uwaga 3" xfId="16121" hidden="1"/>
    <cellStyle name="Uwaga 3" xfId="16108" hidden="1"/>
    <cellStyle name="Uwaga 3" xfId="16107" hidden="1"/>
    <cellStyle name="Uwaga 3" xfId="16106" hidden="1"/>
    <cellStyle name="Uwaga 3" xfId="16094" hidden="1"/>
    <cellStyle name="Uwaga 3" xfId="16092" hidden="1"/>
    <cellStyle name="Uwaga 3" xfId="16090" hidden="1"/>
    <cellStyle name="Uwaga 3" xfId="16079" hidden="1"/>
    <cellStyle name="Uwaga 3" xfId="16077" hidden="1"/>
    <cellStyle name="Uwaga 3" xfId="16075" hidden="1"/>
    <cellStyle name="Uwaga 3" xfId="16064" hidden="1"/>
    <cellStyle name="Uwaga 3" xfId="16062" hidden="1"/>
    <cellStyle name="Uwaga 3" xfId="16060" hidden="1"/>
    <cellStyle name="Uwaga 3" xfId="16049" hidden="1"/>
    <cellStyle name="Uwaga 3" xfId="16047" hidden="1"/>
    <cellStyle name="Uwaga 3" xfId="16045" hidden="1"/>
    <cellStyle name="Uwaga 3" xfId="16034" hidden="1"/>
    <cellStyle name="Uwaga 3" xfId="16032" hidden="1"/>
    <cellStyle name="Uwaga 3" xfId="16030" hidden="1"/>
    <cellStyle name="Uwaga 3" xfId="16019" hidden="1"/>
    <cellStyle name="Uwaga 3" xfId="16017" hidden="1"/>
    <cellStyle name="Uwaga 3" xfId="16015" hidden="1"/>
    <cellStyle name="Uwaga 3" xfId="16004" hidden="1"/>
    <cellStyle name="Uwaga 3" xfId="16002" hidden="1"/>
    <cellStyle name="Uwaga 3" xfId="16000" hidden="1"/>
    <cellStyle name="Uwaga 3" xfId="15989" hidden="1"/>
    <cellStyle name="Uwaga 3" xfId="15987" hidden="1"/>
    <cellStyle name="Uwaga 3" xfId="15985" hidden="1"/>
    <cellStyle name="Uwaga 3" xfId="15974" hidden="1"/>
    <cellStyle name="Uwaga 3" xfId="15972" hidden="1"/>
    <cellStyle name="Uwaga 3" xfId="15970" hidden="1"/>
    <cellStyle name="Uwaga 3" xfId="15959" hidden="1"/>
    <cellStyle name="Uwaga 3" xfId="15957" hidden="1"/>
    <cellStyle name="Uwaga 3" xfId="15955" hidden="1"/>
    <cellStyle name="Uwaga 3" xfId="15944" hidden="1"/>
    <cellStyle name="Uwaga 3" xfId="15942" hidden="1"/>
    <cellStyle name="Uwaga 3" xfId="15940" hidden="1"/>
    <cellStyle name="Uwaga 3" xfId="15929" hidden="1"/>
    <cellStyle name="Uwaga 3" xfId="15927" hidden="1"/>
    <cellStyle name="Uwaga 3" xfId="15925" hidden="1"/>
    <cellStyle name="Uwaga 3" xfId="15914" hidden="1"/>
    <cellStyle name="Uwaga 3" xfId="15912" hidden="1"/>
    <cellStyle name="Uwaga 3" xfId="15909" hidden="1"/>
    <cellStyle name="Uwaga 3" xfId="15899" hidden="1"/>
    <cellStyle name="Uwaga 3" xfId="15896" hidden="1"/>
    <cellStyle name="Uwaga 3" xfId="15893" hidden="1"/>
    <cellStyle name="Uwaga 3" xfId="15884" hidden="1"/>
    <cellStyle name="Uwaga 3" xfId="15882" hidden="1"/>
    <cellStyle name="Uwaga 3" xfId="15879" hidden="1"/>
    <cellStyle name="Uwaga 3" xfId="15869" hidden="1"/>
    <cellStyle name="Uwaga 3" xfId="15867" hidden="1"/>
    <cellStyle name="Uwaga 3" xfId="15865" hidden="1"/>
    <cellStyle name="Uwaga 3" xfId="15854" hidden="1"/>
    <cellStyle name="Uwaga 3" xfId="15852" hidden="1"/>
    <cellStyle name="Uwaga 3" xfId="15850" hidden="1"/>
    <cellStyle name="Uwaga 3" xfId="15839" hidden="1"/>
    <cellStyle name="Uwaga 3" xfId="15837" hidden="1"/>
    <cellStyle name="Uwaga 3" xfId="15835" hidden="1"/>
    <cellStyle name="Uwaga 3" xfId="15824" hidden="1"/>
    <cellStyle name="Uwaga 3" xfId="15822" hidden="1"/>
    <cellStyle name="Uwaga 3" xfId="15820" hidden="1"/>
    <cellStyle name="Uwaga 3" xfId="15809" hidden="1"/>
    <cellStyle name="Uwaga 3" xfId="15807" hidden="1"/>
    <cellStyle name="Uwaga 3" xfId="15805" hidden="1"/>
    <cellStyle name="Uwaga 3" xfId="15794" hidden="1"/>
    <cellStyle name="Uwaga 3" xfId="15792" hidden="1"/>
    <cellStyle name="Uwaga 3" xfId="15789" hidden="1"/>
    <cellStyle name="Uwaga 3" xfId="15779" hidden="1"/>
    <cellStyle name="Uwaga 3" xfId="15776" hidden="1"/>
    <cellStyle name="Uwaga 3" xfId="15773" hidden="1"/>
    <cellStyle name="Uwaga 3" xfId="15764" hidden="1"/>
    <cellStyle name="Uwaga 3" xfId="15761" hidden="1"/>
    <cellStyle name="Uwaga 3" xfId="15758" hidden="1"/>
    <cellStyle name="Uwaga 3" xfId="15749" hidden="1"/>
    <cellStyle name="Uwaga 3" xfId="15747" hidden="1"/>
    <cellStyle name="Uwaga 3" xfId="15745" hidden="1"/>
    <cellStyle name="Uwaga 3" xfId="15734" hidden="1"/>
    <cellStyle name="Uwaga 3" xfId="15731" hidden="1"/>
    <cellStyle name="Uwaga 3" xfId="15728" hidden="1"/>
    <cellStyle name="Uwaga 3" xfId="15719" hidden="1"/>
    <cellStyle name="Uwaga 3" xfId="15716" hidden="1"/>
    <cellStyle name="Uwaga 3" xfId="15713" hidden="1"/>
    <cellStyle name="Uwaga 3" xfId="15704" hidden="1"/>
    <cellStyle name="Uwaga 3" xfId="15701" hidden="1"/>
    <cellStyle name="Uwaga 3" xfId="15698" hidden="1"/>
    <cellStyle name="Uwaga 3" xfId="15691" hidden="1"/>
    <cellStyle name="Uwaga 3" xfId="15687" hidden="1"/>
    <cellStyle name="Uwaga 3" xfId="15684" hidden="1"/>
    <cellStyle name="Uwaga 3" xfId="15676" hidden="1"/>
    <cellStyle name="Uwaga 3" xfId="15672" hidden="1"/>
    <cellStyle name="Uwaga 3" xfId="15669" hidden="1"/>
    <cellStyle name="Uwaga 3" xfId="15661" hidden="1"/>
    <cellStyle name="Uwaga 3" xfId="15657" hidden="1"/>
    <cellStyle name="Uwaga 3" xfId="15653" hidden="1"/>
    <cellStyle name="Uwaga 3" xfId="15646" hidden="1"/>
    <cellStyle name="Uwaga 3" xfId="15642" hidden="1"/>
    <cellStyle name="Uwaga 3" xfId="15639" hidden="1"/>
    <cellStyle name="Uwaga 3" xfId="15631" hidden="1"/>
    <cellStyle name="Uwaga 3" xfId="15627" hidden="1"/>
    <cellStyle name="Uwaga 3" xfId="15624" hidden="1"/>
    <cellStyle name="Uwaga 3" xfId="15615" hidden="1"/>
    <cellStyle name="Uwaga 3" xfId="15610" hidden="1"/>
    <cellStyle name="Uwaga 3" xfId="15606" hidden="1"/>
    <cellStyle name="Uwaga 3" xfId="15600" hidden="1"/>
    <cellStyle name="Uwaga 3" xfId="15595" hidden="1"/>
    <cellStyle name="Uwaga 3" xfId="15591" hidden="1"/>
    <cellStyle name="Uwaga 3" xfId="15585" hidden="1"/>
    <cellStyle name="Uwaga 3" xfId="15580" hidden="1"/>
    <cellStyle name="Uwaga 3" xfId="15576" hidden="1"/>
    <cellStyle name="Uwaga 3" xfId="15571" hidden="1"/>
    <cellStyle name="Uwaga 3" xfId="15567" hidden="1"/>
    <cellStyle name="Uwaga 3" xfId="15563" hidden="1"/>
    <cellStyle name="Uwaga 3" xfId="15556" hidden="1"/>
    <cellStyle name="Uwaga 3" xfId="15551" hidden="1"/>
    <cellStyle name="Uwaga 3" xfId="15547" hidden="1"/>
    <cellStyle name="Uwaga 3" xfId="15540" hidden="1"/>
    <cellStyle name="Uwaga 3" xfId="15535" hidden="1"/>
    <cellStyle name="Uwaga 3" xfId="15531" hidden="1"/>
    <cellStyle name="Uwaga 3" xfId="15526" hidden="1"/>
    <cellStyle name="Uwaga 3" xfId="15521" hidden="1"/>
    <cellStyle name="Uwaga 3" xfId="15517" hidden="1"/>
    <cellStyle name="Uwaga 3" xfId="15511" hidden="1"/>
    <cellStyle name="Uwaga 3" xfId="15507" hidden="1"/>
    <cellStyle name="Uwaga 3" xfId="15504" hidden="1"/>
    <cellStyle name="Uwaga 3" xfId="15497" hidden="1"/>
    <cellStyle name="Uwaga 3" xfId="15492" hidden="1"/>
    <cellStyle name="Uwaga 3" xfId="15487" hidden="1"/>
    <cellStyle name="Uwaga 3" xfId="15481" hidden="1"/>
    <cellStyle name="Uwaga 3" xfId="15476" hidden="1"/>
    <cellStyle name="Uwaga 3" xfId="15471" hidden="1"/>
    <cellStyle name="Uwaga 3" xfId="15466" hidden="1"/>
    <cellStyle name="Uwaga 3" xfId="15461" hidden="1"/>
    <cellStyle name="Uwaga 3" xfId="15456" hidden="1"/>
    <cellStyle name="Uwaga 3" xfId="15452" hidden="1"/>
    <cellStyle name="Uwaga 3" xfId="15448" hidden="1"/>
    <cellStyle name="Uwaga 3" xfId="15443" hidden="1"/>
    <cellStyle name="Uwaga 3" xfId="15436" hidden="1"/>
    <cellStyle name="Uwaga 3" xfId="15431" hidden="1"/>
    <cellStyle name="Uwaga 3" xfId="15426" hidden="1"/>
    <cellStyle name="Uwaga 3" xfId="15420" hidden="1"/>
    <cellStyle name="Uwaga 3" xfId="15415" hidden="1"/>
    <cellStyle name="Uwaga 3" xfId="15411" hidden="1"/>
    <cellStyle name="Uwaga 3" xfId="15406" hidden="1"/>
    <cellStyle name="Uwaga 3" xfId="15401" hidden="1"/>
    <cellStyle name="Uwaga 3" xfId="15396" hidden="1"/>
    <cellStyle name="Uwaga 3" xfId="15392" hidden="1"/>
    <cellStyle name="Uwaga 3" xfId="15387" hidden="1"/>
    <cellStyle name="Uwaga 3" xfId="15382" hidden="1"/>
    <cellStyle name="Uwaga 3" xfId="15377" hidden="1"/>
    <cellStyle name="Uwaga 3" xfId="15373" hidden="1"/>
    <cellStyle name="Uwaga 3" xfId="15369" hidden="1"/>
    <cellStyle name="Uwaga 3" xfId="15362" hidden="1"/>
    <cellStyle name="Uwaga 3" xfId="15358" hidden="1"/>
    <cellStyle name="Uwaga 3" xfId="15353" hidden="1"/>
    <cellStyle name="Uwaga 3" xfId="15347" hidden="1"/>
    <cellStyle name="Uwaga 3" xfId="15343" hidden="1"/>
    <cellStyle name="Uwaga 3" xfId="15338" hidden="1"/>
    <cellStyle name="Uwaga 3" xfId="15332" hidden="1"/>
    <cellStyle name="Uwaga 3" xfId="15328" hidden="1"/>
    <cellStyle name="Uwaga 3" xfId="15324" hidden="1"/>
    <cellStyle name="Uwaga 3" xfId="15317" hidden="1"/>
    <cellStyle name="Uwaga 3" xfId="15313" hidden="1"/>
    <cellStyle name="Uwaga 3" xfId="15309" hidden="1"/>
    <cellStyle name="Uwaga 3" xfId="16173" hidden="1"/>
    <cellStyle name="Uwaga 3" xfId="16171" hidden="1"/>
    <cellStyle name="Uwaga 3" xfId="16169" hidden="1"/>
    <cellStyle name="Uwaga 3" xfId="16156" hidden="1"/>
    <cellStyle name="Uwaga 3" xfId="16155" hidden="1"/>
    <cellStyle name="Uwaga 3" xfId="16154" hidden="1"/>
    <cellStyle name="Uwaga 3" xfId="16141" hidden="1"/>
    <cellStyle name="Uwaga 3" xfId="16140" hidden="1"/>
    <cellStyle name="Uwaga 3" xfId="16139" hidden="1"/>
    <cellStyle name="Uwaga 3" xfId="16127" hidden="1"/>
    <cellStyle name="Uwaga 3" xfId="16125" hidden="1"/>
    <cellStyle name="Uwaga 3" xfId="16124" hidden="1"/>
    <cellStyle name="Uwaga 3" xfId="16111" hidden="1"/>
    <cellStyle name="Uwaga 3" xfId="16110" hidden="1"/>
    <cellStyle name="Uwaga 3" xfId="16109" hidden="1"/>
    <cellStyle name="Uwaga 3" xfId="16097" hidden="1"/>
    <cellStyle name="Uwaga 3" xfId="16095" hidden="1"/>
    <cellStyle name="Uwaga 3" xfId="16093" hidden="1"/>
    <cellStyle name="Uwaga 3" xfId="16082" hidden="1"/>
    <cellStyle name="Uwaga 3" xfId="16080" hidden="1"/>
    <cellStyle name="Uwaga 3" xfId="16078" hidden="1"/>
    <cellStyle name="Uwaga 3" xfId="16067" hidden="1"/>
    <cellStyle name="Uwaga 3" xfId="16065" hidden="1"/>
    <cellStyle name="Uwaga 3" xfId="16063" hidden="1"/>
    <cellStyle name="Uwaga 3" xfId="16052" hidden="1"/>
    <cellStyle name="Uwaga 3" xfId="16050" hidden="1"/>
    <cellStyle name="Uwaga 3" xfId="16048" hidden="1"/>
    <cellStyle name="Uwaga 3" xfId="16037" hidden="1"/>
    <cellStyle name="Uwaga 3" xfId="16035" hidden="1"/>
    <cellStyle name="Uwaga 3" xfId="16033" hidden="1"/>
    <cellStyle name="Uwaga 3" xfId="16022" hidden="1"/>
    <cellStyle name="Uwaga 3" xfId="16020" hidden="1"/>
    <cellStyle name="Uwaga 3" xfId="16018" hidden="1"/>
    <cellStyle name="Uwaga 3" xfId="16007" hidden="1"/>
    <cellStyle name="Uwaga 3" xfId="16005" hidden="1"/>
    <cellStyle name="Uwaga 3" xfId="16003" hidden="1"/>
    <cellStyle name="Uwaga 3" xfId="15992" hidden="1"/>
    <cellStyle name="Uwaga 3" xfId="15990" hidden="1"/>
    <cellStyle name="Uwaga 3" xfId="15988" hidden="1"/>
    <cellStyle name="Uwaga 3" xfId="15977" hidden="1"/>
    <cellStyle name="Uwaga 3" xfId="15975" hidden="1"/>
    <cellStyle name="Uwaga 3" xfId="15973" hidden="1"/>
    <cellStyle name="Uwaga 3" xfId="15962" hidden="1"/>
    <cellStyle name="Uwaga 3" xfId="15960" hidden="1"/>
    <cellStyle name="Uwaga 3" xfId="15958" hidden="1"/>
    <cellStyle name="Uwaga 3" xfId="15947" hidden="1"/>
    <cellStyle name="Uwaga 3" xfId="15945" hidden="1"/>
    <cellStyle name="Uwaga 3" xfId="15943" hidden="1"/>
    <cellStyle name="Uwaga 3" xfId="15932" hidden="1"/>
    <cellStyle name="Uwaga 3" xfId="15930" hidden="1"/>
    <cellStyle name="Uwaga 3" xfId="15928" hidden="1"/>
    <cellStyle name="Uwaga 3" xfId="15917" hidden="1"/>
    <cellStyle name="Uwaga 3" xfId="15915" hidden="1"/>
    <cellStyle name="Uwaga 3" xfId="15913" hidden="1"/>
    <cellStyle name="Uwaga 3" xfId="15902" hidden="1"/>
    <cellStyle name="Uwaga 3" xfId="15900" hidden="1"/>
    <cellStyle name="Uwaga 3" xfId="15898" hidden="1"/>
    <cellStyle name="Uwaga 3" xfId="15887" hidden="1"/>
    <cellStyle name="Uwaga 3" xfId="15885" hidden="1"/>
    <cellStyle name="Uwaga 3" xfId="15883" hidden="1"/>
    <cellStyle name="Uwaga 3" xfId="15872" hidden="1"/>
    <cellStyle name="Uwaga 3" xfId="15870" hidden="1"/>
    <cellStyle name="Uwaga 3" xfId="15868" hidden="1"/>
    <cellStyle name="Uwaga 3" xfId="15857" hidden="1"/>
    <cellStyle name="Uwaga 3" xfId="15855" hidden="1"/>
    <cellStyle name="Uwaga 3" xfId="15853" hidden="1"/>
    <cellStyle name="Uwaga 3" xfId="15842" hidden="1"/>
    <cellStyle name="Uwaga 3" xfId="15840" hidden="1"/>
    <cellStyle name="Uwaga 3" xfId="15838" hidden="1"/>
    <cellStyle name="Uwaga 3" xfId="15827" hidden="1"/>
    <cellStyle name="Uwaga 3" xfId="15825" hidden="1"/>
    <cellStyle name="Uwaga 3" xfId="15823" hidden="1"/>
    <cellStyle name="Uwaga 3" xfId="15812" hidden="1"/>
    <cellStyle name="Uwaga 3" xfId="15810" hidden="1"/>
    <cellStyle name="Uwaga 3" xfId="15808" hidden="1"/>
    <cellStyle name="Uwaga 3" xfId="15797" hidden="1"/>
    <cellStyle name="Uwaga 3" xfId="15795" hidden="1"/>
    <cellStyle name="Uwaga 3" xfId="15793" hidden="1"/>
    <cellStyle name="Uwaga 3" xfId="15782" hidden="1"/>
    <cellStyle name="Uwaga 3" xfId="15780" hidden="1"/>
    <cellStyle name="Uwaga 3" xfId="15777" hidden="1"/>
    <cellStyle name="Uwaga 3" xfId="15767" hidden="1"/>
    <cellStyle name="Uwaga 3" xfId="15765" hidden="1"/>
    <cellStyle name="Uwaga 3" xfId="15763" hidden="1"/>
    <cellStyle name="Uwaga 3" xfId="15752" hidden="1"/>
    <cellStyle name="Uwaga 3" xfId="15750" hidden="1"/>
    <cellStyle name="Uwaga 3" xfId="15748" hidden="1"/>
    <cellStyle name="Uwaga 3" xfId="15737" hidden="1"/>
    <cellStyle name="Uwaga 3" xfId="15735" hidden="1"/>
    <cellStyle name="Uwaga 3" xfId="15732" hidden="1"/>
    <cellStyle name="Uwaga 3" xfId="15722" hidden="1"/>
    <cellStyle name="Uwaga 3" xfId="15720" hidden="1"/>
    <cellStyle name="Uwaga 3" xfId="15717" hidden="1"/>
    <cellStyle name="Uwaga 3" xfId="15707" hidden="1"/>
    <cellStyle name="Uwaga 3" xfId="15705" hidden="1"/>
    <cellStyle name="Uwaga 3" xfId="15702" hidden="1"/>
    <cellStyle name="Uwaga 3" xfId="15693" hidden="1"/>
    <cellStyle name="Uwaga 3" xfId="15690" hidden="1"/>
    <cellStyle name="Uwaga 3" xfId="15686" hidden="1"/>
    <cellStyle name="Uwaga 3" xfId="15678" hidden="1"/>
    <cellStyle name="Uwaga 3" xfId="15675" hidden="1"/>
    <cellStyle name="Uwaga 3" xfId="15671" hidden="1"/>
    <cellStyle name="Uwaga 3" xfId="15663" hidden="1"/>
    <cellStyle name="Uwaga 3" xfId="15660" hidden="1"/>
    <cellStyle name="Uwaga 3" xfId="15656" hidden="1"/>
    <cellStyle name="Uwaga 3" xfId="15648" hidden="1"/>
    <cellStyle name="Uwaga 3" xfId="15645" hidden="1"/>
    <cellStyle name="Uwaga 3" xfId="15641" hidden="1"/>
    <cellStyle name="Uwaga 3" xfId="15633" hidden="1"/>
    <cellStyle name="Uwaga 3" xfId="15630" hidden="1"/>
    <cellStyle name="Uwaga 3" xfId="15626" hidden="1"/>
    <cellStyle name="Uwaga 3" xfId="15618" hidden="1"/>
    <cellStyle name="Uwaga 3" xfId="15614" hidden="1"/>
    <cellStyle name="Uwaga 3" xfId="15609" hidden="1"/>
    <cellStyle name="Uwaga 3" xfId="15603" hidden="1"/>
    <cellStyle name="Uwaga 3" xfId="15599" hidden="1"/>
    <cellStyle name="Uwaga 3" xfId="15594" hidden="1"/>
    <cellStyle name="Uwaga 3" xfId="15588" hidden="1"/>
    <cellStyle name="Uwaga 3" xfId="15584" hidden="1"/>
    <cellStyle name="Uwaga 3" xfId="15579" hidden="1"/>
    <cellStyle name="Uwaga 3" xfId="15573" hidden="1"/>
    <cellStyle name="Uwaga 3" xfId="15570" hidden="1"/>
    <cellStyle name="Uwaga 3" xfId="15566" hidden="1"/>
    <cellStyle name="Uwaga 3" xfId="15558" hidden="1"/>
    <cellStyle name="Uwaga 3" xfId="15555" hidden="1"/>
    <cellStyle name="Uwaga 3" xfId="15550" hidden="1"/>
    <cellStyle name="Uwaga 3" xfId="15543" hidden="1"/>
    <cellStyle name="Uwaga 3" xfId="15539" hidden="1"/>
    <cellStyle name="Uwaga 3" xfId="15534" hidden="1"/>
    <cellStyle name="Uwaga 3" xfId="15528" hidden="1"/>
    <cellStyle name="Uwaga 3" xfId="15524" hidden="1"/>
    <cellStyle name="Uwaga 3" xfId="15519" hidden="1"/>
    <cellStyle name="Uwaga 3" xfId="15513" hidden="1"/>
    <cellStyle name="Uwaga 3" xfId="15510" hidden="1"/>
    <cellStyle name="Uwaga 3" xfId="15506" hidden="1"/>
    <cellStyle name="Uwaga 3" xfId="15498" hidden="1"/>
    <cellStyle name="Uwaga 3" xfId="15493" hidden="1"/>
    <cellStyle name="Uwaga 3" xfId="15488" hidden="1"/>
    <cellStyle name="Uwaga 3" xfId="15483" hidden="1"/>
    <cellStyle name="Uwaga 3" xfId="15478" hidden="1"/>
    <cellStyle name="Uwaga 3" xfId="15473" hidden="1"/>
    <cellStyle name="Uwaga 3" xfId="15468" hidden="1"/>
    <cellStyle name="Uwaga 3" xfId="15463" hidden="1"/>
    <cellStyle name="Uwaga 3" xfId="15458" hidden="1"/>
    <cellStyle name="Uwaga 3" xfId="15453" hidden="1"/>
    <cellStyle name="Uwaga 3" xfId="15449" hidden="1"/>
    <cellStyle name="Uwaga 3" xfId="15444" hidden="1"/>
    <cellStyle name="Uwaga 3" xfId="15437" hidden="1"/>
    <cellStyle name="Uwaga 3" xfId="15432" hidden="1"/>
    <cellStyle name="Uwaga 3" xfId="15427" hidden="1"/>
    <cellStyle name="Uwaga 3" xfId="15422" hidden="1"/>
    <cellStyle name="Uwaga 3" xfId="15417" hidden="1"/>
    <cellStyle name="Uwaga 3" xfId="15412" hidden="1"/>
    <cellStyle name="Uwaga 3" xfId="15407" hidden="1"/>
    <cellStyle name="Uwaga 3" xfId="15402" hidden="1"/>
    <cellStyle name="Uwaga 3" xfId="15397" hidden="1"/>
    <cellStyle name="Uwaga 3" xfId="15393" hidden="1"/>
    <cellStyle name="Uwaga 3" xfId="15388" hidden="1"/>
    <cellStyle name="Uwaga 3" xfId="15383" hidden="1"/>
    <cellStyle name="Uwaga 3" xfId="15378" hidden="1"/>
    <cellStyle name="Uwaga 3" xfId="15374" hidden="1"/>
    <cellStyle name="Uwaga 3" xfId="15370" hidden="1"/>
    <cellStyle name="Uwaga 3" xfId="15363" hidden="1"/>
    <cellStyle name="Uwaga 3" xfId="15359" hidden="1"/>
    <cellStyle name="Uwaga 3" xfId="15354" hidden="1"/>
    <cellStyle name="Uwaga 3" xfId="15348" hidden="1"/>
    <cellStyle name="Uwaga 3" xfId="15344" hidden="1"/>
    <cellStyle name="Uwaga 3" xfId="15339" hidden="1"/>
    <cellStyle name="Uwaga 3" xfId="15333" hidden="1"/>
    <cellStyle name="Uwaga 3" xfId="15329" hidden="1"/>
    <cellStyle name="Uwaga 3" xfId="15325" hidden="1"/>
    <cellStyle name="Uwaga 3" xfId="15318" hidden="1"/>
    <cellStyle name="Uwaga 3" xfId="15314" hidden="1"/>
    <cellStyle name="Uwaga 3" xfId="15310" hidden="1"/>
    <cellStyle name="Uwaga 3" xfId="16177" hidden="1"/>
    <cellStyle name="Uwaga 3" xfId="16176" hidden="1"/>
    <cellStyle name="Uwaga 3" xfId="16174" hidden="1"/>
    <cellStyle name="Uwaga 3" xfId="16161" hidden="1"/>
    <cellStyle name="Uwaga 3" xfId="16159" hidden="1"/>
    <cellStyle name="Uwaga 3" xfId="16157" hidden="1"/>
    <cellStyle name="Uwaga 3" xfId="16147" hidden="1"/>
    <cellStyle name="Uwaga 3" xfId="16145" hidden="1"/>
    <cellStyle name="Uwaga 3" xfId="16143" hidden="1"/>
    <cellStyle name="Uwaga 3" xfId="16132" hidden="1"/>
    <cellStyle name="Uwaga 3" xfId="16130" hidden="1"/>
    <cellStyle name="Uwaga 3" xfId="16128" hidden="1"/>
    <cellStyle name="Uwaga 3" xfId="16115" hidden="1"/>
    <cellStyle name="Uwaga 3" xfId="16113" hidden="1"/>
    <cellStyle name="Uwaga 3" xfId="16112" hidden="1"/>
    <cellStyle name="Uwaga 3" xfId="16099" hidden="1"/>
    <cellStyle name="Uwaga 3" xfId="16098" hidden="1"/>
    <cellStyle name="Uwaga 3" xfId="16096" hidden="1"/>
    <cellStyle name="Uwaga 3" xfId="16084" hidden="1"/>
    <cellStyle name="Uwaga 3" xfId="16083" hidden="1"/>
    <cellStyle name="Uwaga 3" xfId="16081" hidden="1"/>
    <cellStyle name="Uwaga 3" xfId="16069" hidden="1"/>
    <cellStyle name="Uwaga 3" xfId="16068" hidden="1"/>
    <cellStyle name="Uwaga 3" xfId="16066" hidden="1"/>
    <cellStyle name="Uwaga 3" xfId="16054" hidden="1"/>
    <cellStyle name="Uwaga 3" xfId="16053" hidden="1"/>
    <cellStyle name="Uwaga 3" xfId="16051" hidden="1"/>
    <cellStyle name="Uwaga 3" xfId="16039" hidden="1"/>
    <cellStyle name="Uwaga 3" xfId="16038" hidden="1"/>
    <cellStyle name="Uwaga 3" xfId="16036" hidden="1"/>
    <cellStyle name="Uwaga 3" xfId="16024" hidden="1"/>
    <cellStyle name="Uwaga 3" xfId="16023" hidden="1"/>
    <cellStyle name="Uwaga 3" xfId="16021" hidden="1"/>
    <cellStyle name="Uwaga 3" xfId="16009" hidden="1"/>
    <cellStyle name="Uwaga 3" xfId="16008" hidden="1"/>
    <cellStyle name="Uwaga 3" xfId="16006" hidden="1"/>
    <cellStyle name="Uwaga 3" xfId="15994" hidden="1"/>
    <cellStyle name="Uwaga 3" xfId="15993" hidden="1"/>
    <cellStyle name="Uwaga 3" xfId="15991" hidden="1"/>
    <cellStyle name="Uwaga 3" xfId="15979" hidden="1"/>
    <cellStyle name="Uwaga 3" xfId="15978" hidden="1"/>
    <cellStyle name="Uwaga 3" xfId="15976" hidden="1"/>
    <cellStyle name="Uwaga 3" xfId="15964" hidden="1"/>
    <cellStyle name="Uwaga 3" xfId="15963" hidden="1"/>
    <cellStyle name="Uwaga 3" xfId="15961" hidden="1"/>
    <cellStyle name="Uwaga 3" xfId="15949" hidden="1"/>
    <cellStyle name="Uwaga 3" xfId="15948" hidden="1"/>
    <cellStyle name="Uwaga 3" xfId="15946" hidden="1"/>
    <cellStyle name="Uwaga 3" xfId="15934" hidden="1"/>
    <cellStyle name="Uwaga 3" xfId="15933" hidden="1"/>
    <cellStyle name="Uwaga 3" xfId="15931" hidden="1"/>
    <cellStyle name="Uwaga 3" xfId="15919" hidden="1"/>
    <cellStyle name="Uwaga 3" xfId="15918" hidden="1"/>
    <cellStyle name="Uwaga 3" xfId="15916" hidden="1"/>
    <cellStyle name="Uwaga 3" xfId="15904" hidden="1"/>
    <cellStyle name="Uwaga 3" xfId="15903" hidden="1"/>
    <cellStyle name="Uwaga 3" xfId="15901" hidden="1"/>
    <cellStyle name="Uwaga 3" xfId="15889" hidden="1"/>
    <cellStyle name="Uwaga 3" xfId="15888" hidden="1"/>
    <cellStyle name="Uwaga 3" xfId="15886" hidden="1"/>
    <cellStyle name="Uwaga 3" xfId="15874" hidden="1"/>
    <cellStyle name="Uwaga 3" xfId="15873" hidden="1"/>
    <cellStyle name="Uwaga 3" xfId="15871" hidden="1"/>
    <cellStyle name="Uwaga 3" xfId="15859" hidden="1"/>
    <cellStyle name="Uwaga 3" xfId="15858" hidden="1"/>
    <cellStyle name="Uwaga 3" xfId="15856" hidden="1"/>
    <cellStyle name="Uwaga 3" xfId="15844" hidden="1"/>
    <cellStyle name="Uwaga 3" xfId="15843" hidden="1"/>
    <cellStyle name="Uwaga 3" xfId="15841" hidden="1"/>
    <cellStyle name="Uwaga 3" xfId="15829" hidden="1"/>
    <cellStyle name="Uwaga 3" xfId="15828" hidden="1"/>
    <cellStyle name="Uwaga 3" xfId="15826" hidden="1"/>
    <cellStyle name="Uwaga 3" xfId="15814" hidden="1"/>
    <cellStyle name="Uwaga 3" xfId="15813" hidden="1"/>
    <cellStyle name="Uwaga 3" xfId="15811" hidden="1"/>
    <cellStyle name="Uwaga 3" xfId="15799" hidden="1"/>
    <cellStyle name="Uwaga 3" xfId="15798" hidden="1"/>
    <cellStyle name="Uwaga 3" xfId="15796" hidden="1"/>
    <cellStyle name="Uwaga 3" xfId="15784" hidden="1"/>
    <cellStyle name="Uwaga 3" xfId="15783" hidden="1"/>
    <cellStyle name="Uwaga 3" xfId="15781" hidden="1"/>
    <cellStyle name="Uwaga 3" xfId="15769" hidden="1"/>
    <cellStyle name="Uwaga 3" xfId="15768" hidden="1"/>
    <cellStyle name="Uwaga 3" xfId="15766" hidden="1"/>
    <cellStyle name="Uwaga 3" xfId="15754" hidden="1"/>
    <cellStyle name="Uwaga 3" xfId="15753" hidden="1"/>
    <cellStyle name="Uwaga 3" xfId="15751" hidden="1"/>
    <cellStyle name="Uwaga 3" xfId="15739" hidden="1"/>
    <cellStyle name="Uwaga 3" xfId="15738" hidden="1"/>
    <cellStyle name="Uwaga 3" xfId="15736" hidden="1"/>
    <cellStyle name="Uwaga 3" xfId="15724" hidden="1"/>
    <cellStyle name="Uwaga 3" xfId="15723" hidden="1"/>
    <cellStyle name="Uwaga 3" xfId="15721" hidden="1"/>
    <cellStyle name="Uwaga 3" xfId="15709" hidden="1"/>
    <cellStyle name="Uwaga 3" xfId="15708" hidden="1"/>
    <cellStyle name="Uwaga 3" xfId="15706" hidden="1"/>
    <cellStyle name="Uwaga 3" xfId="15694" hidden="1"/>
    <cellStyle name="Uwaga 3" xfId="15692" hidden="1"/>
    <cellStyle name="Uwaga 3" xfId="15689" hidden="1"/>
    <cellStyle name="Uwaga 3" xfId="15679" hidden="1"/>
    <cellStyle name="Uwaga 3" xfId="15677" hidden="1"/>
    <cellStyle name="Uwaga 3" xfId="15674" hidden="1"/>
    <cellStyle name="Uwaga 3" xfId="15664" hidden="1"/>
    <cellStyle name="Uwaga 3" xfId="15662" hidden="1"/>
    <cellStyle name="Uwaga 3" xfId="15659" hidden="1"/>
    <cellStyle name="Uwaga 3" xfId="15649" hidden="1"/>
    <cellStyle name="Uwaga 3" xfId="15647" hidden="1"/>
    <cellStyle name="Uwaga 3" xfId="15644" hidden="1"/>
    <cellStyle name="Uwaga 3" xfId="15634" hidden="1"/>
    <cellStyle name="Uwaga 3" xfId="15632" hidden="1"/>
    <cellStyle name="Uwaga 3" xfId="15629" hidden="1"/>
    <cellStyle name="Uwaga 3" xfId="15619" hidden="1"/>
    <cellStyle name="Uwaga 3" xfId="15617" hidden="1"/>
    <cellStyle name="Uwaga 3" xfId="15613" hidden="1"/>
    <cellStyle name="Uwaga 3" xfId="15604" hidden="1"/>
    <cellStyle name="Uwaga 3" xfId="15601" hidden="1"/>
    <cellStyle name="Uwaga 3" xfId="15597" hidden="1"/>
    <cellStyle name="Uwaga 3" xfId="15589" hidden="1"/>
    <cellStyle name="Uwaga 3" xfId="15587" hidden="1"/>
    <cellStyle name="Uwaga 3" xfId="15583" hidden="1"/>
    <cellStyle name="Uwaga 3" xfId="15574" hidden="1"/>
    <cellStyle name="Uwaga 3" xfId="15572" hidden="1"/>
    <cellStyle name="Uwaga 3" xfId="15569" hidden="1"/>
    <cellStyle name="Uwaga 3" xfId="15559" hidden="1"/>
    <cellStyle name="Uwaga 3" xfId="15557" hidden="1"/>
    <cellStyle name="Uwaga 3" xfId="15552" hidden="1"/>
    <cellStyle name="Uwaga 3" xfId="15544" hidden="1"/>
    <cellStyle name="Uwaga 3" xfId="15542" hidden="1"/>
    <cellStyle name="Uwaga 3" xfId="15537" hidden="1"/>
    <cellStyle name="Uwaga 3" xfId="15529" hidden="1"/>
    <cellStyle name="Uwaga 3" xfId="15527" hidden="1"/>
    <cellStyle name="Uwaga 3" xfId="15522" hidden="1"/>
    <cellStyle name="Uwaga 3" xfId="15514" hidden="1"/>
    <cellStyle name="Uwaga 3" xfId="15512" hidden="1"/>
    <cellStyle name="Uwaga 3" xfId="15508" hidden="1"/>
    <cellStyle name="Uwaga 3" xfId="15499" hidden="1"/>
    <cellStyle name="Uwaga 3" xfId="15496" hidden="1"/>
    <cellStyle name="Uwaga 3" xfId="15491" hidden="1"/>
    <cellStyle name="Uwaga 3" xfId="15484" hidden="1"/>
    <cellStyle name="Uwaga 3" xfId="15480" hidden="1"/>
    <cellStyle name="Uwaga 3" xfId="15475" hidden="1"/>
    <cellStyle name="Uwaga 3" xfId="15469" hidden="1"/>
    <cellStyle name="Uwaga 3" xfId="15465" hidden="1"/>
    <cellStyle name="Uwaga 3" xfId="15460" hidden="1"/>
    <cellStyle name="Uwaga 3" xfId="15454" hidden="1"/>
    <cellStyle name="Uwaga 3" xfId="15451" hidden="1"/>
    <cellStyle name="Uwaga 3" xfId="15447" hidden="1"/>
    <cellStyle name="Uwaga 3" xfId="15438" hidden="1"/>
    <cellStyle name="Uwaga 3" xfId="15433" hidden="1"/>
    <cellStyle name="Uwaga 3" xfId="15428" hidden="1"/>
    <cellStyle name="Uwaga 3" xfId="15423" hidden="1"/>
    <cellStyle name="Uwaga 3" xfId="15418" hidden="1"/>
    <cellStyle name="Uwaga 3" xfId="15413" hidden="1"/>
    <cellStyle name="Uwaga 3" xfId="15408" hidden="1"/>
    <cellStyle name="Uwaga 3" xfId="15403" hidden="1"/>
    <cellStyle name="Uwaga 3" xfId="15398" hidden="1"/>
    <cellStyle name="Uwaga 3" xfId="15394" hidden="1"/>
    <cellStyle name="Uwaga 3" xfId="15389" hidden="1"/>
    <cellStyle name="Uwaga 3" xfId="15384" hidden="1"/>
    <cellStyle name="Uwaga 3" xfId="15379" hidden="1"/>
    <cellStyle name="Uwaga 3" xfId="15375" hidden="1"/>
    <cellStyle name="Uwaga 3" xfId="15371" hidden="1"/>
    <cellStyle name="Uwaga 3" xfId="15364" hidden="1"/>
    <cellStyle name="Uwaga 3" xfId="15360" hidden="1"/>
    <cellStyle name="Uwaga 3" xfId="15355" hidden="1"/>
    <cellStyle name="Uwaga 3" xfId="15349" hidden="1"/>
    <cellStyle name="Uwaga 3" xfId="15345" hidden="1"/>
    <cellStyle name="Uwaga 3" xfId="15340" hidden="1"/>
    <cellStyle name="Uwaga 3" xfId="15334" hidden="1"/>
    <cellStyle name="Uwaga 3" xfId="15330" hidden="1"/>
    <cellStyle name="Uwaga 3" xfId="15326" hidden="1"/>
    <cellStyle name="Uwaga 3" xfId="15319" hidden="1"/>
    <cellStyle name="Uwaga 3" xfId="15315" hidden="1"/>
    <cellStyle name="Uwaga 3" xfId="15311" hidden="1"/>
    <cellStyle name="Uwaga 3" xfId="14286" hidden="1"/>
    <cellStyle name="Uwaga 3" xfId="14285" hidden="1"/>
    <cellStyle name="Uwaga 3" xfId="14284" hidden="1"/>
    <cellStyle name="Uwaga 3" xfId="14277" hidden="1"/>
    <cellStyle name="Uwaga 3" xfId="14276" hidden="1"/>
    <cellStyle name="Uwaga 3" xfId="14275" hidden="1"/>
    <cellStyle name="Uwaga 3" xfId="14268" hidden="1"/>
    <cellStyle name="Uwaga 3" xfId="14267" hidden="1"/>
    <cellStyle name="Uwaga 3" xfId="14266" hidden="1"/>
    <cellStyle name="Uwaga 3" xfId="14259" hidden="1"/>
    <cellStyle name="Uwaga 3" xfId="14258" hidden="1"/>
    <cellStyle name="Uwaga 3" xfId="14257" hidden="1"/>
    <cellStyle name="Uwaga 3" xfId="14250" hidden="1"/>
    <cellStyle name="Uwaga 3" xfId="14249" hidden="1"/>
    <cellStyle name="Uwaga 3" xfId="14248" hidden="1"/>
    <cellStyle name="Uwaga 3" xfId="14241" hidden="1"/>
    <cellStyle name="Uwaga 3" xfId="14240" hidden="1"/>
    <cellStyle name="Uwaga 3" xfId="14238" hidden="1"/>
    <cellStyle name="Uwaga 3" xfId="14232" hidden="1"/>
    <cellStyle name="Uwaga 3" xfId="14231" hidden="1"/>
    <cellStyle name="Uwaga 3" xfId="14229" hidden="1"/>
    <cellStyle name="Uwaga 3" xfId="14223" hidden="1"/>
    <cellStyle name="Uwaga 3" xfId="14222" hidden="1"/>
    <cellStyle name="Uwaga 3" xfId="14220" hidden="1"/>
    <cellStyle name="Uwaga 3" xfId="14214" hidden="1"/>
    <cellStyle name="Uwaga 3" xfId="14213" hidden="1"/>
    <cellStyle name="Uwaga 3" xfId="14211" hidden="1"/>
    <cellStyle name="Uwaga 3" xfId="14205" hidden="1"/>
    <cellStyle name="Uwaga 3" xfId="14204" hidden="1"/>
    <cellStyle name="Uwaga 3" xfId="14202" hidden="1"/>
    <cellStyle name="Uwaga 3" xfId="14196" hidden="1"/>
    <cellStyle name="Uwaga 3" xfId="14195" hidden="1"/>
    <cellStyle name="Uwaga 3" xfId="14193" hidden="1"/>
    <cellStyle name="Uwaga 3" xfId="14187" hidden="1"/>
    <cellStyle name="Uwaga 3" xfId="14186" hidden="1"/>
    <cellStyle name="Uwaga 3" xfId="14184" hidden="1"/>
    <cellStyle name="Uwaga 3" xfId="14178" hidden="1"/>
    <cellStyle name="Uwaga 3" xfId="14177" hidden="1"/>
    <cellStyle name="Uwaga 3" xfId="14175" hidden="1"/>
    <cellStyle name="Uwaga 3" xfId="14169" hidden="1"/>
    <cellStyle name="Uwaga 3" xfId="14168" hidden="1"/>
    <cellStyle name="Uwaga 3" xfId="14166" hidden="1"/>
    <cellStyle name="Uwaga 3" xfId="14160" hidden="1"/>
    <cellStyle name="Uwaga 3" xfId="14159" hidden="1"/>
    <cellStyle name="Uwaga 3" xfId="14157" hidden="1"/>
    <cellStyle name="Uwaga 3" xfId="14151" hidden="1"/>
    <cellStyle name="Uwaga 3" xfId="14150" hidden="1"/>
    <cellStyle name="Uwaga 3" xfId="14148" hidden="1"/>
    <cellStyle name="Uwaga 3" xfId="14142" hidden="1"/>
    <cellStyle name="Uwaga 3" xfId="14141" hidden="1"/>
    <cellStyle name="Uwaga 3" xfId="14139" hidden="1"/>
    <cellStyle name="Uwaga 3" xfId="14133" hidden="1"/>
    <cellStyle name="Uwaga 3" xfId="14132" hidden="1"/>
    <cellStyle name="Uwaga 3" xfId="14129" hidden="1"/>
    <cellStyle name="Uwaga 3" xfId="14124" hidden="1"/>
    <cellStyle name="Uwaga 3" xfId="14122" hidden="1"/>
    <cellStyle name="Uwaga 3" xfId="14119" hidden="1"/>
    <cellStyle name="Uwaga 3" xfId="14115" hidden="1"/>
    <cellStyle name="Uwaga 3" xfId="14114" hidden="1"/>
    <cellStyle name="Uwaga 3" xfId="14111" hidden="1"/>
    <cellStyle name="Uwaga 3" xfId="14106" hidden="1"/>
    <cellStyle name="Uwaga 3" xfId="14105" hidden="1"/>
    <cellStyle name="Uwaga 3" xfId="14103" hidden="1"/>
    <cellStyle name="Uwaga 3" xfId="14097" hidden="1"/>
    <cellStyle name="Uwaga 3" xfId="14096" hidden="1"/>
    <cellStyle name="Uwaga 3" xfId="14094" hidden="1"/>
    <cellStyle name="Uwaga 3" xfId="14088" hidden="1"/>
    <cellStyle name="Uwaga 3" xfId="14087" hidden="1"/>
    <cellStyle name="Uwaga 3" xfId="14085" hidden="1"/>
    <cellStyle name="Uwaga 3" xfId="14079" hidden="1"/>
    <cellStyle name="Uwaga 3" xfId="14078" hidden="1"/>
    <cellStyle name="Uwaga 3" xfId="14076" hidden="1"/>
    <cellStyle name="Uwaga 3" xfId="14070" hidden="1"/>
    <cellStyle name="Uwaga 3" xfId="14069" hidden="1"/>
    <cellStyle name="Uwaga 3" xfId="14067" hidden="1"/>
    <cellStyle name="Uwaga 3" xfId="14061" hidden="1"/>
    <cellStyle name="Uwaga 3" xfId="14060" hidden="1"/>
    <cellStyle name="Uwaga 3" xfId="14057" hidden="1"/>
    <cellStyle name="Uwaga 3" xfId="14052" hidden="1"/>
    <cellStyle name="Uwaga 3" xfId="14050" hidden="1"/>
    <cellStyle name="Uwaga 3" xfId="14047" hidden="1"/>
    <cellStyle name="Uwaga 3" xfId="14043" hidden="1"/>
    <cellStyle name="Uwaga 3" xfId="14041" hidden="1"/>
    <cellStyle name="Uwaga 3" xfId="14038" hidden="1"/>
    <cellStyle name="Uwaga 3" xfId="14034" hidden="1"/>
    <cellStyle name="Uwaga 3" xfId="14033" hidden="1"/>
    <cellStyle name="Uwaga 3" xfId="14031" hidden="1"/>
    <cellStyle name="Uwaga 3" xfId="14025" hidden="1"/>
    <cellStyle name="Uwaga 3" xfId="14023" hidden="1"/>
    <cellStyle name="Uwaga 3" xfId="14020" hidden="1"/>
    <cellStyle name="Uwaga 3" xfId="14016" hidden="1"/>
    <cellStyle name="Uwaga 3" xfId="14014" hidden="1"/>
    <cellStyle name="Uwaga 3" xfId="14011" hidden="1"/>
    <cellStyle name="Uwaga 3" xfId="14007" hidden="1"/>
    <cellStyle name="Uwaga 3" xfId="14005" hidden="1"/>
    <cellStyle name="Uwaga 3" xfId="14002" hidden="1"/>
    <cellStyle name="Uwaga 3" xfId="13998" hidden="1"/>
    <cellStyle name="Uwaga 3" xfId="13996" hidden="1"/>
    <cellStyle name="Uwaga 3" xfId="13994" hidden="1"/>
    <cellStyle name="Uwaga 3" xfId="13989" hidden="1"/>
    <cellStyle name="Uwaga 3" xfId="13987" hidden="1"/>
    <cellStyle name="Uwaga 3" xfId="13985" hidden="1"/>
    <cellStyle name="Uwaga 3" xfId="13980" hidden="1"/>
    <cellStyle name="Uwaga 3" xfId="13978" hidden="1"/>
    <cellStyle name="Uwaga 3" xfId="13975" hidden="1"/>
    <cellStyle name="Uwaga 3" xfId="13971" hidden="1"/>
    <cellStyle name="Uwaga 3" xfId="13969" hidden="1"/>
    <cellStyle name="Uwaga 3" xfId="13967" hidden="1"/>
    <cellStyle name="Uwaga 3" xfId="13962" hidden="1"/>
    <cellStyle name="Uwaga 3" xfId="13960" hidden="1"/>
    <cellStyle name="Uwaga 3" xfId="13958" hidden="1"/>
    <cellStyle name="Uwaga 3" xfId="13952" hidden="1"/>
    <cellStyle name="Uwaga 3" xfId="13949" hidden="1"/>
    <cellStyle name="Uwaga 3" xfId="13946" hidden="1"/>
    <cellStyle name="Uwaga 3" xfId="13943" hidden="1"/>
    <cellStyle name="Uwaga 3" xfId="13940" hidden="1"/>
    <cellStyle name="Uwaga 3" xfId="13937" hidden="1"/>
    <cellStyle name="Uwaga 3" xfId="13934" hidden="1"/>
    <cellStyle name="Uwaga 3" xfId="13931" hidden="1"/>
    <cellStyle name="Uwaga 3" xfId="13928" hidden="1"/>
    <cellStyle name="Uwaga 3" xfId="13926" hidden="1"/>
    <cellStyle name="Uwaga 3" xfId="13924" hidden="1"/>
    <cellStyle name="Uwaga 3" xfId="13921" hidden="1"/>
    <cellStyle name="Uwaga 3" xfId="13917" hidden="1"/>
    <cellStyle name="Uwaga 3" xfId="13914" hidden="1"/>
    <cellStyle name="Uwaga 3" xfId="13911" hidden="1"/>
    <cellStyle name="Uwaga 3" xfId="13907" hidden="1"/>
    <cellStyle name="Uwaga 3" xfId="13904" hidden="1"/>
    <cellStyle name="Uwaga 3" xfId="13901" hidden="1"/>
    <cellStyle name="Uwaga 3" xfId="13899" hidden="1"/>
    <cellStyle name="Uwaga 3" xfId="13896" hidden="1"/>
    <cellStyle name="Uwaga 3" xfId="13893" hidden="1"/>
    <cellStyle name="Uwaga 3" xfId="13890" hidden="1"/>
    <cellStyle name="Uwaga 3" xfId="13888" hidden="1"/>
    <cellStyle name="Uwaga 3" xfId="13886" hidden="1"/>
    <cellStyle name="Uwaga 3" xfId="13881" hidden="1"/>
    <cellStyle name="Uwaga 3" xfId="13878" hidden="1"/>
    <cellStyle name="Uwaga 3" xfId="13875" hidden="1"/>
    <cellStyle name="Uwaga 3" xfId="13871" hidden="1"/>
    <cellStyle name="Uwaga 3" xfId="13868" hidden="1"/>
    <cellStyle name="Uwaga 3" xfId="13865" hidden="1"/>
    <cellStyle name="Uwaga 3" xfId="13862" hidden="1"/>
    <cellStyle name="Uwaga 3" xfId="13859" hidden="1"/>
    <cellStyle name="Uwaga 3" xfId="13856" hidden="1"/>
    <cellStyle name="Uwaga 3" xfId="13854" hidden="1"/>
    <cellStyle name="Uwaga 3" xfId="13852" hidden="1"/>
    <cellStyle name="Uwaga 3" xfId="13849" hidden="1"/>
    <cellStyle name="Uwaga 3" xfId="13844" hidden="1"/>
    <cellStyle name="Uwaga 3" xfId="13841" hidden="1"/>
    <cellStyle name="Uwaga 3" xfId="13838" hidden="1"/>
    <cellStyle name="Uwaga 3" xfId="13834" hidden="1"/>
    <cellStyle name="Uwaga 3" xfId="13831" hidden="1"/>
    <cellStyle name="Uwaga 3" xfId="13829" hidden="1"/>
    <cellStyle name="Uwaga 3" xfId="13826" hidden="1"/>
    <cellStyle name="Uwaga 3" xfId="13823" hidden="1"/>
    <cellStyle name="Uwaga 3" xfId="13820" hidden="1"/>
    <cellStyle name="Uwaga 3" xfId="13818" hidden="1"/>
    <cellStyle name="Uwaga 3" xfId="13815" hidden="1"/>
    <cellStyle name="Uwaga 3" xfId="13812" hidden="1"/>
    <cellStyle name="Uwaga 3" xfId="13809" hidden="1"/>
    <cellStyle name="Uwaga 3" xfId="13807" hidden="1"/>
    <cellStyle name="Uwaga 3" xfId="13805" hidden="1"/>
    <cellStyle name="Uwaga 3" xfId="13800" hidden="1"/>
    <cellStyle name="Uwaga 3" xfId="13798" hidden="1"/>
    <cellStyle name="Uwaga 3" xfId="13795" hidden="1"/>
    <cellStyle name="Uwaga 3" xfId="13791" hidden="1"/>
    <cellStyle name="Uwaga 3" xfId="13789" hidden="1"/>
    <cellStyle name="Uwaga 3" xfId="13786" hidden="1"/>
    <cellStyle name="Uwaga 3" xfId="13782" hidden="1"/>
    <cellStyle name="Uwaga 3" xfId="13780" hidden="1"/>
    <cellStyle name="Uwaga 3" xfId="13778" hidden="1"/>
    <cellStyle name="Uwaga 3" xfId="13773" hidden="1"/>
    <cellStyle name="Uwaga 3" xfId="13771" hidden="1"/>
    <cellStyle name="Uwaga 3" xfId="13769" hidden="1"/>
    <cellStyle name="Uwaga 3" xfId="16265" hidden="1"/>
    <cellStyle name="Uwaga 3" xfId="16266" hidden="1"/>
    <cellStyle name="Uwaga 3" xfId="16268" hidden="1"/>
    <cellStyle name="Uwaga 3" xfId="16280" hidden="1"/>
    <cellStyle name="Uwaga 3" xfId="16281" hidden="1"/>
    <cellStyle name="Uwaga 3" xfId="16286" hidden="1"/>
    <cellStyle name="Uwaga 3" xfId="16295" hidden="1"/>
    <cellStyle name="Uwaga 3" xfId="16296" hidden="1"/>
    <cellStyle name="Uwaga 3" xfId="16301" hidden="1"/>
    <cellStyle name="Uwaga 3" xfId="16310" hidden="1"/>
    <cellStyle name="Uwaga 3" xfId="16311" hidden="1"/>
    <cellStyle name="Uwaga 3" xfId="16312" hidden="1"/>
    <cellStyle name="Uwaga 3" xfId="16325" hidden="1"/>
    <cellStyle name="Uwaga 3" xfId="16330" hidden="1"/>
    <cellStyle name="Uwaga 3" xfId="16335" hidden="1"/>
    <cellStyle name="Uwaga 3" xfId="16345" hidden="1"/>
    <cellStyle name="Uwaga 3" xfId="16350" hidden="1"/>
    <cellStyle name="Uwaga 3" xfId="16354" hidden="1"/>
    <cellStyle name="Uwaga 3" xfId="16361" hidden="1"/>
    <cellStyle name="Uwaga 3" xfId="16366" hidden="1"/>
    <cellStyle name="Uwaga 3" xfId="16369" hidden="1"/>
    <cellStyle name="Uwaga 3" xfId="16375" hidden="1"/>
    <cellStyle name="Uwaga 3" xfId="16380" hidden="1"/>
    <cellStyle name="Uwaga 3" xfId="16384" hidden="1"/>
    <cellStyle name="Uwaga 3" xfId="16385" hidden="1"/>
    <cellStyle name="Uwaga 3" xfId="16386" hidden="1"/>
    <cellStyle name="Uwaga 3" xfId="16390" hidden="1"/>
    <cellStyle name="Uwaga 3" xfId="16402" hidden="1"/>
    <cellStyle name="Uwaga 3" xfId="16407" hidden="1"/>
    <cellStyle name="Uwaga 3" xfId="16412" hidden="1"/>
    <cellStyle name="Uwaga 3" xfId="16417" hidden="1"/>
    <cellStyle name="Uwaga 3" xfId="16422" hidden="1"/>
    <cellStyle name="Uwaga 3" xfId="16427" hidden="1"/>
    <cellStyle name="Uwaga 3" xfId="16431" hidden="1"/>
    <cellStyle name="Uwaga 3" xfId="16435" hidden="1"/>
    <cellStyle name="Uwaga 3" xfId="16440" hidden="1"/>
    <cellStyle name="Uwaga 3" xfId="16445" hidden="1"/>
    <cellStyle name="Uwaga 3" xfId="16446" hidden="1"/>
    <cellStyle name="Uwaga 3" xfId="16448" hidden="1"/>
    <cellStyle name="Uwaga 3" xfId="16461" hidden="1"/>
    <cellStyle name="Uwaga 3" xfId="16465" hidden="1"/>
    <cellStyle name="Uwaga 3" xfId="16470" hidden="1"/>
    <cellStyle name="Uwaga 3" xfId="16477" hidden="1"/>
    <cellStyle name="Uwaga 3" xfId="16481" hidden="1"/>
    <cellStyle name="Uwaga 3" xfId="16486" hidden="1"/>
    <cellStyle name="Uwaga 3" xfId="16491" hidden="1"/>
    <cellStyle name="Uwaga 3" xfId="16494" hidden="1"/>
    <cellStyle name="Uwaga 3" xfId="16499" hidden="1"/>
    <cellStyle name="Uwaga 3" xfId="16505" hidden="1"/>
    <cellStyle name="Uwaga 3" xfId="16506" hidden="1"/>
    <cellStyle name="Uwaga 3" xfId="16509" hidden="1"/>
    <cellStyle name="Uwaga 3" xfId="16522" hidden="1"/>
    <cellStyle name="Uwaga 3" xfId="16526" hidden="1"/>
    <cellStyle name="Uwaga 3" xfId="16531" hidden="1"/>
    <cellStyle name="Uwaga 3" xfId="16538" hidden="1"/>
    <cellStyle name="Uwaga 3" xfId="16543" hidden="1"/>
    <cellStyle name="Uwaga 3" xfId="16547" hidden="1"/>
    <cellStyle name="Uwaga 3" xfId="16552" hidden="1"/>
    <cellStyle name="Uwaga 3" xfId="16556" hidden="1"/>
    <cellStyle name="Uwaga 3" xfId="16561" hidden="1"/>
    <cellStyle name="Uwaga 3" xfId="16565" hidden="1"/>
    <cellStyle name="Uwaga 3" xfId="16566" hidden="1"/>
    <cellStyle name="Uwaga 3" xfId="16568" hidden="1"/>
    <cellStyle name="Uwaga 3" xfId="16580" hidden="1"/>
    <cellStyle name="Uwaga 3" xfId="16581" hidden="1"/>
    <cellStyle name="Uwaga 3" xfId="16583" hidden="1"/>
    <cellStyle name="Uwaga 3" xfId="16595" hidden="1"/>
    <cellStyle name="Uwaga 3" xfId="16597" hidden="1"/>
    <cellStyle name="Uwaga 3" xfId="16600" hidden="1"/>
    <cellStyle name="Uwaga 3" xfId="16610" hidden="1"/>
    <cellStyle name="Uwaga 3" xfId="16611" hidden="1"/>
    <cellStyle name="Uwaga 3" xfId="16613" hidden="1"/>
    <cellStyle name="Uwaga 3" xfId="16625" hidden="1"/>
    <cellStyle name="Uwaga 3" xfId="16626" hidden="1"/>
    <cellStyle name="Uwaga 3" xfId="16627" hidden="1"/>
    <cellStyle name="Uwaga 3" xfId="16641" hidden="1"/>
    <cellStyle name="Uwaga 3" xfId="16644" hidden="1"/>
    <cellStyle name="Uwaga 3" xfId="16648" hidden="1"/>
    <cellStyle name="Uwaga 3" xfId="16656" hidden="1"/>
    <cellStyle name="Uwaga 3" xfId="16659" hidden="1"/>
    <cellStyle name="Uwaga 3" xfId="16663" hidden="1"/>
    <cellStyle name="Uwaga 3" xfId="16671" hidden="1"/>
    <cellStyle name="Uwaga 3" xfId="16674" hidden="1"/>
    <cellStyle name="Uwaga 3" xfId="16678" hidden="1"/>
    <cellStyle name="Uwaga 3" xfId="16685" hidden="1"/>
    <cellStyle name="Uwaga 3" xfId="16686" hidden="1"/>
    <cellStyle name="Uwaga 3" xfId="16688" hidden="1"/>
    <cellStyle name="Uwaga 3" xfId="16701" hidden="1"/>
    <cellStyle name="Uwaga 3" xfId="16704" hidden="1"/>
    <cellStyle name="Uwaga 3" xfId="16707" hidden="1"/>
    <cellStyle name="Uwaga 3" xfId="16716" hidden="1"/>
    <cellStyle name="Uwaga 3" xfId="16719" hidden="1"/>
    <cellStyle name="Uwaga 3" xfId="16723" hidden="1"/>
    <cellStyle name="Uwaga 3" xfId="16731" hidden="1"/>
    <cellStyle name="Uwaga 3" xfId="16733" hidden="1"/>
    <cellStyle name="Uwaga 3" xfId="16736" hidden="1"/>
    <cellStyle name="Uwaga 3" xfId="16745" hidden="1"/>
    <cellStyle name="Uwaga 3" xfId="16746" hidden="1"/>
    <cellStyle name="Uwaga 3" xfId="16747" hidden="1"/>
    <cellStyle name="Uwaga 3" xfId="16760" hidden="1"/>
    <cellStyle name="Uwaga 3" xfId="16761" hidden="1"/>
    <cellStyle name="Uwaga 3" xfId="16763" hidden="1"/>
    <cellStyle name="Uwaga 3" xfId="16775" hidden="1"/>
    <cellStyle name="Uwaga 3" xfId="16776" hidden="1"/>
    <cellStyle name="Uwaga 3" xfId="16778" hidden="1"/>
    <cellStyle name="Uwaga 3" xfId="16790" hidden="1"/>
    <cellStyle name="Uwaga 3" xfId="16791" hidden="1"/>
    <cellStyle name="Uwaga 3" xfId="16793" hidden="1"/>
    <cellStyle name="Uwaga 3" xfId="16805" hidden="1"/>
    <cellStyle name="Uwaga 3" xfId="16806" hidden="1"/>
    <cellStyle name="Uwaga 3" xfId="16807" hidden="1"/>
    <cellStyle name="Uwaga 3" xfId="16821" hidden="1"/>
    <cellStyle name="Uwaga 3" xfId="16823" hidden="1"/>
    <cellStyle name="Uwaga 3" xfId="16826" hidden="1"/>
    <cellStyle name="Uwaga 3" xfId="16836" hidden="1"/>
    <cellStyle name="Uwaga 3" xfId="16839" hidden="1"/>
    <cellStyle name="Uwaga 3" xfId="16842" hidden="1"/>
    <cellStyle name="Uwaga 3" xfId="16851" hidden="1"/>
    <cellStyle name="Uwaga 3" xfId="16853" hidden="1"/>
    <cellStyle name="Uwaga 3" xfId="16856" hidden="1"/>
    <cellStyle name="Uwaga 3" xfId="16865" hidden="1"/>
    <cellStyle name="Uwaga 3" xfId="16866" hidden="1"/>
    <cellStyle name="Uwaga 3" xfId="16867" hidden="1"/>
    <cellStyle name="Uwaga 3" xfId="16880" hidden="1"/>
    <cellStyle name="Uwaga 3" xfId="16882" hidden="1"/>
    <cellStyle name="Uwaga 3" xfId="16884" hidden="1"/>
    <cellStyle name="Uwaga 3" xfId="16895" hidden="1"/>
    <cellStyle name="Uwaga 3" xfId="16897" hidden="1"/>
    <cellStyle name="Uwaga 3" xfId="16899" hidden="1"/>
    <cellStyle name="Uwaga 3" xfId="16910" hidden="1"/>
    <cellStyle name="Uwaga 3" xfId="16912" hidden="1"/>
    <cellStyle name="Uwaga 3" xfId="16914" hidden="1"/>
    <cellStyle name="Uwaga 3" xfId="16925" hidden="1"/>
    <cellStyle name="Uwaga 3" xfId="16926" hidden="1"/>
    <cellStyle name="Uwaga 3" xfId="16927" hidden="1"/>
    <cellStyle name="Uwaga 3" xfId="16940" hidden="1"/>
    <cellStyle name="Uwaga 3" xfId="16942" hidden="1"/>
    <cellStyle name="Uwaga 3" xfId="16944" hidden="1"/>
    <cellStyle name="Uwaga 3" xfId="16955" hidden="1"/>
    <cellStyle name="Uwaga 3" xfId="16957" hidden="1"/>
    <cellStyle name="Uwaga 3" xfId="16959" hidden="1"/>
    <cellStyle name="Uwaga 3" xfId="16970" hidden="1"/>
    <cellStyle name="Uwaga 3" xfId="16972" hidden="1"/>
    <cellStyle name="Uwaga 3" xfId="16973" hidden="1"/>
    <cellStyle name="Uwaga 3" xfId="16985" hidden="1"/>
    <cellStyle name="Uwaga 3" xfId="16986" hidden="1"/>
    <cellStyle name="Uwaga 3" xfId="16987" hidden="1"/>
    <cellStyle name="Uwaga 3" xfId="17000" hidden="1"/>
    <cellStyle name="Uwaga 3" xfId="17002" hidden="1"/>
    <cellStyle name="Uwaga 3" xfId="17004" hidden="1"/>
    <cellStyle name="Uwaga 3" xfId="17015" hidden="1"/>
    <cellStyle name="Uwaga 3" xfId="17017" hidden="1"/>
    <cellStyle name="Uwaga 3" xfId="17019" hidden="1"/>
    <cellStyle name="Uwaga 3" xfId="17030" hidden="1"/>
    <cellStyle name="Uwaga 3" xfId="17032" hidden="1"/>
    <cellStyle name="Uwaga 3" xfId="17034" hidden="1"/>
    <cellStyle name="Uwaga 3" xfId="17045" hidden="1"/>
    <cellStyle name="Uwaga 3" xfId="17046" hidden="1"/>
    <cellStyle name="Uwaga 3" xfId="17048" hidden="1"/>
    <cellStyle name="Uwaga 3" xfId="17059" hidden="1"/>
    <cellStyle name="Uwaga 3" xfId="17061" hidden="1"/>
    <cellStyle name="Uwaga 3" xfId="17062" hidden="1"/>
    <cellStyle name="Uwaga 3" xfId="17071" hidden="1"/>
    <cellStyle name="Uwaga 3" xfId="17074" hidden="1"/>
    <cellStyle name="Uwaga 3" xfId="17076" hidden="1"/>
    <cellStyle name="Uwaga 3" xfId="17087" hidden="1"/>
    <cellStyle name="Uwaga 3" xfId="17089" hidden="1"/>
    <cellStyle name="Uwaga 3" xfId="17091" hidden="1"/>
    <cellStyle name="Uwaga 3" xfId="17103" hidden="1"/>
    <cellStyle name="Uwaga 3" xfId="17105" hidden="1"/>
    <cellStyle name="Uwaga 3" xfId="17107" hidden="1"/>
    <cellStyle name="Uwaga 3" xfId="17115" hidden="1"/>
    <cellStyle name="Uwaga 3" xfId="17117" hidden="1"/>
    <cellStyle name="Uwaga 3" xfId="17120" hidden="1"/>
    <cellStyle name="Uwaga 3" xfId="17110" hidden="1"/>
    <cellStyle name="Uwaga 3" xfId="17109" hidden="1"/>
    <cellStyle name="Uwaga 3" xfId="17108" hidden="1"/>
    <cellStyle name="Uwaga 3" xfId="17095" hidden="1"/>
    <cellStyle name="Uwaga 3" xfId="17094" hidden="1"/>
    <cellStyle name="Uwaga 3" xfId="17093" hidden="1"/>
    <cellStyle name="Uwaga 3" xfId="17080" hidden="1"/>
    <cellStyle name="Uwaga 3" xfId="17079" hidden="1"/>
    <cellStyle name="Uwaga 3" xfId="17078" hidden="1"/>
    <cellStyle name="Uwaga 3" xfId="17065" hidden="1"/>
    <cellStyle name="Uwaga 3" xfId="17064" hidden="1"/>
    <cellStyle name="Uwaga 3" xfId="17063" hidden="1"/>
    <cellStyle name="Uwaga 3" xfId="17050" hidden="1"/>
    <cellStyle name="Uwaga 3" xfId="17049" hidden="1"/>
    <cellStyle name="Uwaga 3" xfId="17047" hidden="1"/>
    <cellStyle name="Uwaga 3" xfId="17036" hidden="1"/>
    <cellStyle name="Uwaga 3" xfId="17033" hidden="1"/>
    <cellStyle name="Uwaga 3" xfId="17031" hidden="1"/>
    <cellStyle name="Uwaga 3" xfId="17021" hidden="1"/>
    <cellStyle name="Uwaga 3" xfId="17018" hidden="1"/>
    <cellStyle name="Uwaga 3" xfId="17016" hidden="1"/>
    <cellStyle name="Uwaga 3" xfId="17006" hidden="1"/>
    <cellStyle name="Uwaga 3" xfId="17003" hidden="1"/>
    <cellStyle name="Uwaga 3" xfId="17001" hidden="1"/>
    <cellStyle name="Uwaga 3" xfId="16991" hidden="1"/>
    <cellStyle name="Uwaga 3" xfId="16989" hidden="1"/>
    <cellStyle name="Uwaga 3" xfId="16988" hidden="1"/>
    <cellStyle name="Uwaga 3" xfId="16976" hidden="1"/>
    <cellStyle name="Uwaga 3" xfId="16974" hidden="1"/>
    <cellStyle name="Uwaga 3" xfId="16971" hidden="1"/>
    <cellStyle name="Uwaga 3" xfId="16961" hidden="1"/>
    <cellStyle name="Uwaga 3" xfId="16958" hidden="1"/>
    <cellStyle name="Uwaga 3" xfId="16956" hidden="1"/>
    <cellStyle name="Uwaga 3" xfId="16946" hidden="1"/>
    <cellStyle name="Uwaga 3" xfId="16943" hidden="1"/>
    <cellStyle name="Uwaga 3" xfId="16941" hidden="1"/>
    <cellStyle name="Uwaga 3" xfId="16931" hidden="1"/>
    <cellStyle name="Uwaga 3" xfId="16929" hidden="1"/>
    <cellStyle name="Uwaga 3" xfId="16928" hidden="1"/>
    <cellStyle name="Uwaga 3" xfId="16916" hidden="1"/>
    <cellStyle name="Uwaga 3" xfId="16913" hidden="1"/>
    <cellStyle name="Uwaga 3" xfId="16911" hidden="1"/>
    <cellStyle name="Uwaga 3" xfId="16901" hidden="1"/>
    <cellStyle name="Uwaga 3" xfId="16898" hidden="1"/>
    <cellStyle name="Uwaga 3" xfId="16896" hidden="1"/>
    <cellStyle name="Uwaga 3" xfId="16886" hidden="1"/>
    <cellStyle name="Uwaga 3" xfId="16883" hidden="1"/>
    <cellStyle name="Uwaga 3" xfId="16881" hidden="1"/>
    <cellStyle name="Uwaga 3" xfId="16871" hidden="1"/>
    <cellStyle name="Uwaga 3" xfId="16869" hidden="1"/>
    <cellStyle name="Uwaga 3" xfId="16868" hidden="1"/>
    <cellStyle name="Uwaga 3" xfId="16855" hidden="1"/>
    <cellStyle name="Uwaga 3" xfId="16852" hidden="1"/>
    <cellStyle name="Uwaga 3" xfId="16850" hidden="1"/>
    <cellStyle name="Uwaga 3" xfId="16840" hidden="1"/>
    <cellStyle name="Uwaga 3" xfId="16837" hidden="1"/>
    <cellStyle name="Uwaga 3" xfId="16835" hidden="1"/>
    <cellStyle name="Uwaga 3" xfId="16825" hidden="1"/>
    <cellStyle name="Uwaga 3" xfId="16822" hidden="1"/>
    <cellStyle name="Uwaga 3" xfId="16820" hidden="1"/>
    <cellStyle name="Uwaga 3" xfId="16811" hidden="1"/>
    <cellStyle name="Uwaga 3" xfId="16809" hidden="1"/>
    <cellStyle name="Uwaga 3" xfId="16808" hidden="1"/>
    <cellStyle name="Uwaga 3" xfId="16796" hidden="1"/>
    <cellStyle name="Uwaga 3" xfId="16794" hidden="1"/>
    <cellStyle name="Uwaga 3" xfId="16792" hidden="1"/>
    <cellStyle name="Uwaga 3" xfId="16781" hidden="1"/>
    <cellStyle name="Uwaga 3" xfId="16779" hidden="1"/>
    <cellStyle name="Uwaga 3" xfId="16777" hidden="1"/>
    <cellStyle name="Uwaga 3" xfId="16766" hidden="1"/>
    <cellStyle name="Uwaga 3" xfId="16764" hidden="1"/>
    <cellStyle name="Uwaga 3" xfId="16762" hidden="1"/>
    <cellStyle name="Uwaga 3" xfId="16751" hidden="1"/>
    <cellStyle name="Uwaga 3" xfId="16749" hidden="1"/>
    <cellStyle name="Uwaga 3" xfId="16748" hidden="1"/>
    <cellStyle name="Uwaga 3" xfId="16735" hidden="1"/>
    <cellStyle name="Uwaga 3" xfId="16732" hidden="1"/>
    <cellStyle name="Uwaga 3" xfId="16730" hidden="1"/>
    <cellStyle name="Uwaga 3" xfId="16720" hidden="1"/>
    <cellStyle name="Uwaga 3" xfId="16717" hidden="1"/>
    <cellStyle name="Uwaga 3" xfId="16715" hidden="1"/>
    <cellStyle name="Uwaga 3" xfId="16705" hidden="1"/>
    <cellStyle name="Uwaga 3" xfId="16702" hidden="1"/>
    <cellStyle name="Uwaga 3" xfId="16700" hidden="1"/>
    <cellStyle name="Uwaga 3" xfId="16691" hidden="1"/>
    <cellStyle name="Uwaga 3" xfId="16689" hidden="1"/>
    <cellStyle name="Uwaga 3" xfId="16687" hidden="1"/>
    <cellStyle name="Uwaga 3" xfId="16675" hidden="1"/>
    <cellStyle name="Uwaga 3" xfId="16672" hidden="1"/>
    <cellStyle name="Uwaga 3" xfId="16670" hidden="1"/>
    <cellStyle name="Uwaga 3" xfId="16660" hidden="1"/>
    <cellStyle name="Uwaga 3" xfId="16657" hidden="1"/>
    <cellStyle name="Uwaga 3" xfId="16655" hidden="1"/>
    <cellStyle name="Uwaga 3" xfId="16645" hidden="1"/>
    <cellStyle name="Uwaga 3" xfId="16642" hidden="1"/>
    <cellStyle name="Uwaga 3" xfId="16640" hidden="1"/>
    <cellStyle name="Uwaga 3" xfId="16633" hidden="1"/>
    <cellStyle name="Uwaga 3" xfId="16630" hidden="1"/>
    <cellStyle name="Uwaga 3" xfId="16628" hidden="1"/>
    <cellStyle name="Uwaga 3" xfId="16618" hidden="1"/>
    <cellStyle name="Uwaga 3" xfId="16615" hidden="1"/>
    <cellStyle name="Uwaga 3" xfId="16612" hidden="1"/>
    <cellStyle name="Uwaga 3" xfId="16603" hidden="1"/>
    <cellStyle name="Uwaga 3" xfId="16599" hidden="1"/>
    <cellStyle name="Uwaga 3" xfId="16596" hidden="1"/>
    <cellStyle name="Uwaga 3" xfId="16588" hidden="1"/>
    <cellStyle name="Uwaga 3" xfId="16585" hidden="1"/>
    <cellStyle name="Uwaga 3" xfId="16582" hidden="1"/>
    <cellStyle name="Uwaga 3" xfId="16573" hidden="1"/>
    <cellStyle name="Uwaga 3" xfId="16570" hidden="1"/>
    <cellStyle name="Uwaga 3" xfId="16567" hidden="1"/>
    <cellStyle name="Uwaga 3" xfId="16557" hidden="1"/>
    <cellStyle name="Uwaga 3" xfId="16553" hidden="1"/>
    <cellStyle name="Uwaga 3" xfId="16550" hidden="1"/>
    <cellStyle name="Uwaga 3" xfId="16541" hidden="1"/>
    <cellStyle name="Uwaga 3" xfId="16537" hidden="1"/>
    <cellStyle name="Uwaga 3" xfId="16535" hidden="1"/>
    <cellStyle name="Uwaga 3" xfId="16527" hidden="1"/>
    <cellStyle name="Uwaga 3" xfId="16523" hidden="1"/>
    <cellStyle name="Uwaga 3" xfId="16520" hidden="1"/>
    <cellStyle name="Uwaga 3" xfId="16513" hidden="1"/>
    <cellStyle name="Uwaga 3" xfId="16510" hidden="1"/>
    <cellStyle name="Uwaga 3" xfId="16507" hidden="1"/>
    <cellStyle name="Uwaga 3" xfId="16498" hidden="1"/>
    <cellStyle name="Uwaga 3" xfId="16493" hidden="1"/>
    <cellStyle name="Uwaga 3" xfId="16490" hidden="1"/>
    <cellStyle name="Uwaga 3" xfId="16483" hidden="1"/>
    <cellStyle name="Uwaga 3" xfId="16478" hidden="1"/>
    <cellStyle name="Uwaga 3" xfId="16475" hidden="1"/>
    <cellStyle name="Uwaga 3" xfId="16468" hidden="1"/>
    <cellStyle name="Uwaga 3" xfId="16463" hidden="1"/>
    <cellStyle name="Uwaga 3" xfId="16460" hidden="1"/>
    <cellStyle name="Uwaga 3" xfId="16454" hidden="1"/>
    <cellStyle name="Uwaga 3" xfId="16450" hidden="1"/>
    <cellStyle name="Uwaga 3" xfId="16447" hidden="1"/>
    <cellStyle name="Uwaga 3" xfId="16439" hidden="1"/>
    <cellStyle name="Uwaga 3" xfId="16434" hidden="1"/>
    <cellStyle name="Uwaga 3" xfId="16430" hidden="1"/>
    <cellStyle name="Uwaga 3" xfId="16424" hidden="1"/>
    <cellStyle name="Uwaga 3" xfId="16419" hidden="1"/>
    <cellStyle name="Uwaga 3" xfId="16415" hidden="1"/>
    <cellStyle name="Uwaga 3" xfId="16409" hidden="1"/>
    <cellStyle name="Uwaga 3" xfId="16404" hidden="1"/>
    <cellStyle name="Uwaga 3" xfId="16400" hidden="1"/>
    <cellStyle name="Uwaga 3" xfId="16395" hidden="1"/>
    <cellStyle name="Uwaga 3" xfId="16391" hidden="1"/>
    <cellStyle name="Uwaga 3" xfId="16387" hidden="1"/>
    <cellStyle name="Uwaga 3" xfId="16379" hidden="1"/>
    <cellStyle name="Uwaga 3" xfId="16374" hidden="1"/>
    <cellStyle name="Uwaga 3" xfId="16370" hidden="1"/>
    <cellStyle name="Uwaga 3" xfId="16364" hidden="1"/>
    <cellStyle name="Uwaga 3" xfId="16359" hidden="1"/>
    <cellStyle name="Uwaga 3" xfId="16355" hidden="1"/>
    <cellStyle name="Uwaga 3" xfId="16349" hidden="1"/>
    <cellStyle name="Uwaga 3" xfId="16344" hidden="1"/>
    <cellStyle name="Uwaga 3" xfId="16340" hidden="1"/>
    <cellStyle name="Uwaga 3" xfId="16336" hidden="1"/>
    <cellStyle name="Uwaga 3" xfId="16331" hidden="1"/>
    <cellStyle name="Uwaga 3" xfId="16326" hidden="1"/>
    <cellStyle name="Uwaga 3" xfId="16321" hidden="1"/>
    <cellStyle name="Uwaga 3" xfId="16317" hidden="1"/>
    <cellStyle name="Uwaga 3" xfId="16313" hidden="1"/>
    <cellStyle name="Uwaga 3" xfId="16306" hidden="1"/>
    <cellStyle name="Uwaga 3" xfId="16302" hidden="1"/>
    <cellStyle name="Uwaga 3" xfId="16297" hidden="1"/>
    <cellStyle name="Uwaga 3" xfId="16291" hidden="1"/>
    <cellStyle name="Uwaga 3" xfId="16287" hidden="1"/>
    <cellStyle name="Uwaga 3" xfId="16282" hidden="1"/>
    <cellStyle name="Uwaga 3" xfId="16276" hidden="1"/>
    <cellStyle name="Uwaga 3" xfId="16272" hidden="1"/>
    <cellStyle name="Uwaga 3" xfId="16267" hidden="1"/>
    <cellStyle name="Uwaga 3" xfId="16261" hidden="1"/>
    <cellStyle name="Uwaga 3" xfId="16257" hidden="1"/>
    <cellStyle name="Uwaga 3" xfId="16253" hidden="1"/>
    <cellStyle name="Uwaga 3" xfId="17113" hidden="1"/>
    <cellStyle name="Uwaga 3" xfId="17112" hidden="1"/>
    <cellStyle name="Uwaga 3" xfId="17111" hidden="1"/>
    <cellStyle name="Uwaga 3" xfId="17098" hidden="1"/>
    <cellStyle name="Uwaga 3" xfId="17097" hidden="1"/>
    <cellStyle name="Uwaga 3" xfId="17096" hidden="1"/>
    <cellStyle name="Uwaga 3" xfId="17083" hidden="1"/>
    <cellStyle name="Uwaga 3" xfId="17082" hidden="1"/>
    <cellStyle name="Uwaga 3" xfId="17081" hidden="1"/>
    <cellStyle name="Uwaga 3" xfId="17068" hidden="1"/>
    <cellStyle name="Uwaga 3" xfId="17067" hidden="1"/>
    <cellStyle name="Uwaga 3" xfId="17066" hidden="1"/>
    <cellStyle name="Uwaga 3" xfId="17053" hidden="1"/>
    <cellStyle name="Uwaga 3" xfId="17052" hidden="1"/>
    <cellStyle name="Uwaga 3" xfId="17051" hidden="1"/>
    <cellStyle name="Uwaga 3" xfId="17039" hidden="1"/>
    <cellStyle name="Uwaga 3" xfId="17037" hidden="1"/>
    <cellStyle name="Uwaga 3" xfId="17035" hidden="1"/>
    <cellStyle name="Uwaga 3" xfId="17024" hidden="1"/>
    <cellStyle name="Uwaga 3" xfId="17022" hidden="1"/>
    <cellStyle name="Uwaga 3" xfId="17020" hidden="1"/>
    <cellStyle name="Uwaga 3" xfId="17009" hidden="1"/>
    <cellStyle name="Uwaga 3" xfId="17007" hidden="1"/>
    <cellStyle name="Uwaga 3" xfId="17005" hidden="1"/>
    <cellStyle name="Uwaga 3" xfId="16994" hidden="1"/>
    <cellStyle name="Uwaga 3" xfId="16992" hidden="1"/>
    <cellStyle name="Uwaga 3" xfId="16990" hidden="1"/>
    <cellStyle name="Uwaga 3" xfId="16979" hidden="1"/>
    <cellStyle name="Uwaga 3" xfId="16977" hidden="1"/>
    <cellStyle name="Uwaga 3" xfId="16975" hidden="1"/>
    <cellStyle name="Uwaga 3" xfId="16964" hidden="1"/>
    <cellStyle name="Uwaga 3" xfId="16962" hidden="1"/>
    <cellStyle name="Uwaga 3" xfId="16960" hidden="1"/>
    <cellStyle name="Uwaga 3" xfId="16949" hidden="1"/>
    <cellStyle name="Uwaga 3" xfId="16947" hidden="1"/>
    <cellStyle name="Uwaga 3" xfId="16945" hidden="1"/>
    <cellStyle name="Uwaga 3" xfId="16934" hidden="1"/>
    <cellStyle name="Uwaga 3" xfId="16932" hidden="1"/>
    <cellStyle name="Uwaga 3" xfId="16930" hidden="1"/>
    <cellStyle name="Uwaga 3" xfId="16919" hidden="1"/>
    <cellStyle name="Uwaga 3" xfId="16917" hidden="1"/>
    <cellStyle name="Uwaga 3" xfId="16915" hidden="1"/>
    <cellStyle name="Uwaga 3" xfId="16904" hidden="1"/>
    <cellStyle name="Uwaga 3" xfId="16902" hidden="1"/>
    <cellStyle name="Uwaga 3" xfId="16900" hidden="1"/>
    <cellStyle name="Uwaga 3" xfId="16889" hidden="1"/>
    <cellStyle name="Uwaga 3" xfId="16887" hidden="1"/>
    <cellStyle name="Uwaga 3" xfId="16885" hidden="1"/>
    <cellStyle name="Uwaga 3" xfId="16874" hidden="1"/>
    <cellStyle name="Uwaga 3" xfId="16872" hidden="1"/>
    <cellStyle name="Uwaga 3" xfId="16870" hidden="1"/>
    <cellStyle name="Uwaga 3" xfId="16859" hidden="1"/>
    <cellStyle name="Uwaga 3" xfId="16857" hidden="1"/>
    <cellStyle name="Uwaga 3" xfId="16854" hidden="1"/>
    <cellStyle name="Uwaga 3" xfId="16844" hidden="1"/>
    <cellStyle name="Uwaga 3" xfId="16841" hidden="1"/>
    <cellStyle name="Uwaga 3" xfId="16838" hidden="1"/>
    <cellStyle name="Uwaga 3" xfId="16829" hidden="1"/>
    <cellStyle name="Uwaga 3" xfId="16827" hidden="1"/>
    <cellStyle name="Uwaga 3" xfId="16824" hidden="1"/>
    <cellStyle name="Uwaga 3" xfId="16814" hidden="1"/>
    <cellStyle name="Uwaga 3" xfId="16812" hidden="1"/>
    <cellStyle name="Uwaga 3" xfId="16810" hidden="1"/>
    <cellStyle name="Uwaga 3" xfId="16799" hidden="1"/>
    <cellStyle name="Uwaga 3" xfId="16797" hidden="1"/>
    <cellStyle name="Uwaga 3" xfId="16795" hidden="1"/>
    <cellStyle name="Uwaga 3" xfId="16784" hidden="1"/>
    <cellStyle name="Uwaga 3" xfId="16782" hidden="1"/>
    <cellStyle name="Uwaga 3" xfId="16780" hidden="1"/>
    <cellStyle name="Uwaga 3" xfId="16769" hidden="1"/>
    <cellStyle name="Uwaga 3" xfId="16767" hidden="1"/>
    <cellStyle name="Uwaga 3" xfId="16765" hidden="1"/>
    <cellStyle name="Uwaga 3" xfId="16754" hidden="1"/>
    <cellStyle name="Uwaga 3" xfId="16752" hidden="1"/>
    <cellStyle name="Uwaga 3" xfId="16750" hidden="1"/>
    <cellStyle name="Uwaga 3" xfId="16739" hidden="1"/>
    <cellStyle name="Uwaga 3" xfId="16737" hidden="1"/>
    <cellStyle name="Uwaga 3" xfId="16734" hidden="1"/>
    <cellStyle name="Uwaga 3" xfId="16724" hidden="1"/>
    <cellStyle name="Uwaga 3" xfId="16721" hidden="1"/>
    <cellStyle name="Uwaga 3" xfId="16718" hidden="1"/>
    <cellStyle name="Uwaga 3" xfId="16709" hidden="1"/>
    <cellStyle name="Uwaga 3" xfId="16706" hidden="1"/>
    <cellStyle name="Uwaga 3" xfId="16703" hidden="1"/>
    <cellStyle name="Uwaga 3" xfId="16694" hidden="1"/>
    <cellStyle name="Uwaga 3" xfId="16692" hidden="1"/>
    <cellStyle name="Uwaga 3" xfId="16690" hidden="1"/>
    <cellStyle name="Uwaga 3" xfId="16679" hidden="1"/>
    <cellStyle name="Uwaga 3" xfId="16676" hidden="1"/>
    <cellStyle name="Uwaga 3" xfId="16673" hidden="1"/>
    <cellStyle name="Uwaga 3" xfId="16664" hidden="1"/>
    <cellStyle name="Uwaga 3" xfId="16661" hidden="1"/>
    <cellStyle name="Uwaga 3" xfId="16658" hidden="1"/>
    <cellStyle name="Uwaga 3" xfId="16649" hidden="1"/>
    <cellStyle name="Uwaga 3" xfId="16646" hidden="1"/>
    <cellStyle name="Uwaga 3" xfId="16643" hidden="1"/>
    <cellStyle name="Uwaga 3" xfId="16636" hidden="1"/>
    <cellStyle name="Uwaga 3" xfId="16632" hidden="1"/>
    <cellStyle name="Uwaga 3" xfId="16629" hidden="1"/>
    <cellStyle name="Uwaga 3" xfId="16621" hidden="1"/>
    <cellStyle name="Uwaga 3" xfId="16617" hidden="1"/>
    <cellStyle name="Uwaga 3" xfId="16614" hidden="1"/>
    <cellStyle name="Uwaga 3" xfId="16606" hidden="1"/>
    <cellStyle name="Uwaga 3" xfId="16602" hidden="1"/>
    <cellStyle name="Uwaga 3" xfId="16598" hidden="1"/>
    <cellStyle name="Uwaga 3" xfId="16591" hidden="1"/>
    <cellStyle name="Uwaga 3" xfId="16587" hidden="1"/>
    <cellStyle name="Uwaga 3" xfId="16584" hidden="1"/>
    <cellStyle name="Uwaga 3" xfId="16576" hidden="1"/>
    <cellStyle name="Uwaga 3" xfId="16572" hidden="1"/>
    <cellStyle name="Uwaga 3" xfId="16569" hidden="1"/>
    <cellStyle name="Uwaga 3" xfId="16560" hidden="1"/>
    <cellStyle name="Uwaga 3" xfId="16555" hidden="1"/>
    <cellStyle name="Uwaga 3" xfId="16551" hidden="1"/>
    <cellStyle name="Uwaga 3" xfId="16545" hidden="1"/>
    <cellStyle name="Uwaga 3" xfId="16540" hidden="1"/>
    <cellStyle name="Uwaga 3" xfId="16536" hidden="1"/>
    <cellStyle name="Uwaga 3" xfId="16530" hidden="1"/>
    <cellStyle name="Uwaga 3" xfId="16525" hidden="1"/>
    <cellStyle name="Uwaga 3" xfId="16521" hidden="1"/>
    <cellStyle name="Uwaga 3" xfId="16516" hidden="1"/>
    <cellStyle name="Uwaga 3" xfId="16512" hidden="1"/>
    <cellStyle name="Uwaga 3" xfId="16508" hidden="1"/>
    <cellStyle name="Uwaga 3" xfId="16501" hidden="1"/>
    <cellStyle name="Uwaga 3" xfId="16496" hidden="1"/>
    <cellStyle name="Uwaga 3" xfId="16492" hidden="1"/>
    <cellStyle name="Uwaga 3" xfId="16485" hidden="1"/>
    <cellStyle name="Uwaga 3" xfId="16480" hidden="1"/>
    <cellStyle name="Uwaga 3" xfId="16476" hidden="1"/>
    <cellStyle name="Uwaga 3" xfId="16471" hidden="1"/>
    <cellStyle name="Uwaga 3" xfId="16466" hidden="1"/>
    <cellStyle name="Uwaga 3" xfId="16462" hidden="1"/>
    <cellStyle name="Uwaga 3" xfId="16456" hidden="1"/>
    <cellStyle name="Uwaga 3" xfId="16452" hidden="1"/>
    <cellStyle name="Uwaga 3" xfId="16449" hidden="1"/>
    <cellStyle name="Uwaga 3" xfId="16442" hidden="1"/>
    <cellStyle name="Uwaga 3" xfId="16437" hidden="1"/>
    <cellStyle name="Uwaga 3" xfId="16432" hidden="1"/>
    <cellStyle name="Uwaga 3" xfId="16426" hidden="1"/>
    <cellStyle name="Uwaga 3" xfId="16421" hidden="1"/>
    <cellStyle name="Uwaga 3" xfId="16416" hidden="1"/>
    <cellStyle name="Uwaga 3" xfId="16411" hidden="1"/>
    <cellStyle name="Uwaga 3" xfId="16406" hidden="1"/>
    <cellStyle name="Uwaga 3" xfId="16401" hidden="1"/>
    <cellStyle name="Uwaga 3" xfId="16397" hidden="1"/>
    <cellStyle name="Uwaga 3" xfId="16393" hidden="1"/>
    <cellStyle name="Uwaga 3" xfId="16388" hidden="1"/>
    <cellStyle name="Uwaga 3" xfId="16381" hidden="1"/>
    <cellStyle name="Uwaga 3" xfId="16376" hidden="1"/>
    <cellStyle name="Uwaga 3" xfId="16371" hidden="1"/>
    <cellStyle name="Uwaga 3" xfId="16365" hidden="1"/>
    <cellStyle name="Uwaga 3" xfId="16360" hidden="1"/>
    <cellStyle name="Uwaga 3" xfId="16356" hidden="1"/>
    <cellStyle name="Uwaga 3" xfId="16351" hidden="1"/>
    <cellStyle name="Uwaga 3" xfId="16346" hidden="1"/>
    <cellStyle name="Uwaga 3" xfId="16341" hidden="1"/>
    <cellStyle name="Uwaga 3" xfId="16337" hidden="1"/>
    <cellStyle name="Uwaga 3" xfId="16332" hidden="1"/>
    <cellStyle name="Uwaga 3" xfId="16327" hidden="1"/>
    <cellStyle name="Uwaga 3" xfId="16322" hidden="1"/>
    <cellStyle name="Uwaga 3" xfId="16318" hidden="1"/>
    <cellStyle name="Uwaga 3" xfId="16314" hidden="1"/>
    <cellStyle name="Uwaga 3" xfId="16307" hidden="1"/>
    <cellStyle name="Uwaga 3" xfId="16303" hidden="1"/>
    <cellStyle name="Uwaga 3" xfId="16298" hidden="1"/>
    <cellStyle name="Uwaga 3" xfId="16292" hidden="1"/>
    <cellStyle name="Uwaga 3" xfId="16288" hidden="1"/>
    <cellStyle name="Uwaga 3" xfId="16283" hidden="1"/>
    <cellStyle name="Uwaga 3" xfId="16277" hidden="1"/>
    <cellStyle name="Uwaga 3" xfId="16273" hidden="1"/>
    <cellStyle name="Uwaga 3" xfId="16269" hidden="1"/>
    <cellStyle name="Uwaga 3" xfId="16262" hidden="1"/>
    <cellStyle name="Uwaga 3" xfId="16258" hidden="1"/>
    <cellStyle name="Uwaga 3" xfId="16254" hidden="1"/>
    <cellStyle name="Uwaga 3" xfId="17118" hidden="1"/>
    <cellStyle name="Uwaga 3" xfId="17116" hidden="1"/>
    <cellStyle name="Uwaga 3" xfId="17114" hidden="1"/>
    <cellStyle name="Uwaga 3" xfId="17101" hidden="1"/>
    <cellStyle name="Uwaga 3" xfId="17100" hidden="1"/>
    <cellStyle name="Uwaga 3" xfId="17099" hidden="1"/>
    <cellStyle name="Uwaga 3" xfId="17086" hidden="1"/>
    <cellStyle name="Uwaga 3" xfId="17085" hidden="1"/>
    <cellStyle name="Uwaga 3" xfId="17084" hidden="1"/>
    <cellStyle name="Uwaga 3" xfId="17072" hidden="1"/>
    <cellStyle name="Uwaga 3" xfId="17070" hidden="1"/>
    <cellStyle name="Uwaga 3" xfId="17069" hidden="1"/>
    <cellStyle name="Uwaga 3" xfId="17056" hidden="1"/>
    <cellStyle name="Uwaga 3" xfId="17055" hidden="1"/>
    <cellStyle name="Uwaga 3" xfId="17054" hidden="1"/>
    <cellStyle name="Uwaga 3" xfId="17042" hidden="1"/>
    <cellStyle name="Uwaga 3" xfId="17040" hidden="1"/>
    <cellStyle name="Uwaga 3" xfId="17038" hidden="1"/>
    <cellStyle name="Uwaga 3" xfId="17027" hidden="1"/>
    <cellStyle name="Uwaga 3" xfId="17025" hidden="1"/>
    <cellStyle name="Uwaga 3" xfId="17023" hidden="1"/>
    <cellStyle name="Uwaga 3" xfId="17012" hidden="1"/>
    <cellStyle name="Uwaga 3" xfId="17010" hidden="1"/>
    <cellStyle name="Uwaga 3" xfId="17008" hidden="1"/>
    <cellStyle name="Uwaga 3" xfId="16997" hidden="1"/>
    <cellStyle name="Uwaga 3" xfId="16995" hidden="1"/>
    <cellStyle name="Uwaga 3" xfId="16993" hidden="1"/>
    <cellStyle name="Uwaga 3" xfId="16982" hidden="1"/>
    <cellStyle name="Uwaga 3" xfId="16980" hidden="1"/>
    <cellStyle name="Uwaga 3" xfId="16978" hidden="1"/>
    <cellStyle name="Uwaga 3" xfId="16967" hidden="1"/>
    <cellStyle name="Uwaga 3" xfId="16965" hidden="1"/>
    <cellStyle name="Uwaga 3" xfId="16963" hidden="1"/>
    <cellStyle name="Uwaga 3" xfId="16952" hidden="1"/>
    <cellStyle name="Uwaga 3" xfId="16950" hidden="1"/>
    <cellStyle name="Uwaga 3" xfId="16948" hidden="1"/>
    <cellStyle name="Uwaga 3" xfId="16937" hidden="1"/>
    <cellStyle name="Uwaga 3" xfId="16935" hidden="1"/>
    <cellStyle name="Uwaga 3" xfId="16933" hidden="1"/>
    <cellStyle name="Uwaga 3" xfId="16922" hidden="1"/>
    <cellStyle name="Uwaga 3" xfId="16920" hidden="1"/>
    <cellStyle name="Uwaga 3" xfId="16918" hidden="1"/>
    <cellStyle name="Uwaga 3" xfId="16907" hidden="1"/>
    <cellStyle name="Uwaga 3" xfId="16905" hidden="1"/>
    <cellStyle name="Uwaga 3" xfId="16903" hidden="1"/>
    <cellStyle name="Uwaga 3" xfId="16892" hidden="1"/>
    <cellStyle name="Uwaga 3" xfId="16890" hidden="1"/>
    <cellStyle name="Uwaga 3" xfId="16888" hidden="1"/>
    <cellStyle name="Uwaga 3" xfId="16877" hidden="1"/>
    <cellStyle name="Uwaga 3" xfId="16875" hidden="1"/>
    <cellStyle name="Uwaga 3" xfId="16873" hidden="1"/>
    <cellStyle name="Uwaga 3" xfId="16862" hidden="1"/>
    <cellStyle name="Uwaga 3" xfId="16860" hidden="1"/>
    <cellStyle name="Uwaga 3" xfId="16858" hidden="1"/>
    <cellStyle name="Uwaga 3" xfId="16847" hidden="1"/>
    <cellStyle name="Uwaga 3" xfId="16845" hidden="1"/>
    <cellStyle name="Uwaga 3" xfId="16843" hidden="1"/>
    <cellStyle name="Uwaga 3" xfId="16832" hidden="1"/>
    <cellStyle name="Uwaga 3" xfId="16830" hidden="1"/>
    <cellStyle name="Uwaga 3" xfId="16828" hidden="1"/>
    <cellStyle name="Uwaga 3" xfId="16817" hidden="1"/>
    <cellStyle name="Uwaga 3" xfId="16815" hidden="1"/>
    <cellStyle name="Uwaga 3" xfId="16813" hidden="1"/>
    <cellStyle name="Uwaga 3" xfId="16802" hidden="1"/>
    <cellStyle name="Uwaga 3" xfId="16800" hidden="1"/>
    <cellStyle name="Uwaga 3" xfId="16798" hidden="1"/>
    <cellStyle name="Uwaga 3" xfId="16787" hidden="1"/>
    <cellStyle name="Uwaga 3" xfId="16785" hidden="1"/>
    <cellStyle name="Uwaga 3" xfId="16783" hidden="1"/>
    <cellStyle name="Uwaga 3" xfId="16772" hidden="1"/>
    <cellStyle name="Uwaga 3" xfId="16770" hidden="1"/>
    <cellStyle name="Uwaga 3" xfId="16768" hidden="1"/>
    <cellStyle name="Uwaga 3" xfId="16757" hidden="1"/>
    <cellStyle name="Uwaga 3" xfId="16755" hidden="1"/>
    <cellStyle name="Uwaga 3" xfId="16753" hidden="1"/>
    <cellStyle name="Uwaga 3" xfId="16742" hidden="1"/>
    <cellStyle name="Uwaga 3" xfId="16740" hidden="1"/>
    <cellStyle name="Uwaga 3" xfId="16738" hidden="1"/>
    <cellStyle name="Uwaga 3" xfId="16727" hidden="1"/>
    <cellStyle name="Uwaga 3" xfId="16725" hidden="1"/>
    <cellStyle name="Uwaga 3" xfId="16722" hidden="1"/>
    <cellStyle name="Uwaga 3" xfId="16712" hidden="1"/>
    <cellStyle name="Uwaga 3" xfId="16710" hidden="1"/>
    <cellStyle name="Uwaga 3" xfId="16708" hidden="1"/>
    <cellStyle name="Uwaga 3" xfId="16697" hidden="1"/>
    <cellStyle name="Uwaga 3" xfId="16695" hidden="1"/>
    <cellStyle name="Uwaga 3" xfId="16693" hidden="1"/>
    <cellStyle name="Uwaga 3" xfId="16682" hidden="1"/>
    <cellStyle name="Uwaga 3" xfId="16680" hidden="1"/>
    <cellStyle name="Uwaga 3" xfId="16677" hidden="1"/>
    <cellStyle name="Uwaga 3" xfId="16667" hidden="1"/>
    <cellStyle name="Uwaga 3" xfId="16665" hidden="1"/>
    <cellStyle name="Uwaga 3" xfId="16662" hidden="1"/>
    <cellStyle name="Uwaga 3" xfId="16652" hidden="1"/>
    <cellStyle name="Uwaga 3" xfId="16650" hidden="1"/>
    <cellStyle name="Uwaga 3" xfId="16647" hidden="1"/>
    <cellStyle name="Uwaga 3" xfId="16638" hidden="1"/>
    <cellStyle name="Uwaga 3" xfId="16635" hidden="1"/>
    <cellStyle name="Uwaga 3" xfId="16631" hidden="1"/>
    <cellStyle name="Uwaga 3" xfId="16623" hidden="1"/>
    <cellStyle name="Uwaga 3" xfId="16620" hidden="1"/>
    <cellStyle name="Uwaga 3" xfId="16616" hidden="1"/>
    <cellStyle name="Uwaga 3" xfId="16608" hidden="1"/>
    <cellStyle name="Uwaga 3" xfId="16605" hidden="1"/>
    <cellStyle name="Uwaga 3" xfId="16601" hidden="1"/>
    <cellStyle name="Uwaga 3" xfId="16593" hidden="1"/>
    <cellStyle name="Uwaga 3" xfId="16590" hidden="1"/>
    <cellStyle name="Uwaga 3" xfId="16586" hidden="1"/>
    <cellStyle name="Uwaga 3" xfId="16578" hidden="1"/>
    <cellStyle name="Uwaga 3" xfId="16575" hidden="1"/>
    <cellStyle name="Uwaga 3" xfId="16571" hidden="1"/>
    <cellStyle name="Uwaga 3" xfId="16563" hidden="1"/>
    <cellStyle name="Uwaga 3" xfId="16559" hidden="1"/>
    <cellStyle name="Uwaga 3" xfId="16554" hidden="1"/>
    <cellStyle name="Uwaga 3" xfId="16548" hidden="1"/>
    <cellStyle name="Uwaga 3" xfId="16544" hidden="1"/>
    <cellStyle name="Uwaga 3" xfId="16539" hidden="1"/>
    <cellStyle name="Uwaga 3" xfId="16533" hidden="1"/>
    <cellStyle name="Uwaga 3" xfId="16529" hidden="1"/>
    <cellStyle name="Uwaga 3" xfId="16524" hidden="1"/>
    <cellStyle name="Uwaga 3" xfId="16518" hidden="1"/>
    <cellStyle name="Uwaga 3" xfId="16515" hidden="1"/>
    <cellStyle name="Uwaga 3" xfId="16511" hidden="1"/>
    <cellStyle name="Uwaga 3" xfId="16503" hidden="1"/>
    <cellStyle name="Uwaga 3" xfId="16500" hidden="1"/>
    <cellStyle name="Uwaga 3" xfId="16495" hidden="1"/>
    <cellStyle name="Uwaga 3" xfId="16488" hidden="1"/>
    <cellStyle name="Uwaga 3" xfId="16484" hidden="1"/>
    <cellStyle name="Uwaga 3" xfId="16479" hidden="1"/>
    <cellStyle name="Uwaga 3" xfId="16473" hidden="1"/>
    <cellStyle name="Uwaga 3" xfId="16469" hidden="1"/>
    <cellStyle name="Uwaga 3" xfId="16464" hidden="1"/>
    <cellStyle name="Uwaga 3" xfId="16458" hidden="1"/>
    <cellStyle name="Uwaga 3" xfId="16455" hidden="1"/>
    <cellStyle name="Uwaga 3" xfId="16451" hidden="1"/>
    <cellStyle name="Uwaga 3" xfId="16443" hidden="1"/>
    <cellStyle name="Uwaga 3" xfId="16438" hidden="1"/>
    <cellStyle name="Uwaga 3" xfId="16433" hidden="1"/>
    <cellStyle name="Uwaga 3" xfId="16428" hidden="1"/>
    <cellStyle name="Uwaga 3" xfId="16423" hidden="1"/>
    <cellStyle name="Uwaga 3" xfId="16418" hidden="1"/>
    <cellStyle name="Uwaga 3" xfId="16413" hidden="1"/>
    <cellStyle name="Uwaga 3" xfId="16408" hidden="1"/>
    <cellStyle name="Uwaga 3" xfId="16403" hidden="1"/>
    <cellStyle name="Uwaga 3" xfId="16398" hidden="1"/>
    <cellStyle name="Uwaga 3" xfId="16394" hidden="1"/>
    <cellStyle name="Uwaga 3" xfId="16389" hidden="1"/>
    <cellStyle name="Uwaga 3" xfId="16382" hidden="1"/>
    <cellStyle name="Uwaga 3" xfId="16377" hidden="1"/>
    <cellStyle name="Uwaga 3" xfId="16372" hidden="1"/>
    <cellStyle name="Uwaga 3" xfId="16367" hidden="1"/>
    <cellStyle name="Uwaga 3" xfId="16362" hidden="1"/>
    <cellStyle name="Uwaga 3" xfId="16357" hidden="1"/>
    <cellStyle name="Uwaga 3" xfId="16352" hidden="1"/>
    <cellStyle name="Uwaga 3" xfId="16347" hidden="1"/>
    <cellStyle name="Uwaga 3" xfId="16342" hidden="1"/>
    <cellStyle name="Uwaga 3" xfId="16338" hidden="1"/>
    <cellStyle name="Uwaga 3" xfId="16333" hidden="1"/>
    <cellStyle name="Uwaga 3" xfId="16328" hidden="1"/>
    <cellStyle name="Uwaga 3" xfId="16323" hidden="1"/>
    <cellStyle name="Uwaga 3" xfId="16319" hidden="1"/>
    <cellStyle name="Uwaga 3" xfId="16315" hidden="1"/>
    <cellStyle name="Uwaga 3" xfId="16308" hidden="1"/>
    <cellStyle name="Uwaga 3" xfId="16304" hidden="1"/>
    <cellStyle name="Uwaga 3" xfId="16299" hidden="1"/>
    <cellStyle name="Uwaga 3" xfId="16293" hidden="1"/>
    <cellStyle name="Uwaga 3" xfId="16289" hidden="1"/>
    <cellStyle name="Uwaga 3" xfId="16284" hidden="1"/>
    <cellStyle name="Uwaga 3" xfId="16278" hidden="1"/>
    <cellStyle name="Uwaga 3" xfId="16274" hidden="1"/>
    <cellStyle name="Uwaga 3" xfId="16270" hidden="1"/>
    <cellStyle name="Uwaga 3" xfId="16263" hidden="1"/>
    <cellStyle name="Uwaga 3" xfId="16259" hidden="1"/>
    <cellStyle name="Uwaga 3" xfId="16255" hidden="1"/>
    <cellStyle name="Uwaga 3" xfId="17122" hidden="1"/>
    <cellStyle name="Uwaga 3" xfId="17121" hidden="1"/>
    <cellStyle name="Uwaga 3" xfId="17119" hidden="1"/>
    <cellStyle name="Uwaga 3" xfId="17106" hidden="1"/>
    <cellStyle name="Uwaga 3" xfId="17104" hidden="1"/>
    <cellStyle name="Uwaga 3" xfId="17102" hidden="1"/>
    <cellStyle name="Uwaga 3" xfId="17092" hidden="1"/>
    <cellStyle name="Uwaga 3" xfId="17090" hidden="1"/>
    <cellStyle name="Uwaga 3" xfId="17088" hidden="1"/>
    <cellStyle name="Uwaga 3" xfId="17077" hidden="1"/>
    <cellStyle name="Uwaga 3" xfId="17075" hidden="1"/>
    <cellStyle name="Uwaga 3" xfId="17073" hidden="1"/>
    <cellStyle name="Uwaga 3" xfId="17060" hidden="1"/>
    <cellStyle name="Uwaga 3" xfId="17058" hidden="1"/>
    <cellStyle name="Uwaga 3" xfId="17057" hidden="1"/>
    <cellStyle name="Uwaga 3" xfId="17044" hidden="1"/>
    <cellStyle name="Uwaga 3" xfId="17043" hidden="1"/>
    <cellStyle name="Uwaga 3" xfId="17041" hidden="1"/>
    <cellStyle name="Uwaga 3" xfId="17029" hidden="1"/>
    <cellStyle name="Uwaga 3" xfId="17028" hidden="1"/>
    <cellStyle name="Uwaga 3" xfId="17026" hidden="1"/>
    <cellStyle name="Uwaga 3" xfId="17014" hidden="1"/>
    <cellStyle name="Uwaga 3" xfId="17013" hidden="1"/>
    <cellStyle name="Uwaga 3" xfId="17011" hidden="1"/>
    <cellStyle name="Uwaga 3" xfId="16999" hidden="1"/>
    <cellStyle name="Uwaga 3" xfId="16998" hidden="1"/>
    <cellStyle name="Uwaga 3" xfId="16996" hidden="1"/>
    <cellStyle name="Uwaga 3" xfId="16984" hidden="1"/>
    <cellStyle name="Uwaga 3" xfId="16983" hidden="1"/>
    <cellStyle name="Uwaga 3" xfId="16981" hidden="1"/>
    <cellStyle name="Uwaga 3" xfId="16969" hidden="1"/>
    <cellStyle name="Uwaga 3" xfId="16968" hidden="1"/>
    <cellStyle name="Uwaga 3" xfId="16966" hidden="1"/>
    <cellStyle name="Uwaga 3" xfId="16954" hidden="1"/>
    <cellStyle name="Uwaga 3" xfId="16953" hidden="1"/>
    <cellStyle name="Uwaga 3" xfId="16951" hidden="1"/>
    <cellStyle name="Uwaga 3" xfId="16939" hidden="1"/>
    <cellStyle name="Uwaga 3" xfId="16938" hidden="1"/>
    <cellStyle name="Uwaga 3" xfId="16936" hidden="1"/>
    <cellStyle name="Uwaga 3" xfId="16924" hidden="1"/>
    <cellStyle name="Uwaga 3" xfId="16923" hidden="1"/>
    <cellStyle name="Uwaga 3" xfId="16921" hidden="1"/>
    <cellStyle name="Uwaga 3" xfId="16909" hidden="1"/>
    <cellStyle name="Uwaga 3" xfId="16908" hidden="1"/>
    <cellStyle name="Uwaga 3" xfId="16906" hidden="1"/>
    <cellStyle name="Uwaga 3" xfId="16894" hidden="1"/>
    <cellStyle name="Uwaga 3" xfId="16893" hidden="1"/>
    <cellStyle name="Uwaga 3" xfId="16891" hidden="1"/>
    <cellStyle name="Uwaga 3" xfId="16879" hidden="1"/>
    <cellStyle name="Uwaga 3" xfId="16878" hidden="1"/>
    <cellStyle name="Uwaga 3" xfId="16876" hidden="1"/>
    <cellStyle name="Uwaga 3" xfId="16864" hidden="1"/>
    <cellStyle name="Uwaga 3" xfId="16863" hidden="1"/>
    <cellStyle name="Uwaga 3" xfId="16861" hidden="1"/>
    <cellStyle name="Uwaga 3" xfId="16849" hidden="1"/>
    <cellStyle name="Uwaga 3" xfId="16848" hidden="1"/>
    <cellStyle name="Uwaga 3" xfId="16846" hidden="1"/>
    <cellStyle name="Uwaga 3" xfId="16834" hidden="1"/>
    <cellStyle name="Uwaga 3" xfId="16833" hidden="1"/>
    <cellStyle name="Uwaga 3" xfId="16831" hidden="1"/>
    <cellStyle name="Uwaga 3" xfId="16819" hidden="1"/>
    <cellStyle name="Uwaga 3" xfId="16818" hidden="1"/>
    <cellStyle name="Uwaga 3" xfId="16816" hidden="1"/>
    <cellStyle name="Uwaga 3" xfId="16804" hidden="1"/>
    <cellStyle name="Uwaga 3" xfId="16803" hidden="1"/>
    <cellStyle name="Uwaga 3" xfId="16801" hidden="1"/>
    <cellStyle name="Uwaga 3" xfId="16789" hidden="1"/>
    <cellStyle name="Uwaga 3" xfId="16788" hidden="1"/>
    <cellStyle name="Uwaga 3" xfId="16786" hidden="1"/>
    <cellStyle name="Uwaga 3" xfId="16774" hidden="1"/>
    <cellStyle name="Uwaga 3" xfId="16773" hidden="1"/>
    <cellStyle name="Uwaga 3" xfId="16771" hidden="1"/>
    <cellStyle name="Uwaga 3" xfId="16759" hidden="1"/>
    <cellStyle name="Uwaga 3" xfId="16758" hidden="1"/>
    <cellStyle name="Uwaga 3" xfId="16756" hidden="1"/>
    <cellStyle name="Uwaga 3" xfId="16744" hidden="1"/>
    <cellStyle name="Uwaga 3" xfId="16743" hidden="1"/>
    <cellStyle name="Uwaga 3" xfId="16741" hidden="1"/>
    <cellStyle name="Uwaga 3" xfId="16729" hidden="1"/>
    <cellStyle name="Uwaga 3" xfId="16728" hidden="1"/>
    <cellStyle name="Uwaga 3" xfId="16726" hidden="1"/>
    <cellStyle name="Uwaga 3" xfId="16714" hidden="1"/>
    <cellStyle name="Uwaga 3" xfId="16713" hidden="1"/>
    <cellStyle name="Uwaga 3" xfId="16711" hidden="1"/>
    <cellStyle name="Uwaga 3" xfId="16699" hidden="1"/>
    <cellStyle name="Uwaga 3" xfId="16698" hidden="1"/>
    <cellStyle name="Uwaga 3" xfId="16696" hidden="1"/>
    <cellStyle name="Uwaga 3" xfId="16684" hidden="1"/>
    <cellStyle name="Uwaga 3" xfId="16683" hidden="1"/>
    <cellStyle name="Uwaga 3" xfId="16681" hidden="1"/>
    <cellStyle name="Uwaga 3" xfId="16669" hidden="1"/>
    <cellStyle name="Uwaga 3" xfId="16668" hidden="1"/>
    <cellStyle name="Uwaga 3" xfId="16666" hidden="1"/>
    <cellStyle name="Uwaga 3" xfId="16654" hidden="1"/>
    <cellStyle name="Uwaga 3" xfId="16653" hidden="1"/>
    <cellStyle name="Uwaga 3" xfId="16651" hidden="1"/>
    <cellStyle name="Uwaga 3" xfId="16639" hidden="1"/>
    <cellStyle name="Uwaga 3" xfId="16637" hidden="1"/>
    <cellStyle name="Uwaga 3" xfId="16634" hidden="1"/>
    <cellStyle name="Uwaga 3" xfId="16624" hidden="1"/>
    <cellStyle name="Uwaga 3" xfId="16622" hidden="1"/>
    <cellStyle name="Uwaga 3" xfId="16619" hidden="1"/>
    <cellStyle name="Uwaga 3" xfId="16609" hidden="1"/>
    <cellStyle name="Uwaga 3" xfId="16607" hidden="1"/>
    <cellStyle name="Uwaga 3" xfId="16604" hidden="1"/>
    <cellStyle name="Uwaga 3" xfId="16594" hidden="1"/>
    <cellStyle name="Uwaga 3" xfId="16592" hidden="1"/>
    <cellStyle name="Uwaga 3" xfId="16589" hidden="1"/>
    <cellStyle name="Uwaga 3" xfId="16579" hidden="1"/>
    <cellStyle name="Uwaga 3" xfId="16577" hidden="1"/>
    <cellStyle name="Uwaga 3" xfId="16574" hidden="1"/>
    <cellStyle name="Uwaga 3" xfId="16564" hidden="1"/>
    <cellStyle name="Uwaga 3" xfId="16562" hidden="1"/>
    <cellStyle name="Uwaga 3" xfId="16558" hidden="1"/>
    <cellStyle name="Uwaga 3" xfId="16549" hidden="1"/>
    <cellStyle name="Uwaga 3" xfId="16546" hidden="1"/>
    <cellStyle name="Uwaga 3" xfId="16542" hidden="1"/>
    <cellStyle name="Uwaga 3" xfId="16534" hidden="1"/>
    <cellStyle name="Uwaga 3" xfId="16532" hidden="1"/>
    <cellStyle name="Uwaga 3" xfId="16528" hidden="1"/>
    <cellStyle name="Uwaga 3" xfId="16519" hidden="1"/>
    <cellStyle name="Uwaga 3" xfId="16517" hidden="1"/>
    <cellStyle name="Uwaga 3" xfId="16514" hidden="1"/>
    <cellStyle name="Uwaga 3" xfId="16504" hidden="1"/>
    <cellStyle name="Uwaga 3" xfId="16502" hidden="1"/>
    <cellStyle name="Uwaga 3" xfId="16497" hidden="1"/>
    <cellStyle name="Uwaga 3" xfId="16489" hidden="1"/>
    <cellStyle name="Uwaga 3" xfId="16487" hidden="1"/>
    <cellStyle name="Uwaga 3" xfId="16482" hidden="1"/>
    <cellStyle name="Uwaga 3" xfId="16474" hidden="1"/>
    <cellStyle name="Uwaga 3" xfId="16472" hidden="1"/>
    <cellStyle name="Uwaga 3" xfId="16467" hidden="1"/>
    <cellStyle name="Uwaga 3" xfId="16459" hidden="1"/>
    <cellStyle name="Uwaga 3" xfId="16457" hidden="1"/>
    <cellStyle name="Uwaga 3" xfId="16453" hidden="1"/>
    <cellStyle name="Uwaga 3" xfId="16444" hidden="1"/>
    <cellStyle name="Uwaga 3" xfId="16441" hidden="1"/>
    <cellStyle name="Uwaga 3" xfId="16436" hidden="1"/>
    <cellStyle name="Uwaga 3" xfId="16429" hidden="1"/>
    <cellStyle name="Uwaga 3" xfId="16425" hidden="1"/>
    <cellStyle name="Uwaga 3" xfId="16420" hidden="1"/>
    <cellStyle name="Uwaga 3" xfId="16414" hidden="1"/>
    <cellStyle name="Uwaga 3" xfId="16410" hidden="1"/>
    <cellStyle name="Uwaga 3" xfId="16405" hidden="1"/>
    <cellStyle name="Uwaga 3" xfId="16399" hidden="1"/>
    <cellStyle name="Uwaga 3" xfId="16396" hidden="1"/>
    <cellStyle name="Uwaga 3" xfId="16392" hidden="1"/>
    <cellStyle name="Uwaga 3" xfId="16383" hidden="1"/>
    <cellStyle name="Uwaga 3" xfId="16378" hidden="1"/>
    <cellStyle name="Uwaga 3" xfId="16373" hidden="1"/>
    <cellStyle name="Uwaga 3" xfId="16368" hidden="1"/>
    <cellStyle name="Uwaga 3" xfId="16363" hidden="1"/>
    <cellStyle name="Uwaga 3" xfId="16358" hidden="1"/>
    <cellStyle name="Uwaga 3" xfId="16353" hidden="1"/>
    <cellStyle name="Uwaga 3" xfId="16348" hidden="1"/>
    <cellStyle name="Uwaga 3" xfId="16343" hidden="1"/>
    <cellStyle name="Uwaga 3" xfId="16339" hidden="1"/>
    <cellStyle name="Uwaga 3" xfId="16334" hidden="1"/>
    <cellStyle name="Uwaga 3" xfId="16329" hidden="1"/>
    <cellStyle name="Uwaga 3" xfId="16324" hidden="1"/>
    <cellStyle name="Uwaga 3" xfId="16320" hidden="1"/>
    <cellStyle name="Uwaga 3" xfId="16316" hidden="1"/>
    <cellStyle name="Uwaga 3" xfId="16309" hidden="1"/>
    <cellStyle name="Uwaga 3" xfId="16305" hidden="1"/>
    <cellStyle name="Uwaga 3" xfId="16300" hidden="1"/>
    <cellStyle name="Uwaga 3" xfId="16294" hidden="1"/>
    <cellStyle name="Uwaga 3" xfId="16290" hidden="1"/>
    <cellStyle name="Uwaga 3" xfId="16285" hidden="1"/>
    <cellStyle name="Uwaga 3" xfId="16279" hidden="1"/>
    <cellStyle name="Uwaga 3" xfId="16275" hidden="1"/>
    <cellStyle name="Uwaga 3" xfId="16271" hidden="1"/>
    <cellStyle name="Uwaga 3" xfId="16264" hidden="1"/>
    <cellStyle name="Uwaga 3" xfId="16260" hidden="1"/>
    <cellStyle name="Uwaga 3" xfId="16256" hidden="1"/>
    <cellStyle name="Uwaga 3" xfId="17204" hidden="1"/>
    <cellStyle name="Uwaga 3" xfId="17205" hidden="1"/>
    <cellStyle name="Uwaga 3" xfId="17207" hidden="1"/>
    <cellStyle name="Uwaga 3" xfId="17213" hidden="1"/>
    <cellStyle name="Uwaga 3" xfId="17214" hidden="1"/>
    <cellStyle name="Uwaga 3" xfId="17217" hidden="1"/>
    <cellStyle name="Uwaga 3" xfId="17222" hidden="1"/>
    <cellStyle name="Uwaga 3" xfId="17223" hidden="1"/>
    <cellStyle name="Uwaga 3" xfId="17226" hidden="1"/>
    <cellStyle name="Uwaga 3" xfId="17231" hidden="1"/>
    <cellStyle name="Uwaga 3" xfId="17232" hidden="1"/>
    <cellStyle name="Uwaga 3" xfId="17233" hidden="1"/>
    <cellStyle name="Uwaga 3" xfId="17240" hidden="1"/>
    <cellStyle name="Uwaga 3" xfId="17243" hidden="1"/>
    <cellStyle name="Uwaga 3" xfId="17246" hidden="1"/>
    <cellStyle name="Uwaga 3" xfId="17252" hidden="1"/>
    <cellStyle name="Uwaga 3" xfId="17255" hidden="1"/>
    <cellStyle name="Uwaga 3" xfId="17257" hidden="1"/>
    <cellStyle name="Uwaga 3" xfId="17262" hidden="1"/>
    <cellStyle name="Uwaga 3" xfId="17265" hidden="1"/>
    <cellStyle name="Uwaga 3" xfId="17266" hidden="1"/>
    <cellStyle name="Uwaga 3" xfId="17270" hidden="1"/>
    <cellStyle name="Uwaga 3" xfId="17273" hidden="1"/>
    <cellStyle name="Uwaga 3" xfId="17275" hidden="1"/>
    <cellStyle name="Uwaga 3" xfId="17276" hidden="1"/>
    <cellStyle name="Uwaga 3" xfId="17277" hidden="1"/>
    <cellStyle name="Uwaga 3" xfId="17280" hidden="1"/>
    <cellStyle name="Uwaga 3" xfId="17287" hidden="1"/>
    <cellStyle name="Uwaga 3" xfId="17290" hidden="1"/>
    <cellStyle name="Uwaga 3" xfId="17293" hidden="1"/>
    <cellStyle name="Uwaga 3" xfId="17296" hidden="1"/>
    <cellStyle name="Uwaga 3" xfId="17299" hidden="1"/>
    <cellStyle name="Uwaga 3" xfId="17302" hidden="1"/>
    <cellStyle name="Uwaga 3" xfId="17304" hidden="1"/>
    <cellStyle name="Uwaga 3" xfId="17307" hidden="1"/>
    <cellStyle name="Uwaga 3" xfId="17310" hidden="1"/>
    <cellStyle name="Uwaga 3" xfId="17312" hidden="1"/>
    <cellStyle name="Uwaga 3" xfId="17313" hidden="1"/>
    <cellStyle name="Uwaga 3" xfId="17315" hidden="1"/>
    <cellStyle name="Uwaga 3" xfId="17322" hidden="1"/>
    <cellStyle name="Uwaga 3" xfId="17325" hidden="1"/>
    <cellStyle name="Uwaga 3" xfId="17328" hidden="1"/>
    <cellStyle name="Uwaga 3" xfId="17332" hidden="1"/>
    <cellStyle name="Uwaga 3" xfId="17335" hidden="1"/>
    <cellStyle name="Uwaga 3" xfId="17338" hidden="1"/>
    <cellStyle name="Uwaga 3" xfId="17340" hidden="1"/>
    <cellStyle name="Uwaga 3" xfId="17343" hidden="1"/>
    <cellStyle name="Uwaga 3" xfId="17346" hidden="1"/>
    <cellStyle name="Uwaga 3" xfId="17348" hidden="1"/>
    <cellStyle name="Uwaga 3" xfId="17349" hidden="1"/>
    <cellStyle name="Uwaga 3" xfId="17352" hidden="1"/>
    <cellStyle name="Uwaga 3" xfId="17359" hidden="1"/>
    <cellStyle name="Uwaga 3" xfId="17362" hidden="1"/>
    <cellStyle name="Uwaga 3" xfId="17365" hidden="1"/>
    <cellStyle name="Uwaga 3" xfId="17369" hidden="1"/>
    <cellStyle name="Uwaga 3" xfId="17372" hidden="1"/>
    <cellStyle name="Uwaga 3" xfId="17374" hidden="1"/>
    <cellStyle name="Uwaga 3" xfId="17377" hidden="1"/>
    <cellStyle name="Uwaga 3" xfId="17380" hidden="1"/>
    <cellStyle name="Uwaga 3" xfId="17383" hidden="1"/>
    <cellStyle name="Uwaga 3" xfId="17384" hidden="1"/>
    <cellStyle name="Uwaga 3" xfId="17385" hidden="1"/>
    <cellStyle name="Uwaga 3" xfId="17387" hidden="1"/>
    <cellStyle name="Uwaga 3" xfId="17393" hidden="1"/>
    <cellStyle name="Uwaga 3" xfId="17394" hidden="1"/>
    <cellStyle name="Uwaga 3" xfId="17396" hidden="1"/>
    <cellStyle name="Uwaga 3" xfId="17402" hidden="1"/>
    <cellStyle name="Uwaga 3" xfId="17404" hidden="1"/>
    <cellStyle name="Uwaga 3" xfId="17407" hidden="1"/>
    <cellStyle name="Uwaga 3" xfId="17411" hidden="1"/>
    <cellStyle name="Uwaga 3" xfId="17412" hidden="1"/>
    <cellStyle name="Uwaga 3" xfId="17414" hidden="1"/>
    <cellStyle name="Uwaga 3" xfId="17420" hidden="1"/>
    <cellStyle name="Uwaga 3" xfId="17421" hidden="1"/>
    <cellStyle name="Uwaga 3" xfId="17422" hidden="1"/>
    <cellStyle name="Uwaga 3" xfId="17430" hidden="1"/>
    <cellStyle name="Uwaga 3" xfId="17433" hidden="1"/>
    <cellStyle name="Uwaga 3" xfId="17436" hidden="1"/>
    <cellStyle name="Uwaga 3" xfId="17439" hidden="1"/>
    <cellStyle name="Uwaga 3" xfId="17442" hidden="1"/>
    <cellStyle name="Uwaga 3" xfId="17445" hidden="1"/>
    <cellStyle name="Uwaga 3" xfId="17448" hidden="1"/>
    <cellStyle name="Uwaga 3" xfId="17451" hidden="1"/>
    <cellStyle name="Uwaga 3" xfId="17454" hidden="1"/>
    <cellStyle name="Uwaga 3" xfId="17456" hidden="1"/>
    <cellStyle name="Uwaga 3" xfId="17457" hidden="1"/>
    <cellStyle name="Uwaga 3" xfId="17459" hidden="1"/>
    <cellStyle name="Uwaga 3" xfId="17466" hidden="1"/>
    <cellStyle name="Uwaga 3" xfId="17469" hidden="1"/>
    <cellStyle name="Uwaga 3" xfId="17472" hidden="1"/>
    <cellStyle name="Uwaga 3" xfId="17475" hidden="1"/>
    <cellStyle name="Uwaga 3" xfId="17478" hidden="1"/>
    <cellStyle name="Uwaga 3" xfId="17481" hidden="1"/>
    <cellStyle name="Uwaga 3" xfId="17484" hidden="1"/>
    <cellStyle name="Uwaga 3" xfId="17486" hidden="1"/>
    <cellStyle name="Uwaga 3" xfId="17489" hidden="1"/>
    <cellStyle name="Uwaga 3" xfId="17492" hidden="1"/>
    <cellStyle name="Uwaga 3" xfId="17493" hidden="1"/>
    <cellStyle name="Uwaga 3" xfId="17494" hidden="1"/>
    <cellStyle name="Uwaga 3" xfId="17501" hidden="1"/>
    <cellStyle name="Uwaga 3" xfId="17502" hidden="1"/>
    <cellStyle name="Uwaga 3" xfId="17504" hidden="1"/>
    <cellStyle name="Uwaga 3" xfId="17510" hidden="1"/>
    <cellStyle name="Uwaga 3" xfId="17511" hidden="1"/>
    <cellStyle name="Uwaga 3" xfId="17513" hidden="1"/>
    <cellStyle name="Uwaga 3" xfId="17519" hidden="1"/>
    <cellStyle name="Uwaga 3" xfId="17520" hidden="1"/>
    <cellStyle name="Uwaga 3" xfId="17522" hidden="1"/>
    <cellStyle name="Uwaga 3" xfId="17528" hidden="1"/>
    <cellStyle name="Uwaga 3" xfId="17529" hidden="1"/>
    <cellStyle name="Uwaga 3" xfId="17530" hidden="1"/>
    <cellStyle name="Uwaga 3" xfId="17538" hidden="1"/>
    <cellStyle name="Uwaga 3" xfId="17540" hidden="1"/>
    <cellStyle name="Uwaga 3" xfId="17543" hidden="1"/>
    <cellStyle name="Uwaga 3" xfId="17547" hidden="1"/>
    <cellStyle name="Uwaga 3" xfId="17550" hidden="1"/>
    <cellStyle name="Uwaga 3" xfId="17553" hidden="1"/>
    <cellStyle name="Uwaga 3" xfId="17556" hidden="1"/>
    <cellStyle name="Uwaga 3" xfId="17558" hidden="1"/>
    <cellStyle name="Uwaga 3" xfId="17561" hidden="1"/>
    <cellStyle name="Uwaga 3" xfId="17564" hidden="1"/>
    <cellStyle name="Uwaga 3" xfId="17565" hidden="1"/>
    <cellStyle name="Uwaga 3" xfId="17566" hidden="1"/>
    <cellStyle name="Uwaga 3" xfId="17573" hidden="1"/>
    <cellStyle name="Uwaga 3" xfId="17575" hidden="1"/>
    <cellStyle name="Uwaga 3" xfId="17577" hidden="1"/>
    <cellStyle name="Uwaga 3" xfId="17582" hidden="1"/>
    <cellStyle name="Uwaga 3" xfId="17584" hidden="1"/>
    <cellStyle name="Uwaga 3" xfId="17586" hidden="1"/>
    <cellStyle name="Uwaga 3" xfId="17591" hidden="1"/>
    <cellStyle name="Uwaga 3" xfId="17593" hidden="1"/>
    <cellStyle name="Uwaga 3" xfId="17595" hidden="1"/>
    <cellStyle name="Uwaga 3" xfId="17600" hidden="1"/>
    <cellStyle name="Uwaga 3" xfId="17601" hidden="1"/>
    <cellStyle name="Uwaga 3" xfId="17602" hidden="1"/>
    <cellStyle name="Uwaga 3" xfId="17609" hidden="1"/>
    <cellStyle name="Uwaga 3" xfId="17611" hidden="1"/>
    <cellStyle name="Uwaga 3" xfId="17613" hidden="1"/>
    <cellStyle name="Uwaga 3" xfId="17618" hidden="1"/>
    <cellStyle name="Uwaga 3" xfId="17620" hidden="1"/>
    <cellStyle name="Uwaga 3" xfId="17622" hidden="1"/>
    <cellStyle name="Uwaga 3" xfId="17627" hidden="1"/>
    <cellStyle name="Uwaga 3" xfId="17629" hidden="1"/>
    <cellStyle name="Uwaga 3" xfId="17630" hidden="1"/>
    <cellStyle name="Uwaga 3" xfId="17636" hidden="1"/>
    <cellStyle name="Uwaga 3" xfId="17637" hidden="1"/>
    <cellStyle name="Uwaga 3" xfId="17638" hidden="1"/>
    <cellStyle name="Uwaga 3" xfId="17645" hidden="1"/>
    <cellStyle name="Uwaga 3" xfId="17647" hidden="1"/>
    <cellStyle name="Uwaga 3" xfId="17649" hidden="1"/>
    <cellStyle name="Uwaga 3" xfId="17654" hidden="1"/>
    <cellStyle name="Uwaga 3" xfId="17656" hidden="1"/>
    <cellStyle name="Uwaga 3" xfId="17658" hidden="1"/>
    <cellStyle name="Uwaga 3" xfId="17663" hidden="1"/>
    <cellStyle name="Uwaga 3" xfId="17665" hidden="1"/>
    <cellStyle name="Uwaga 3" xfId="17667" hidden="1"/>
    <cellStyle name="Uwaga 3" xfId="17672" hidden="1"/>
    <cellStyle name="Uwaga 3" xfId="17673" hidden="1"/>
    <cellStyle name="Uwaga 3" xfId="17675" hidden="1"/>
    <cellStyle name="Uwaga 3" xfId="17681" hidden="1"/>
    <cellStyle name="Uwaga 3" xfId="17682" hidden="1"/>
    <cellStyle name="Uwaga 3" xfId="17683" hidden="1"/>
    <cellStyle name="Uwaga 3" xfId="17690" hidden="1"/>
    <cellStyle name="Uwaga 3" xfId="17691" hidden="1"/>
    <cellStyle name="Uwaga 3" xfId="17692" hidden="1"/>
    <cellStyle name="Uwaga 3" xfId="17699" hidden="1"/>
    <cellStyle name="Uwaga 3" xfId="17700" hidden="1"/>
    <cellStyle name="Uwaga 3" xfId="17701" hidden="1"/>
    <cellStyle name="Uwaga 3" xfId="17708" hidden="1"/>
    <cellStyle name="Uwaga 3" xfId="17709" hidden="1"/>
    <cellStyle name="Uwaga 3" xfId="17710" hidden="1"/>
    <cellStyle name="Uwaga 3" xfId="17717" hidden="1"/>
    <cellStyle name="Uwaga 3" xfId="17718" hidden="1"/>
    <cellStyle name="Uwaga 3" xfId="17719" hidden="1"/>
    <cellStyle name="Uwaga 3" xfId="17769" hidden="1"/>
    <cellStyle name="Uwaga 3" xfId="17770" hidden="1"/>
    <cellStyle name="Uwaga 3" xfId="17772" hidden="1"/>
    <cellStyle name="Uwaga 3" xfId="17784" hidden="1"/>
    <cellStyle name="Uwaga 3" xfId="17785" hidden="1"/>
    <cellStyle name="Uwaga 3" xfId="17790" hidden="1"/>
    <cellStyle name="Uwaga 3" xfId="17799" hidden="1"/>
    <cellStyle name="Uwaga 3" xfId="17800" hidden="1"/>
    <cellStyle name="Uwaga 3" xfId="17805" hidden="1"/>
    <cellStyle name="Uwaga 3" xfId="17814" hidden="1"/>
    <cellStyle name="Uwaga 3" xfId="17815" hidden="1"/>
    <cellStyle name="Uwaga 3" xfId="17816" hidden="1"/>
    <cellStyle name="Uwaga 3" xfId="17829" hidden="1"/>
    <cellStyle name="Uwaga 3" xfId="17834" hidden="1"/>
    <cellStyle name="Uwaga 3" xfId="17839" hidden="1"/>
    <cellStyle name="Uwaga 3" xfId="17849" hidden="1"/>
    <cellStyle name="Uwaga 3" xfId="17854" hidden="1"/>
    <cellStyle name="Uwaga 3" xfId="17858" hidden="1"/>
    <cellStyle name="Uwaga 3" xfId="17865" hidden="1"/>
    <cellStyle name="Uwaga 3" xfId="17870" hidden="1"/>
    <cellStyle name="Uwaga 3" xfId="17873" hidden="1"/>
    <cellStyle name="Uwaga 3" xfId="17879" hidden="1"/>
    <cellStyle name="Uwaga 3" xfId="17884" hidden="1"/>
    <cellStyle name="Uwaga 3" xfId="17888" hidden="1"/>
    <cellStyle name="Uwaga 3" xfId="17889" hidden="1"/>
    <cellStyle name="Uwaga 3" xfId="17890" hidden="1"/>
    <cellStyle name="Uwaga 3" xfId="17894" hidden="1"/>
    <cellStyle name="Uwaga 3" xfId="17906" hidden="1"/>
    <cellStyle name="Uwaga 3" xfId="17911" hidden="1"/>
    <cellStyle name="Uwaga 3" xfId="17916" hidden="1"/>
    <cellStyle name="Uwaga 3" xfId="17921" hidden="1"/>
    <cellStyle name="Uwaga 3" xfId="17926" hidden="1"/>
    <cellStyle name="Uwaga 3" xfId="17931" hidden="1"/>
    <cellStyle name="Uwaga 3" xfId="17935" hidden="1"/>
    <cellStyle name="Uwaga 3" xfId="17939" hidden="1"/>
    <cellStyle name="Uwaga 3" xfId="17944" hidden="1"/>
    <cellStyle name="Uwaga 3" xfId="17949" hidden="1"/>
    <cellStyle name="Uwaga 3" xfId="17950" hidden="1"/>
    <cellStyle name="Uwaga 3" xfId="17952" hidden="1"/>
    <cellStyle name="Uwaga 3" xfId="17965" hidden="1"/>
    <cellStyle name="Uwaga 3" xfId="17969" hidden="1"/>
    <cellStyle name="Uwaga 3" xfId="17974" hidden="1"/>
    <cellStyle name="Uwaga 3" xfId="17981" hidden="1"/>
    <cellStyle name="Uwaga 3" xfId="17985" hidden="1"/>
    <cellStyle name="Uwaga 3" xfId="17990" hidden="1"/>
    <cellStyle name="Uwaga 3" xfId="17995" hidden="1"/>
    <cellStyle name="Uwaga 3" xfId="17998" hidden="1"/>
    <cellStyle name="Uwaga 3" xfId="18003" hidden="1"/>
    <cellStyle name="Uwaga 3" xfId="18009" hidden="1"/>
    <cellStyle name="Uwaga 3" xfId="18010" hidden="1"/>
    <cellStyle name="Uwaga 3" xfId="18013" hidden="1"/>
    <cellStyle name="Uwaga 3" xfId="18026" hidden="1"/>
    <cellStyle name="Uwaga 3" xfId="18030" hidden="1"/>
    <cellStyle name="Uwaga 3" xfId="18035" hidden="1"/>
    <cellStyle name="Uwaga 3" xfId="18042" hidden="1"/>
    <cellStyle name="Uwaga 3" xfId="18047" hidden="1"/>
    <cellStyle name="Uwaga 3" xfId="18051" hidden="1"/>
    <cellStyle name="Uwaga 3" xfId="18056" hidden="1"/>
    <cellStyle name="Uwaga 3" xfId="18060" hidden="1"/>
    <cellStyle name="Uwaga 3" xfId="18065" hidden="1"/>
    <cellStyle name="Uwaga 3" xfId="18069" hidden="1"/>
    <cellStyle name="Uwaga 3" xfId="18070" hidden="1"/>
    <cellStyle name="Uwaga 3" xfId="18072" hidden="1"/>
    <cellStyle name="Uwaga 3" xfId="18084" hidden="1"/>
    <cellStyle name="Uwaga 3" xfId="18085" hidden="1"/>
    <cellStyle name="Uwaga 3" xfId="18087" hidden="1"/>
    <cellStyle name="Uwaga 3" xfId="18099" hidden="1"/>
    <cellStyle name="Uwaga 3" xfId="18101" hidden="1"/>
    <cellStyle name="Uwaga 3" xfId="18104" hidden="1"/>
    <cellStyle name="Uwaga 3" xfId="18114" hidden="1"/>
    <cellStyle name="Uwaga 3" xfId="18115" hidden="1"/>
    <cellStyle name="Uwaga 3" xfId="18117" hidden="1"/>
    <cellStyle name="Uwaga 3" xfId="18129" hidden="1"/>
    <cellStyle name="Uwaga 3" xfId="18130" hidden="1"/>
    <cellStyle name="Uwaga 3" xfId="18131" hidden="1"/>
    <cellStyle name="Uwaga 3" xfId="18145" hidden="1"/>
    <cellStyle name="Uwaga 3" xfId="18148" hidden="1"/>
    <cellStyle name="Uwaga 3" xfId="18152" hidden="1"/>
    <cellStyle name="Uwaga 3" xfId="18160" hidden="1"/>
    <cellStyle name="Uwaga 3" xfId="18163" hidden="1"/>
    <cellStyle name="Uwaga 3" xfId="18167" hidden="1"/>
    <cellStyle name="Uwaga 3" xfId="18175" hidden="1"/>
    <cellStyle name="Uwaga 3" xfId="18178" hidden="1"/>
    <cellStyle name="Uwaga 3" xfId="18182" hidden="1"/>
    <cellStyle name="Uwaga 3" xfId="18189" hidden="1"/>
    <cellStyle name="Uwaga 3" xfId="18190" hidden="1"/>
    <cellStyle name="Uwaga 3" xfId="18192" hidden="1"/>
    <cellStyle name="Uwaga 3" xfId="18205" hidden="1"/>
    <cellStyle name="Uwaga 3" xfId="18208" hidden="1"/>
    <cellStyle name="Uwaga 3" xfId="18211" hidden="1"/>
    <cellStyle name="Uwaga 3" xfId="18220" hidden="1"/>
    <cellStyle name="Uwaga 3" xfId="18223" hidden="1"/>
    <cellStyle name="Uwaga 3" xfId="18227" hidden="1"/>
    <cellStyle name="Uwaga 3" xfId="18235" hidden="1"/>
    <cellStyle name="Uwaga 3" xfId="18237" hidden="1"/>
    <cellStyle name="Uwaga 3" xfId="18240" hidden="1"/>
    <cellStyle name="Uwaga 3" xfId="18249" hidden="1"/>
    <cellStyle name="Uwaga 3" xfId="18250" hidden="1"/>
    <cellStyle name="Uwaga 3" xfId="18251" hidden="1"/>
    <cellStyle name="Uwaga 3" xfId="18264" hidden="1"/>
    <cellStyle name="Uwaga 3" xfId="18265" hidden="1"/>
    <cellStyle name="Uwaga 3" xfId="18267" hidden="1"/>
    <cellStyle name="Uwaga 3" xfId="18279" hidden="1"/>
    <cellStyle name="Uwaga 3" xfId="18280" hidden="1"/>
    <cellStyle name="Uwaga 3" xfId="18282" hidden="1"/>
    <cellStyle name="Uwaga 3" xfId="18294" hidden="1"/>
    <cellStyle name="Uwaga 3" xfId="18295" hidden="1"/>
    <cellStyle name="Uwaga 3" xfId="18297" hidden="1"/>
    <cellStyle name="Uwaga 3" xfId="18309" hidden="1"/>
    <cellStyle name="Uwaga 3" xfId="18310" hidden="1"/>
    <cellStyle name="Uwaga 3" xfId="18311" hidden="1"/>
    <cellStyle name="Uwaga 3" xfId="18325" hidden="1"/>
    <cellStyle name="Uwaga 3" xfId="18327" hidden="1"/>
    <cellStyle name="Uwaga 3" xfId="18330" hidden="1"/>
    <cellStyle name="Uwaga 3" xfId="18340" hidden="1"/>
    <cellStyle name="Uwaga 3" xfId="18343" hidden="1"/>
    <cellStyle name="Uwaga 3" xfId="18346" hidden="1"/>
    <cellStyle name="Uwaga 3" xfId="18355" hidden="1"/>
    <cellStyle name="Uwaga 3" xfId="18357" hidden="1"/>
    <cellStyle name="Uwaga 3" xfId="18360" hidden="1"/>
    <cellStyle name="Uwaga 3" xfId="18369" hidden="1"/>
    <cellStyle name="Uwaga 3" xfId="18370" hidden="1"/>
    <cellStyle name="Uwaga 3" xfId="18371" hidden="1"/>
    <cellStyle name="Uwaga 3" xfId="18384" hidden="1"/>
    <cellStyle name="Uwaga 3" xfId="18386" hidden="1"/>
    <cellStyle name="Uwaga 3" xfId="18388" hidden="1"/>
    <cellStyle name="Uwaga 3" xfId="18399" hidden="1"/>
    <cellStyle name="Uwaga 3" xfId="18401" hidden="1"/>
    <cellStyle name="Uwaga 3" xfId="18403" hidden="1"/>
    <cellStyle name="Uwaga 3" xfId="18414" hidden="1"/>
    <cellStyle name="Uwaga 3" xfId="18416" hidden="1"/>
    <cellStyle name="Uwaga 3" xfId="18418" hidden="1"/>
    <cellStyle name="Uwaga 3" xfId="18429" hidden="1"/>
    <cellStyle name="Uwaga 3" xfId="18430" hidden="1"/>
    <cellStyle name="Uwaga 3" xfId="18431" hidden="1"/>
    <cellStyle name="Uwaga 3" xfId="18444" hidden="1"/>
    <cellStyle name="Uwaga 3" xfId="18446" hidden="1"/>
    <cellStyle name="Uwaga 3" xfId="18448" hidden="1"/>
    <cellStyle name="Uwaga 3" xfId="18459" hidden="1"/>
    <cellStyle name="Uwaga 3" xfId="18461" hidden="1"/>
    <cellStyle name="Uwaga 3" xfId="18463" hidden="1"/>
    <cellStyle name="Uwaga 3" xfId="18474" hidden="1"/>
    <cellStyle name="Uwaga 3" xfId="18476" hidden="1"/>
    <cellStyle name="Uwaga 3" xfId="18477" hidden="1"/>
    <cellStyle name="Uwaga 3" xfId="18489" hidden="1"/>
    <cellStyle name="Uwaga 3" xfId="18490" hidden="1"/>
    <cellStyle name="Uwaga 3" xfId="18491" hidden="1"/>
    <cellStyle name="Uwaga 3" xfId="18504" hidden="1"/>
    <cellStyle name="Uwaga 3" xfId="18506" hidden="1"/>
    <cellStyle name="Uwaga 3" xfId="18508" hidden="1"/>
    <cellStyle name="Uwaga 3" xfId="18519" hidden="1"/>
    <cellStyle name="Uwaga 3" xfId="18521" hidden="1"/>
    <cellStyle name="Uwaga 3" xfId="18523" hidden="1"/>
    <cellStyle name="Uwaga 3" xfId="18534" hidden="1"/>
    <cellStyle name="Uwaga 3" xfId="18536" hidden="1"/>
    <cellStyle name="Uwaga 3" xfId="18538" hidden="1"/>
    <cellStyle name="Uwaga 3" xfId="18549" hidden="1"/>
    <cellStyle name="Uwaga 3" xfId="18550" hidden="1"/>
    <cellStyle name="Uwaga 3" xfId="18552" hidden="1"/>
    <cellStyle name="Uwaga 3" xfId="18563" hidden="1"/>
    <cellStyle name="Uwaga 3" xfId="18565" hidden="1"/>
    <cellStyle name="Uwaga 3" xfId="18566" hidden="1"/>
    <cellStyle name="Uwaga 3" xfId="18575" hidden="1"/>
    <cellStyle name="Uwaga 3" xfId="18578" hidden="1"/>
    <cellStyle name="Uwaga 3" xfId="18580" hidden="1"/>
    <cellStyle name="Uwaga 3" xfId="18591" hidden="1"/>
    <cellStyle name="Uwaga 3" xfId="18593" hidden="1"/>
    <cellStyle name="Uwaga 3" xfId="18595" hidden="1"/>
    <cellStyle name="Uwaga 3" xfId="18607" hidden="1"/>
    <cellStyle name="Uwaga 3" xfId="18609" hidden="1"/>
    <cellStyle name="Uwaga 3" xfId="18611" hidden="1"/>
    <cellStyle name="Uwaga 3" xfId="18619" hidden="1"/>
    <cellStyle name="Uwaga 3" xfId="18621" hidden="1"/>
    <cellStyle name="Uwaga 3" xfId="18624" hidden="1"/>
    <cellStyle name="Uwaga 3" xfId="18614" hidden="1"/>
    <cellStyle name="Uwaga 3" xfId="18613" hidden="1"/>
    <cellStyle name="Uwaga 3" xfId="18612" hidden="1"/>
    <cellStyle name="Uwaga 3" xfId="18599" hidden="1"/>
    <cellStyle name="Uwaga 3" xfId="18598" hidden="1"/>
    <cellStyle name="Uwaga 3" xfId="18597" hidden="1"/>
    <cellStyle name="Uwaga 3" xfId="18584" hidden="1"/>
    <cellStyle name="Uwaga 3" xfId="18583" hidden="1"/>
    <cellStyle name="Uwaga 3" xfId="18582" hidden="1"/>
    <cellStyle name="Uwaga 3" xfId="18569" hidden="1"/>
    <cellStyle name="Uwaga 3" xfId="18568" hidden="1"/>
    <cellStyle name="Uwaga 3" xfId="18567" hidden="1"/>
    <cellStyle name="Uwaga 3" xfId="18554" hidden="1"/>
    <cellStyle name="Uwaga 3" xfId="18553" hidden="1"/>
    <cellStyle name="Uwaga 3" xfId="18551" hidden="1"/>
    <cellStyle name="Uwaga 3" xfId="18540" hidden="1"/>
    <cellStyle name="Uwaga 3" xfId="18537" hidden="1"/>
    <cellStyle name="Uwaga 3" xfId="18535" hidden="1"/>
    <cellStyle name="Uwaga 3" xfId="18525" hidden="1"/>
    <cellStyle name="Uwaga 3" xfId="18522" hidden="1"/>
    <cellStyle name="Uwaga 3" xfId="18520" hidden="1"/>
    <cellStyle name="Uwaga 3" xfId="18510" hidden="1"/>
    <cellStyle name="Uwaga 3" xfId="18507" hidden="1"/>
    <cellStyle name="Uwaga 3" xfId="18505" hidden="1"/>
    <cellStyle name="Uwaga 3" xfId="18495" hidden="1"/>
    <cellStyle name="Uwaga 3" xfId="18493" hidden="1"/>
    <cellStyle name="Uwaga 3" xfId="18492" hidden="1"/>
    <cellStyle name="Uwaga 3" xfId="18480" hidden="1"/>
    <cellStyle name="Uwaga 3" xfId="18478" hidden="1"/>
    <cellStyle name="Uwaga 3" xfId="18475" hidden="1"/>
    <cellStyle name="Uwaga 3" xfId="18465" hidden="1"/>
    <cellStyle name="Uwaga 3" xfId="18462" hidden="1"/>
    <cellStyle name="Uwaga 3" xfId="18460" hidden="1"/>
    <cellStyle name="Uwaga 3" xfId="18450" hidden="1"/>
    <cellStyle name="Uwaga 3" xfId="18447" hidden="1"/>
    <cellStyle name="Uwaga 3" xfId="18445" hidden="1"/>
    <cellStyle name="Uwaga 3" xfId="18435" hidden="1"/>
    <cellStyle name="Uwaga 3" xfId="18433" hidden="1"/>
    <cellStyle name="Uwaga 3" xfId="18432" hidden="1"/>
    <cellStyle name="Uwaga 3" xfId="18420" hidden="1"/>
    <cellStyle name="Uwaga 3" xfId="18417" hidden="1"/>
    <cellStyle name="Uwaga 3" xfId="18415" hidden="1"/>
    <cellStyle name="Uwaga 3" xfId="18405" hidden="1"/>
    <cellStyle name="Uwaga 3" xfId="18402" hidden="1"/>
    <cellStyle name="Uwaga 3" xfId="18400" hidden="1"/>
    <cellStyle name="Uwaga 3" xfId="18390" hidden="1"/>
    <cellStyle name="Uwaga 3" xfId="18387" hidden="1"/>
    <cellStyle name="Uwaga 3" xfId="18385" hidden="1"/>
    <cellStyle name="Uwaga 3" xfId="18375" hidden="1"/>
    <cellStyle name="Uwaga 3" xfId="18373" hidden="1"/>
    <cellStyle name="Uwaga 3" xfId="18372" hidden="1"/>
    <cellStyle name="Uwaga 3" xfId="18359" hidden="1"/>
    <cellStyle name="Uwaga 3" xfId="18356" hidden="1"/>
    <cellStyle name="Uwaga 3" xfId="18354" hidden="1"/>
    <cellStyle name="Uwaga 3" xfId="18344" hidden="1"/>
    <cellStyle name="Uwaga 3" xfId="18341" hidden="1"/>
    <cellStyle name="Uwaga 3" xfId="18339" hidden="1"/>
    <cellStyle name="Uwaga 3" xfId="18329" hidden="1"/>
    <cellStyle name="Uwaga 3" xfId="18326" hidden="1"/>
    <cellStyle name="Uwaga 3" xfId="18324" hidden="1"/>
    <cellStyle name="Uwaga 3" xfId="18315" hidden="1"/>
    <cellStyle name="Uwaga 3" xfId="18313" hidden="1"/>
    <cellStyle name="Uwaga 3" xfId="18312" hidden="1"/>
    <cellStyle name="Uwaga 3" xfId="18300" hidden="1"/>
    <cellStyle name="Uwaga 3" xfId="18298" hidden="1"/>
    <cellStyle name="Uwaga 3" xfId="18296" hidden="1"/>
    <cellStyle name="Uwaga 3" xfId="18285" hidden="1"/>
    <cellStyle name="Uwaga 3" xfId="18283" hidden="1"/>
    <cellStyle name="Uwaga 3" xfId="18281" hidden="1"/>
    <cellStyle name="Uwaga 3" xfId="18270" hidden="1"/>
    <cellStyle name="Uwaga 3" xfId="18268" hidden="1"/>
    <cellStyle name="Uwaga 3" xfId="18266" hidden="1"/>
    <cellStyle name="Uwaga 3" xfId="18255" hidden="1"/>
    <cellStyle name="Uwaga 3" xfId="18253" hidden="1"/>
    <cellStyle name="Uwaga 3" xfId="18252" hidden="1"/>
    <cellStyle name="Uwaga 3" xfId="18239" hidden="1"/>
    <cellStyle name="Uwaga 3" xfId="18236" hidden="1"/>
    <cellStyle name="Uwaga 3" xfId="18234" hidden="1"/>
    <cellStyle name="Uwaga 3" xfId="18224" hidden="1"/>
    <cellStyle name="Uwaga 3" xfId="18221" hidden="1"/>
    <cellStyle name="Uwaga 3" xfId="18219" hidden="1"/>
    <cellStyle name="Uwaga 3" xfId="18209" hidden="1"/>
    <cellStyle name="Uwaga 3" xfId="18206" hidden="1"/>
    <cellStyle name="Uwaga 3" xfId="18204" hidden="1"/>
    <cellStyle name="Uwaga 3" xfId="18195" hidden="1"/>
    <cellStyle name="Uwaga 3" xfId="18193" hidden="1"/>
    <cellStyle name="Uwaga 3" xfId="18191" hidden="1"/>
    <cellStyle name="Uwaga 3" xfId="18179" hidden="1"/>
    <cellStyle name="Uwaga 3" xfId="18176" hidden="1"/>
    <cellStyle name="Uwaga 3" xfId="18174" hidden="1"/>
    <cellStyle name="Uwaga 3" xfId="18164" hidden="1"/>
    <cellStyle name="Uwaga 3" xfId="18161" hidden="1"/>
    <cellStyle name="Uwaga 3" xfId="18159" hidden="1"/>
    <cellStyle name="Uwaga 3" xfId="18149" hidden="1"/>
    <cellStyle name="Uwaga 3" xfId="18146" hidden="1"/>
    <cellStyle name="Uwaga 3" xfId="18144" hidden="1"/>
    <cellStyle name="Uwaga 3" xfId="18137" hidden="1"/>
    <cellStyle name="Uwaga 3" xfId="18134" hidden="1"/>
    <cellStyle name="Uwaga 3" xfId="18132" hidden="1"/>
    <cellStyle name="Uwaga 3" xfId="18122" hidden="1"/>
    <cellStyle name="Uwaga 3" xfId="18119" hidden="1"/>
    <cellStyle name="Uwaga 3" xfId="18116" hidden="1"/>
    <cellStyle name="Uwaga 3" xfId="18107" hidden="1"/>
    <cellStyle name="Uwaga 3" xfId="18103" hidden="1"/>
    <cellStyle name="Uwaga 3" xfId="18100" hidden="1"/>
    <cellStyle name="Uwaga 3" xfId="18092" hidden="1"/>
    <cellStyle name="Uwaga 3" xfId="18089" hidden="1"/>
    <cellStyle name="Uwaga 3" xfId="18086" hidden="1"/>
    <cellStyle name="Uwaga 3" xfId="18077" hidden="1"/>
    <cellStyle name="Uwaga 3" xfId="18074" hidden="1"/>
    <cellStyle name="Uwaga 3" xfId="18071" hidden="1"/>
    <cellStyle name="Uwaga 3" xfId="18061" hidden="1"/>
    <cellStyle name="Uwaga 3" xfId="18057" hidden="1"/>
    <cellStyle name="Uwaga 3" xfId="18054" hidden="1"/>
    <cellStyle name="Uwaga 3" xfId="18045" hidden="1"/>
    <cellStyle name="Uwaga 3" xfId="18041" hidden="1"/>
    <cellStyle name="Uwaga 3" xfId="18039" hidden="1"/>
    <cellStyle name="Uwaga 3" xfId="18031" hidden="1"/>
    <cellStyle name="Uwaga 3" xfId="18027" hidden="1"/>
    <cellStyle name="Uwaga 3" xfId="18024" hidden="1"/>
    <cellStyle name="Uwaga 3" xfId="18017" hidden="1"/>
    <cellStyle name="Uwaga 3" xfId="18014" hidden="1"/>
    <cellStyle name="Uwaga 3" xfId="18011" hidden="1"/>
    <cellStyle name="Uwaga 3" xfId="18002" hidden="1"/>
    <cellStyle name="Uwaga 3" xfId="17997" hidden="1"/>
    <cellStyle name="Uwaga 3" xfId="17994" hidden="1"/>
    <cellStyle name="Uwaga 3" xfId="17987" hidden="1"/>
    <cellStyle name="Uwaga 3" xfId="17982" hidden="1"/>
    <cellStyle name="Uwaga 3" xfId="17979" hidden="1"/>
    <cellStyle name="Uwaga 3" xfId="17972" hidden="1"/>
    <cellStyle name="Uwaga 3" xfId="17967" hidden="1"/>
    <cellStyle name="Uwaga 3" xfId="17964" hidden="1"/>
    <cellStyle name="Uwaga 3" xfId="17958" hidden="1"/>
    <cellStyle name="Uwaga 3" xfId="17954" hidden="1"/>
    <cellStyle name="Uwaga 3" xfId="17951" hidden="1"/>
    <cellStyle name="Uwaga 3" xfId="17943" hidden="1"/>
    <cellStyle name="Uwaga 3" xfId="17938" hidden="1"/>
    <cellStyle name="Uwaga 3" xfId="17934" hidden="1"/>
    <cellStyle name="Uwaga 3" xfId="17928" hidden="1"/>
    <cellStyle name="Uwaga 3" xfId="17923" hidden="1"/>
    <cellStyle name="Uwaga 3" xfId="17919" hidden="1"/>
    <cellStyle name="Uwaga 3" xfId="17913" hidden="1"/>
    <cellStyle name="Uwaga 3" xfId="17908" hidden="1"/>
    <cellStyle name="Uwaga 3" xfId="17904" hidden="1"/>
    <cellStyle name="Uwaga 3" xfId="17899" hidden="1"/>
    <cellStyle name="Uwaga 3" xfId="17895" hidden="1"/>
    <cellStyle name="Uwaga 3" xfId="17891" hidden="1"/>
    <cellStyle name="Uwaga 3" xfId="17883" hidden="1"/>
    <cellStyle name="Uwaga 3" xfId="17878" hidden="1"/>
    <cellStyle name="Uwaga 3" xfId="17874" hidden="1"/>
    <cellStyle name="Uwaga 3" xfId="17868" hidden="1"/>
    <cellStyle name="Uwaga 3" xfId="17863" hidden="1"/>
    <cellStyle name="Uwaga 3" xfId="17859" hidden="1"/>
    <cellStyle name="Uwaga 3" xfId="17853" hidden="1"/>
    <cellStyle name="Uwaga 3" xfId="17848" hidden="1"/>
    <cellStyle name="Uwaga 3" xfId="17844" hidden="1"/>
    <cellStyle name="Uwaga 3" xfId="17840" hidden="1"/>
    <cellStyle name="Uwaga 3" xfId="17835" hidden="1"/>
    <cellStyle name="Uwaga 3" xfId="17830" hidden="1"/>
    <cellStyle name="Uwaga 3" xfId="17825" hidden="1"/>
    <cellStyle name="Uwaga 3" xfId="17821" hidden="1"/>
    <cellStyle name="Uwaga 3" xfId="17817" hidden="1"/>
    <cellStyle name="Uwaga 3" xfId="17810" hidden="1"/>
    <cellStyle name="Uwaga 3" xfId="17806" hidden="1"/>
    <cellStyle name="Uwaga 3" xfId="17801" hidden="1"/>
    <cellStyle name="Uwaga 3" xfId="17795" hidden="1"/>
    <cellStyle name="Uwaga 3" xfId="17791" hidden="1"/>
    <cellStyle name="Uwaga 3" xfId="17786" hidden="1"/>
    <cellStyle name="Uwaga 3" xfId="17780" hidden="1"/>
    <cellStyle name="Uwaga 3" xfId="17776" hidden="1"/>
    <cellStyle name="Uwaga 3" xfId="17771" hidden="1"/>
    <cellStyle name="Uwaga 3" xfId="17765" hidden="1"/>
    <cellStyle name="Uwaga 3" xfId="17761" hidden="1"/>
    <cellStyle name="Uwaga 3" xfId="17757" hidden="1"/>
    <cellStyle name="Uwaga 3" xfId="18617" hidden="1"/>
    <cellStyle name="Uwaga 3" xfId="18616" hidden="1"/>
    <cellStyle name="Uwaga 3" xfId="18615" hidden="1"/>
    <cellStyle name="Uwaga 3" xfId="18602" hidden="1"/>
    <cellStyle name="Uwaga 3" xfId="18601" hidden="1"/>
    <cellStyle name="Uwaga 3" xfId="18600" hidden="1"/>
    <cellStyle name="Uwaga 3" xfId="18587" hidden="1"/>
    <cellStyle name="Uwaga 3" xfId="18586" hidden="1"/>
    <cellStyle name="Uwaga 3" xfId="18585" hidden="1"/>
    <cellStyle name="Uwaga 3" xfId="18572" hidden="1"/>
    <cellStyle name="Uwaga 3" xfId="18571" hidden="1"/>
    <cellStyle name="Uwaga 3" xfId="18570" hidden="1"/>
    <cellStyle name="Uwaga 3" xfId="18557" hidden="1"/>
    <cellStyle name="Uwaga 3" xfId="18556" hidden="1"/>
    <cellStyle name="Uwaga 3" xfId="18555" hidden="1"/>
    <cellStyle name="Uwaga 3" xfId="18543" hidden="1"/>
    <cellStyle name="Uwaga 3" xfId="18541" hidden="1"/>
    <cellStyle name="Uwaga 3" xfId="18539" hidden="1"/>
    <cellStyle name="Uwaga 3" xfId="18528" hidden="1"/>
    <cellStyle name="Uwaga 3" xfId="18526" hidden="1"/>
    <cellStyle name="Uwaga 3" xfId="18524" hidden="1"/>
    <cellStyle name="Uwaga 3" xfId="18513" hidden="1"/>
    <cellStyle name="Uwaga 3" xfId="18511" hidden="1"/>
    <cellStyle name="Uwaga 3" xfId="18509" hidden="1"/>
    <cellStyle name="Uwaga 3" xfId="18498" hidden="1"/>
    <cellStyle name="Uwaga 3" xfId="18496" hidden="1"/>
    <cellStyle name="Uwaga 3" xfId="18494" hidden="1"/>
    <cellStyle name="Uwaga 3" xfId="18483" hidden="1"/>
    <cellStyle name="Uwaga 3" xfId="18481" hidden="1"/>
    <cellStyle name="Uwaga 3" xfId="18479" hidden="1"/>
    <cellStyle name="Uwaga 3" xfId="18468" hidden="1"/>
    <cellStyle name="Uwaga 3" xfId="18466" hidden="1"/>
    <cellStyle name="Uwaga 3" xfId="18464" hidden="1"/>
    <cellStyle name="Uwaga 3" xfId="18453" hidden="1"/>
    <cellStyle name="Uwaga 3" xfId="18451" hidden="1"/>
    <cellStyle name="Uwaga 3" xfId="18449" hidden="1"/>
    <cellStyle name="Uwaga 3" xfId="18438" hidden="1"/>
    <cellStyle name="Uwaga 3" xfId="18436" hidden="1"/>
    <cellStyle name="Uwaga 3" xfId="18434" hidden="1"/>
    <cellStyle name="Uwaga 3" xfId="18423" hidden="1"/>
    <cellStyle name="Uwaga 3" xfId="18421" hidden="1"/>
    <cellStyle name="Uwaga 3" xfId="18419" hidden="1"/>
    <cellStyle name="Uwaga 3" xfId="18408" hidden="1"/>
    <cellStyle name="Uwaga 3" xfId="18406" hidden="1"/>
    <cellStyle name="Uwaga 3" xfId="18404" hidden="1"/>
    <cellStyle name="Uwaga 3" xfId="18393" hidden="1"/>
    <cellStyle name="Uwaga 3" xfId="18391" hidden="1"/>
    <cellStyle name="Uwaga 3" xfId="18389" hidden="1"/>
    <cellStyle name="Uwaga 3" xfId="18378" hidden="1"/>
    <cellStyle name="Uwaga 3" xfId="18376" hidden="1"/>
    <cellStyle name="Uwaga 3" xfId="18374" hidden="1"/>
    <cellStyle name="Uwaga 3" xfId="18363" hidden="1"/>
    <cellStyle name="Uwaga 3" xfId="18361" hidden="1"/>
    <cellStyle name="Uwaga 3" xfId="18358" hidden="1"/>
    <cellStyle name="Uwaga 3" xfId="18348" hidden="1"/>
    <cellStyle name="Uwaga 3" xfId="18345" hidden="1"/>
    <cellStyle name="Uwaga 3" xfId="18342" hidden="1"/>
    <cellStyle name="Uwaga 3" xfId="18333" hidden="1"/>
    <cellStyle name="Uwaga 3" xfId="18331" hidden="1"/>
    <cellStyle name="Uwaga 3" xfId="18328" hidden="1"/>
    <cellStyle name="Uwaga 3" xfId="18318" hidden="1"/>
    <cellStyle name="Uwaga 3" xfId="18316" hidden="1"/>
    <cellStyle name="Uwaga 3" xfId="18314" hidden="1"/>
    <cellStyle name="Uwaga 3" xfId="18303" hidden="1"/>
    <cellStyle name="Uwaga 3" xfId="18301" hidden="1"/>
    <cellStyle name="Uwaga 3" xfId="18299" hidden="1"/>
    <cellStyle name="Uwaga 3" xfId="18288" hidden="1"/>
    <cellStyle name="Uwaga 3" xfId="18286" hidden="1"/>
    <cellStyle name="Uwaga 3" xfId="18284" hidden="1"/>
    <cellStyle name="Uwaga 3" xfId="18273" hidden="1"/>
    <cellStyle name="Uwaga 3" xfId="18271" hidden="1"/>
    <cellStyle name="Uwaga 3" xfId="18269" hidden="1"/>
    <cellStyle name="Uwaga 3" xfId="18258" hidden="1"/>
    <cellStyle name="Uwaga 3" xfId="18256" hidden="1"/>
    <cellStyle name="Uwaga 3" xfId="18254" hidden="1"/>
    <cellStyle name="Uwaga 3" xfId="18243" hidden="1"/>
    <cellStyle name="Uwaga 3" xfId="18241" hidden="1"/>
    <cellStyle name="Uwaga 3" xfId="18238" hidden="1"/>
    <cellStyle name="Uwaga 3" xfId="18228" hidden="1"/>
    <cellStyle name="Uwaga 3" xfId="18225" hidden="1"/>
    <cellStyle name="Uwaga 3" xfId="18222" hidden="1"/>
    <cellStyle name="Uwaga 3" xfId="18213" hidden="1"/>
    <cellStyle name="Uwaga 3" xfId="18210" hidden="1"/>
    <cellStyle name="Uwaga 3" xfId="18207" hidden="1"/>
    <cellStyle name="Uwaga 3" xfId="18198" hidden="1"/>
    <cellStyle name="Uwaga 3" xfId="18196" hidden="1"/>
    <cellStyle name="Uwaga 3" xfId="18194" hidden="1"/>
    <cellStyle name="Uwaga 3" xfId="18183" hidden="1"/>
    <cellStyle name="Uwaga 3" xfId="18180" hidden="1"/>
    <cellStyle name="Uwaga 3" xfId="18177" hidden="1"/>
    <cellStyle name="Uwaga 3" xfId="18168" hidden="1"/>
    <cellStyle name="Uwaga 3" xfId="18165" hidden="1"/>
    <cellStyle name="Uwaga 3" xfId="18162" hidden="1"/>
    <cellStyle name="Uwaga 3" xfId="18153" hidden="1"/>
    <cellStyle name="Uwaga 3" xfId="18150" hidden="1"/>
    <cellStyle name="Uwaga 3" xfId="18147" hidden="1"/>
    <cellStyle name="Uwaga 3" xfId="18140" hidden="1"/>
    <cellStyle name="Uwaga 3" xfId="18136" hidden="1"/>
    <cellStyle name="Uwaga 3" xfId="18133" hidden="1"/>
    <cellStyle name="Uwaga 3" xfId="18125" hidden="1"/>
    <cellStyle name="Uwaga 3" xfId="18121" hidden="1"/>
    <cellStyle name="Uwaga 3" xfId="18118" hidden="1"/>
    <cellStyle name="Uwaga 3" xfId="18110" hidden="1"/>
    <cellStyle name="Uwaga 3" xfId="18106" hidden="1"/>
    <cellStyle name="Uwaga 3" xfId="18102" hidden="1"/>
    <cellStyle name="Uwaga 3" xfId="18095" hidden="1"/>
    <cellStyle name="Uwaga 3" xfId="18091" hidden="1"/>
    <cellStyle name="Uwaga 3" xfId="18088" hidden="1"/>
    <cellStyle name="Uwaga 3" xfId="18080" hidden="1"/>
    <cellStyle name="Uwaga 3" xfId="18076" hidden="1"/>
    <cellStyle name="Uwaga 3" xfId="18073" hidden="1"/>
    <cellStyle name="Uwaga 3" xfId="18064" hidden="1"/>
    <cellStyle name="Uwaga 3" xfId="18059" hidden="1"/>
    <cellStyle name="Uwaga 3" xfId="18055" hidden="1"/>
    <cellStyle name="Uwaga 3" xfId="18049" hidden="1"/>
    <cellStyle name="Uwaga 3" xfId="18044" hidden="1"/>
    <cellStyle name="Uwaga 3" xfId="18040" hidden="1"/>
    <cellStyle name="Uwaga 3" xfId="18034" hidden="1"/>
    <cellStyle name="Uwaga 3" xfId="18029" hidden="1"/>
    <cellStyle name="Uwaga 3" xfId="18025" hidden="1"/>
    <cellStyle name="Uwaga 3" xfId="18020" hidden="1"/>
    <cellStyle name="Uwaga 3" xfId="18016" hidden="1"/>
    <cellStyle name="Uwaga 3" xfId="18012" hidden="1"/>
    <cellStyle name="Uwaga 3" xfId="18005" hidden="1"/>
    <cellStyle name="Uwaga 3" xfId="18000" hidden="1"/>
    <cellStyle name="Uwaga 3" xfId="17996" hidden="1"/>
    <cellStyle name="Uwaga 3" xfId="17989" hidden="1"/>
    <cellStyle name="Uwaga 3" xfId="17984" hidden="1"/>
    <cellStyle name="Uwaga 3" xfId="17980" hidden="1"/>
    <cellStyle name="Uwaga 3" xfId="17975" hidden="1"/>
    <cellStyle name="Uwaga 3" xfId="17970" hidden="1"/>
    <cellStyle name="Uwaga 3" xfId="17966" hidden="1"/>
    <cellStyle name="Uwaga 3" xfId="17960" hidden="1"/>
    <cellStyle name="Uwaga 3" xfId="17956" hidden="1"/>
    <cellStyle name="Uwaga 3" xfId="17953" hidden="1"/>
    <cellStyle name="Uwaga 3" xfId="17946" hidden="1"/>
    <cellStyle name="Uwaga 3" xfId="17941" hidden="1"/>
    <cellStyle name="Uwaga 3" xfId="17936" hidden="1"/>
    <cellStyle name="Uwaga 3" xfId="17930" hidden="1"/>
    <cellStyle name="Uwaga 3" xfId="17925" hidden="1"/>
    <cellStyle name="Uwaga 3" xfId="17920" hidden="1"/>
    <cellStyle name="Uwaga 3" xfId="17915" hidden="1"/>
    <cellStyle name="Uwaga 3" xfId="17910" hidden="1"/>
    <cellStyle name="Uwaga 3" xfId="17905" hidden="1"/>
    <cellStyle name="Uwaga 3" xfId="17901" hidden="1"/>
    <cellStyle name="Uwaga 3" xfId="17897" hidden="1"/>
    <cellStyle name="Uwaga 3" xfId="17892" hidden="1"/>
    <cellStyle name="Uwaga 3" xfId="17885" hidden="1"/>
    <cellStyle name="Uwaga 3" xfId="17880" hidden="1"/>
    <cellStyle name="Uwaga 3" xfId="17875" hidden="1"/>
    <cellStyle name="Uwaga 3" xfId="17869" hidden="1"/>
    <cellStyle name="Uwaga 3" xfId="17864" hidden="1"/>
    <cellStyle name="Uwaga 3" xfId="17860" hidden="1"/>
    <cellStyle name="Uwaga 3" xfId="17855" hidden="1"/>
    <cellStyle name="Uwaga 3" xfId="17850" hidden="1"/>
    <cellStyle name="Uwaga 3" xfId="17845" hidden="1"/>
    <cellStyle name="Uwaga 3" xfId="17841" hidden="1"/>
    <cellStyle name="Uwaga 3" xfId="17836" hidden="1"/>
    <cellStyle name="Uwaga 3" xfId="17831" hidden="1"/>
    <cellStyle name="Uwaga 3" xfId="17826" hidden="1"/>
    <cellStyle name="Uwaga 3" xfId="17822" hidden="1"/>
    <cellStyle name="Uwaga 3" xfId="17818" hidden="1"/>
    <cellStyle name="Uwaga 3" xfId="17811" hidden="1"/>
    <cellStyle name="Uwaga 3" xfId="17807" hidden="1"/>
    <cellStyle name="Uwaga 3" xfId="17802" hidden="1"/>
    <cellStyle name="Uwaga 3" xfId="17796" hidden="1"/>
    <cellStyle name="Uwaga 3" xfId="17792" hidden="1"/>
    <cellStyle name="Uwaga 3" xfId="17787" hidden="1"/>
    <cellStyle name="Uwaga 3" xfId="17781" hidden="1"/>
    <cellStyle name="Uwaga 3" xfId="17777" hidden="1"/>
    <cellStyle name="Uwaga 3" xfId="17773" hidden="1"/>
    <cellStyle name="Uwaga 3" xfId="17766" hidden="1"/>
    <cellStyle name="Uwaga 3" xfId="17762" hidden="1"/>
    <cellStyle name="Uwaga 3" xfId="17758" hidden="1"/>
    <cellStyle name="Uwaga 3" xfId="18622" hidden="1"/>
    <cellStyle name="Uwaga 3" xfId="18620" hidden="1"/>
    <cellStyle name="Uwaga 3" xfId="18618" hidden="1"/>
    <cellStyle name="Uwaga 3" xfId="18605" hidden="1"/>
    <cellStyle name="Uwaga 3" xfId="18604" hidden="1"/>
    <cellStyle name="Uwaga 3" xfId="18603" hidden="1"/>
    <cellStyle name="Uwaga 3" xfId="18590" hidden="1"/>
    <cellStyle name="Uwaga 3" xfId="18589" hidden="1"/>
    <cellStyle name="Uwaga 3" xfId="18588" hidden="1"/>
    <cellStyle name="Uwaga 3" xfId="18576" hidden="1"/>
    <cellStyle name="Uwaga 3" xfId="18574" hidden="1"/>
    <cellStyle name="Uwaga 3" xfId="18573" hidden="1"/>
    <cellStyle name="Uwaga 3" xfId="18560" hidden="1"/>
    <cellStyle name="Uwaga 3" xfId="18559" hidden="1"/>
    <cellStyle name="Uwaga 3" xfId="18558" hidden="1"/>
    <cellStyle name="Uwaga 3" xfId="18546" hidden="1"/>
    <cellStyle name="Uwaga 3" xfId="18544" hidden="1"/>
    <cellStyle name="Uwaga 3" xfId="18542" hidden="1"/>
    <cellStyle name="Uwaga 3" xfId="18531" hidden="1"/>
    <cellStyle name="Uwaga 3" xfId="18529" hidden="1"/>
    <cellStyle name="Uwaga 3" xfId="18527" hidden="1"/>
    <cellStyle name="Uwaga 3" xfId="18516" hidden="1"/>
    <cellStyle name="Uwaga 3" xfId="18514" hidden="1"/>
    <cellStyle name="Uwaga 3" xfId="18512" hidden="1"/>
    <cellStyle name="Uwaga 3" xfId="18501" hidden="1"/>
    <cellStyle name="Uwaga 3" xfId="18499" hidden="1"/>
    <cellStyle name="Uwaga 3" xfId="18497" hidden="1"/>
    <cellStyle name="Uwaga 3" xfId="18486" hidden="1"/>
    <cellStyle name="Uwaga 3" xfId="18484" hidden="1"/>
    <cellStyle name="Uwaga 3" xfId="18482" hidden="1"/>
    <cellStyle name="Uwaga 3" xfId="18471" hidden="1"/>
    <cellStyle name="Uwaga 3" xfId="18469" hidden="1"/>
    <cellStyle name="Uwaga 3" xfId="18467" hidden="1"/>
    <cellStyle name="Uwaga 3" xfId="18456" hidden="1"/>
    <cellStyle name="Uwaga 3" xfId="18454" hidden="1"/>
    <cellStyle name="Uwaga 3" xfId="18452" hidden="1"/>
    <cellStyle name="Uwaga 3" xfId="18441" hidden="1"/>
    <cellStyle name="Uwaga 3" xfId="18439" hidden="1"/>
    <cellStyle name="Uwaga 3" xfId="18437" hidden="1"/>
    <cellStyle name="Uwaga 3" xfId="18426" hidden="1"/>
    <cellStyle name="Uwaga 3" xfId="18424" hidden="1"/>
    <cellStyle name="Uwaga 3" xfId="18422" hidden="1"/>
    <cellStyle name="Uwaga 3" xfId="18411" hidden="1"/>
    <cellStyle name="Uwaga 3" xfId="18409" hidden="1"/>
    <cellStyle name="Uwaga 3" xfId="18407" hidden="1"/>
    <cellStyle name="Uwaga 3" xfId="18396" hidden="1"/>
    <cellStyle name="Uwaga 3" xfId="18394" hidden="1"/>
    <cellStyle name="Uwaga 3" xfId="18392" hidden="1"/>
    <cellStyle name="Uwaga 3" xfId="18381" hidden="1"/>
    <cellStyle name="Uwaga 3" xfId="18379" hidden="1"/>
    <cellStyle name="Uwaga 3" xfId="18377" hidden="1"/>
    <cellStyle name="Uwaga 3" xfId="18366" hidden="1"/>
    <cellStyle name="Uwaga 3" xfId="18364" hidden="1"/>
    <cellStyle name="Uwaga 3" xfId="18362" hidden="1"/>
    <cellStyle name="Uwaga 3" xfId="18351" hidden="1"/>
    <cellStyle name="Uwaga 3" xfId="18349" hidden="1"/>
    <cellStyle name="Uwaga 3" xfId="18347" hidden="1"/>
    <cellStyle name="Uwaga 3" xfId="18336" hidden="1"/>
    <cellStyle name="Uwaga 3" xfId="18334" hidden="1"/>
    <cellStyle name="Uwaga 3" xfId="18332" hidden="1"/>
    <cellStyle name="Uwaga 3" xfId="18321" hidden="1"/>
    <cellStyle name="Uwaga 3" xfId="18319" hidden="1"/>
    <cellStyle name="Uwaga 3" xfId="18317" hidden="1"/>
    <cellStyle name="Uwaga 3" xfId="18306" hidden="1"/>
    <cellStyle name="Uwaga 3" xfId="18304" hidden="1"/>
    <cellStyle name="Uwaga 3" xfId="18302" hidden="1"/>
    <cellStyle name="Uwaga 3" xfId="18291" hidden="1"/>
    <cellStyle name="Uwaga 3" xfId="18289" hidden="1"/>
    <cellStyle name="Uwaga 3" xfId="18287" hidden="1"/>
    <cellStyle name="Uwaga 3" xfId="18276" hidden="1"/>
    <cellStyle name="Uwaga 3" xfId="18274" hidden="1"/>
    <cellStyle name="Uwaga 3" xfId="18272" hidden="1"/>
    <cellStyle name="Uwaga 3" xfId="18261" hidden="1"/>
    <cellStyle name="Uwaga 3" xfId="18259" hidden="1"/>
    <cellStyle name="Uwaga 3" xfId="18257" hidden="1"/>
    <cellStyle name="Uwaga 3" xfId="18246" hidden="1"/>
    <cellStyle name="Uwaga 3" xfId="18244" hidden="1"/>
    <cellStyle name="Uwaga 3" xfId="18242" hidden="1"/>
    <cellStyle name="Uwaga 3" xfId="18231" hidden="1"/>
    <cellStyle name="Uwaga 3" xfId="18229" hidden="1"/>
    <cellStyle name="Uwaga 3" xfId="18226" hidden="1"/>
    <cellStyle name="Uwaga 3" xfId="18216" hidden="1"/>
    <cellStyle name="Uwaga 3" xfId="18214" hidden="1"/>
    <cellStyle name="Uwaga 3" xfId="18212" hidden="1"/>
    <cellStyle name="Uwaga 3" xfId="18201" hidden="1"/>
    <cellStyle name="Uwaga 3" xfId="18199" hidden="1"/>
    <cellStyle name="Uwaga 3" xfId="18197" hidden="1"/>
    <cellStyle name="Uwaga 3" xfId="18186" hidden="1"/>
    <cellStyle name="Uwaga 3" xfId="18184" hidden="1"/>
    <cellStyle name="Uwaga 3" xfId="18181" hidden="1"/>
    <cellStyle name="Uwaga 3" xfId="18171" hidden="1"/>
    <cellStyle name="Uwaga 3" xfId="18169" hidden="1"/>
    <cellStyle name="Uwaga 3" xfId="18166" hidden="1"/>
    <cellStyle name="Uwaga 3" xfId="18156" hidden="1"/>
    <cellStyle name="Uwaga 3" xfId="18154" hidden="1"/>
    <cellStyle name="Uwaga 3" xfId="18151" hidden="1"/>
    <cellStyle name="Uwaga 3" xfId="18142" hidden="1"/>
    <cellStyle name="Uwaga 3" xfId="18139" hidden="1"/>
    <cellStyle name="Uwaga 3" xfId="18135" hidden="1"/>
    <cellStyle name="Uwaga 3" xfId="18127" hidden="1"/>
    <cellStyle name="Uwaga 3" xfId="18124" hidden="1"/>
    <cellStyle name="Uwaga 3" xfId="18120" hidden="1"/>
    <cellStyle name="Uwaga 3" xfId="18112" hidden="1"/>
    <cellStyle name="Uwaga 3" xfId="18109" hidden="1"/>
    <cellStyle name="Uwaga 3" xfId="18105" hidden="1"/>
    <cellStyle name="Uwaga 3" xfId="18097" hidden="1"/>
    <cellStyle name="Uwaga 3" xfId="18094" hidden="1"/>
    <cellStyle name="Uwaga 3" xfId="18090" hidden="1"/>
    <cellStyle name="Uwaga 3" xfId="18082" hidden="1"/>
    <cellStyle name="Uwaga 3" xfId="18079" hidden="1"/>
    <cellStyle name="Uwaga 3" xfId="18075" hidden="1"/>
    <cellStyle name="Uwaga 3" xfId="18067" hidden="1"/>
    <cellStyle name="Uwaga 3" xfId="18063" hidden="1"/>
    <cellStyle name="Uwaga 3" xfId="18058" hidden="1"/>
    <cellStyle name="Uwaga 3" xfId="18052" hidden="1"/>
    <cellStyle name="Uwaga 3" xfId="18048" hidden="1"/>
    <cellStyle name="Uwaga 3" xfId="18043" hidden="1"/>
    <cellStyle name="Uwaga 3" xfId="18037" hidden="1"/>
    <cellStyle name="Uwaga 3" xfId="18033" hidden="1"/>
    <cellStyle name="Uwaga 3" xfId="18028" hidden="1"/>
    <cellStyle name="Uwaga 3" xfId="18022" hidden="1"/>
    <cellStyle name="Uwaga 3" xfId="18019" hidden="1"/>
    <cellStyle name="Uwaga 3" xfId="18015" hidden="1"/>
    <cellStyle name="Uwaga 3" xfId="18007" hidden="1"/>
    <cellStyle name="Uwaga 3" xfId="18004" hidden="1"/>
    <cellStyle name="Uwaga 3" xfId="17999" hidden="1"/>
    <cellStyle name="Uwaga 3" xfId="17992" hidden="1"/>
    <cellStyle name="Uwaga 3" xfId="17988" hidden="1"/>
    <cellStyle name="Uwaga 3" xfId="17983" hidden="1"/>
    <cellStyle name="Uwaga 3" xfId="17977" hidden="1"/>
    <cellStyle name="Uwaga 3" xfId="17973" hidden="1"/>
    <cellStyle name="Uwaga 3" xfId="17968" hidden="1"/>
    <cellStyle name="Uwaga 3" xfId="17962" hidden="1"/>
    <cellStyle name="Uwaga 3" xfId="17959" hidden="1"/>
    <cellStyle name="Uwaga 3" xfId="17955" hidden="1"/>
    <cellStyle name="Uwaga 3" xfId="17947" hidden="1"/>
    <cellStyle name="Uwaga 3" xfId="17942" hidden="1"/>
    <cellStyle name="Uwaga 3" xfId="17937" hidden="1"/>
    <cellStyle name="Uwaga 3" xfId="17932" hidden="1"/>
    <cellStyle name="Uwaga 3" xfId="17927" hidden="1"/>
    <cellStyle name="Uwaga 3" xfId="17922" hidden="1"/>
    <cellStyle name="Uwaga 3" xfId="17917" hidden="1"/>
    <cellStyle name="Uwaga 3" xfId="17912" hidden="1"/>
    <cellStyle name="Uwaga 3" xfId="17907" hidden="1"/>
    <cellStyle name="Uwaga 3" xfId="17902" hidden="1"/>
    <cellStyle name="Uwaga 3" xfId="17898" hidden="1"/>
    <cellStyle name="Uwaga 3" xfId="17893" hidden="1"/>
    <cellStyle name="Uwaga 3" xfId="17886" hidden="1"/>
    <cellStyle name="Uwaga 3" xfId="17881" hidden="1"/>
    <cellStyle name="Uwaga 3" xfId="17876" hidden="1"/>
    <cellStyle name="Uwaga 3" xfId="17871" hidden="1"/>
    <cellStyle name="Uwaga 3" xfId="17866" hidden="1"/>
    <cellStyle name="Uwaga 3" xfId="17861" hidden="1"/>
    <cellStyle name="Uwaga 3" xfId="17856" hidden="1"/>
    <cellStyle name="Uwaga 3" xfId="17851" hidden="1"/>
    <cellStyle name="Uwaga 3" xfId="17846" hidden="1"/>
    <cellStyle name="Uwaga 3" xfId="17842" hidden="1"/>
    <cellStyle name="Uwaga 3" xfId="17837" hidden="1"/>
    <cellStyle name="Uwaga 3" xfId="17832" hidden="1"/>
    <cellStyle name="Uwaga 3" xfId="17827" hidden="1"/>
    <cellStyle name="Uwaga 3" xfId="17823" hidden="1"/>
    <cellStyle name="Uwaga 3" xfId="17819" hidden="1"/>
    <cellStyle name="Uwaga 3" xfId="17812" hidden="1"/>
    <cellStyle name="Uwaga 3" xfId="17808" hidden="1"/>
    <cellStyle name="Uwaga 3" xfId="17803" hidden="1"/>
    <cellStyle name="Uwaga 3" xfId="17797" hidden="1"/>
    <cellStyle name="Uwaga 3" xfId="17793" hidden="1"/>
    <cellStyle name="Uwaga 3" xfId="17788" hidden="1"/>
    <cellStyle name="Uwaga 3" xfId="17782" hidden="1"/>
    <cellStyle name="Uwaga 3" xfId="17778" hidden="1"/>
    <cellStyle name="Uwaga 3" xfId="17774" hidden="1"/>
    <cellStyle name="Uwaga 3" xfId="17767" hidden="1"/>
    <cellStyle name="Uwaga 3" xfId="17763" hidden="1"/>
    <cellStyle name="Uwaga 3" xfId="17759" hidden="1"/>
    <cellStyle name="Uwaga 3" xfId="18626" hidden="1"/>
    <cellStyle name="Uwaga 3" xfId="18625" hidden="1"/>
    <cellStyle name="Uwaga 3" xfId="18623" hidden="1"/>
    <cellStyle name="Uwaga 3" xfId="18610" hidden="1"/>
    <cellStyle name="Uwaga 3" xfId="18608" hidden="1"/>
    <cellStyle name="Uwaga 3" xfId="18606" hidden="1"/>
    <cellStyle name="Uwaga 3" xfId="18596" hidden="1"/>
    <cellStyle name="Uwaga 3" xfId="18594" hidden="1"/>
    <cellStyle name="Uwaga 3" xfId="18592" hidden="1"/>
    <cellStyle name="Uwaga 3" xfId="18581" hidden="1"/>
    <cellStyle name="Uwaga 3" xfId="18579" hidden="1"/>
    <cellStyle name="Uwaga 3" xfId="18577" hidden="1"/>
    <cellStyle name="Uwaga 3" xfId="18564" hidden="1"/>
    <cellStyle name="Uwaga 3" xfId="18562" hidden="1"/>
    <cellStyle name="Uwaga 3" xfId="18561" hidden="1"/>
    <cellStyle name="Uwaga 3" xfId="18548" hidden="1"/>
    <cellStyle name="Uwaga 3" xfId="18547" hidden="1"/>
    <cellStyle name="Uwaga 3" xfId="18545" hidden="1"/>
    <cellStyle name="Uwaga 3" xfId="18533" hidden="1"/>
    <cellStyle name="Uwaga 3" xfId="18532" hidden="1"/>
    <cellStyle name="Uwaga 3" xfId="18530" hidden="1"/>
    <cellStyle name="Uwaga 3" xfId="18518" hidden="1"/>
    <cellStyle name="Uwaga 3" xfId="18517" hidden="1"/>
    <cellStyle name="Uwaga 3" xfId="18515" hidden="1"/>
    <cellStyle name="Uwaga 3" xfId="18503" hidden="1"/>
    <cellStyle name="Uwaga 3" xfId="18502" hidden="1"/>
    <cellStyle name="Uwaga 3" xfId="18500" hidden="1"/>
    <cellStyle name="Uwaga 3" xfId="18488" hidden="1"/>
    <cellStyle name="Uwaga 3" xfId="18487" hidden="1"/>
    <cellStyle name="Uwaga 3" xfId="18485" hidden="1"/>
    <cellStyle name="Uwaga 3" xfId="18473" hidden="1"/>
    <cellStyle name="Uwaga 3" xfId="18472" hidden="1"/>
    <cellStyle name="Uwaga 3" xfId="18470" hidden="1"/>
    <cellStyle name="Uwaga 3" xfId="18458" hidden="1"/>
    <cellStyle name="Uwaga 3" xfId="18457" hidden="1"/>
    <cellStyle name="Uwaga 3" xfId="18455" hidden="1"/>
    <cellStyle name="Uwaga 3" xfId="18443" hidden="1"/>
    <cellStyle name="Uwaga 3" xfId="18442" hidden="1"/>
    <cellStyle name="Uwaga 3" xfId="18440" hidden="1"/>
    <cellStyle name="Uwaga 3" xfId="18428" hidden="1"/>
    <cellStyle name="Uwaga 3" xfId="18427" hidden="1"/>
    <cellStyle name="Uwaga 3" xfId="18425" hidden="1"/>
    <cellStyle name="Uwaga 3" xfId="18413" hidden="1"/>
    <cellStyle name="Uwaga 3" xfId="18412" hidden="1"/>
    <cellStyle name="Uwaga 3" xfId="18410" hidden="1"/>
    <cellStyle name="Uwaga 3" xfId="18398" hidden="1"/>
    <cellStyle name="Uwaga 3" xfId="18397" hidden="1"/>
    <cellStyle name="Uwaga 3" xfId="18395" hidden="1"/>
    <cellStyle name="Uwaga 3" xfId="18383" hidden="1"/>
    <cellStyle name="Uwaga 3" xfId="18382" hidden="1"/>
    <cellStyle name="Uwaga 3" xfId="18380" hidden="1"/>
    <cellStyle name="Uwaga 3" xfId="18368" hidden="1"/>
    <cellStyle name="Uwaga 3" xfId="18367" hidden="1"/>
    <cellStyle name="Uwaga 3" xfId="18365" hidden="1"/>
    <cellStyle name="Uwaga 3" xfId="18353" hidden="1"/>
    <cellStyle name="Uwaga 3" xfId="18352" hidden="1"/>
    <cellStyle name="Uwaga 3" xfId="18350" hidden="1"/>
    <cellStyle name="Uwaga 3" xfId="18338" hidden="1"/>
    <cellStyle name="Uwaga 3" xfId="18337" hidden="1"/>
    <cellStyle name="Uwaga 3" xfId="18335" hidden="1"/>
    <cellStyle name="Uwaga 3" xfId="18323" hidden="1"/>
    <cellStyle name="Uwaga 3" xfId="18322" hidden="1"/>
    <cellStyle name="Uwaga 3" xfId="18320" hidden="1"/>
    <cellStyle name="Uwaga 3" xfId="18308" hidden="1"/>
    <cellStyle name="Uwaga 3" xfId="18307" hidden="1"/>
    <cellStyle name="Uwaga 3" xfId="18305" hidden="1"/>
    <cellStyle name="Uwaga 3" xfId="18293" hidden="1"/>
    <cellStyle name="Uwaga 3" xfId="18292" hidden="1"/>
    <cellStyle name="Uwaga 3" xfId="18290" hidden="1"/>
    <cellStyle name="Uwaga 3" xfId="18278" hidden="1"/>
    <cellStyle name="Uwaga 3" xfId="18277" hidden="1"/>
    <cellStyle name="Uwaga 3" xfId="18275" hidden="1"/>
    <cellStyle name="Uwaga 3" xfId="18263" hidden="1"/>
    <cellStyle name="Uwaga 3" xfId="18262" hidden="1"/>
    <cellStyle name="Uwaga 3" xfId="18260" hidden="1"/>
    <cellStyle name="Uwaga 3" xfId="18248" hidden="1"/>
    <cellStyle name="Uwaga 3" xfId="18247" hidden="1"/>
    <cellStyle name="Uwaga 3" xfId="18245" hidden="1"/>
    <cellStyle name="Uwaga 3" xfId="18233" hidden="1"/>
    <cellStyle name="Uwaga 3" xfId="18232" hidden="1"/>
    <cellStyle name="Uwaga 3" xfId="18230" hidden="1"/>
    <cellStyle name="Uwaga 3" xfId="18218" hidden="1"/>
    <cellStyle name="Uwaga 3" xfId="18217" hidden="1"/>
    <cellStyle name="Uwaga 3" xfId="18215" hidden="1"/>
    <cellStyle name="Uwaga 3" xfId="18203" hidden="1"/>
    <cellStyle name="Uwaga 3" xfId="18202" hidden="1"/>
    <cellStyle name="Uwaga 3" xfId="18200" hidden="1"/>
    <cellStyle name="Uwaga 3" xfId="18188" hidden="1"/>
    <cellStyle name="Uwaga 3" xfId="18187" hidden="1"/>
    <cellStyle name="Uwaga 3" xfId="18185" hidden="1"/>
    <cellStyle name="Uwaga 3" xfId="18173" hidden="1"/>
    <cellStyle name="Uwaga 3" xfId="18172" hidden="1"/>
    <cellStyle name="Uwaga 3" xfId="18170" hidden="1"/>
    <cellStyle name="Uwaga 3" xfId="18158" hidden="1"/>
    <cellStyle name="Uwaga 3" xfId="18157" hidden="1"/>
    <cellStyle name="Uwaga 3" xfId="18155" hidden="1"/>
    <cellStyle name="Uwaga 3" xfId="18143" hidden="1"/>
    <cellStyle name="Uwaga 3" xfId="18141" hidden="1"/>
    <cellStyle name="Uwaga 3" xfId="18138" hidden="1"/>
    <cellStyle name="Uwaga 3" xfId="18128" hidden="1"/>
    <cellStyle name="Uwaga 3" xfId="18126" hidden="1"/>
    <cellStyle name="Uwaga 3" xfId="18123" hidden="1"/>
    <cellStyle name="Uwaga 3" xfId="18113" hidden="1"/>
    <cellStyle name="Uwaga 3" xfId="18111" hidden="1"/>
    <cellStyle name="Uwaga 3" xfId="18108" hidden="1"/>
    <cellStyle name="Uwaga 3" xfId="18098" hidden="1"/>
    <cellStyle name="Uwaga 3" xfId="18096" hidden="1"/>
    <cellStyle name="Uwaga 3" xfId="18093" hidden="1"/>
    <cellStyle name="Uwaga 3" xfId="18083" hidden="1"/>
    <cellStyle name="Uwaga 3" xfId="18081" hidden="1"/>
    <cellStyle name="Uwaga 3" xfId="18078" hidden="1"/>
    <cellStyle name="Uwaga 3" xfId="18068" hidden="1"/>
    <cellStyle name="Uwaga 3" xfId="18066" hidden="1"/>
    <cellStyle name="Uwaga 3" xfId="18062" hidden="1"/>
    <cellStyle name="Uwaga 3" xfId="18053" hidden="1"/>
    <cellStyle name="Uwaga 3" xfId="18050" hidden="1"/>
    <cellStyle name="Uwaga 3" xfId="18046" hidden="1"/>
    <cellStyle name="Uwaga 3" xfId="18038" hidden="1"/>
    <cellStyle name="Uwaga 3" xfId="18036" hidden="1"/>
    <cellStyle name="Uwaga 3" xfId="18032" hidden="1"/>
    <cellStyle name="Uwaga 3" xfId="18023" hidden="1"/>
    <cellStyle name="Uwaga 3" xfId="18021" hidden="1"/>
    <cellStyle name="Uwaga 3" xfId="18018" hidden="1"/>
    <cellStyle name="Uwaga 3" xfId="18008" hidden="1"/>
    <cellStyle name="Uwaga 3" xfId="18006" hidden="1"/>
    <cellStyle name="Uwaga 3" xfId="18001" hidden="1"/>
    <cellStyle name="Uwaga 3" xfId="17993" hidden="1"/>
    <cellStyle name="Uwaga 3" xfId="17991" hidden="1"/>
    <cellStyle name="Uwaga 3" xfId="17986" hidden="1"/>
    <cellStyle name="Uwaga 3" xfId="17978" hidden="1"/>
    <cellStyle name="Uwaga 3" xfId="17976" hidden="1"/>
    <cellStyle name="Uwaga 3" xfId="17971" hidden="1"/>
    <cellStyle name="Uwaga 3" xfId="17963" hidden="1"/>
    <cellStyle name="Uwaga 3" xfId="17961" hidden="1"/>
    <cellStyle name="Uwaga 3" xfId="17957" hidden="1"/>
    <cellStyle name="Uwaga 3" xfId="17948" hidden="1"/>
    <cellStyle name="Uwaga 3" xfId="17945" hidden="1"/>
    <cellStyle name="Uwaga 3" xfId="17940" hidden="1"/>
    <cellStyle name="Uwaga 3" xfId="17933" hidden="1"/>
    <cellStyle name="Uwaga 3" xfId="17929" hidden="1"/>
    <cellStyle name="Uwaga 3" xfId="17924" hidden="1"/>
    <cellStyle name="Uwaga 3" xfId="17918" hidden="1"/>
    <cellStyle name="Uwaga 3" xfId="17914" hidden="1"/>
    <cellStyle name="Uwaga 3" xfId="17909" hidden="1"/>
    <cellStyle name="Uwaga 3" xfId="17903" hidden="1"/>
    <cellStyle name="Uwaga 3" xfId="17900" hidden="1"/>
    <cellStyle name="Uwaga 3" xfId="17896" hidden="1"/>
    <cellStyle name="Uwaga 3" xfId="17887" hidden="1"/>
    <cellStyle name="Uwaga 3" xfId="17882" hidden="1"/>
    <cellStyle name="Uwaga 3" xfId="17877" hidden="1"/>
    <cellStyle name="Uwaga 3" xfId="17872" hidden="1"/>
    <cellStyle name="Uwaga 3" xfId="17867" hidden="1"/>
    <cellStyle name="Uwaga 3" xfId="17862" hidden="1"/>
    <cellStyle name="Uwaga 3" xfId="17857" hidden="1"/>
    <cellStyle name="Uwaga 3" xfId="17852" hidden="1"/>
    <cellStyle name="Uwaga 3" xfId="17847" hidden="1"/>
    <cellStyle name="Uwaga 3" xfId="17843" hidden="1"/>
    <cellStyle name="Uwaga 3" xfId="17838" hidden="1"/>
    <cellStyle name="Uwaga 3" xfId="17833" hidden="1"/>
    <cellStyle name="Uwaga 3" xfId="17828" hidden="1"/>
    <cellStyle name="Uwaga 3" xfId="17824" hidden="1"/>
    <cellStyle name="Uwaga 3" xfId="17820" hidden="1"/>
    <cellStyle name="Uwaga 3" xfId="17813" hidden="1"/>
    <cellStyle name="Uwaga 3" xfId="17809" hidden="1"/>
    <cellStyle name="Uwaga 3" xfId="17804" hidden="1"/>
    <cellStyle name="Uwaga 3" xfId="17798" hidden="1"/>
    <cellStyle name="Uwaga 3" xfId="17794" hidden="1"/>
    <cellStyle name="Uwaga 3" xfId="17789" hidden="1"/>
    <cellStyle name="Uwaga 3" xfId="17783" hidden="1"/>
    <cellStyle name="Uwaga 3" xfId="17779" hidden="1"/>
    <cellStyle name="Uwaga 3" xfId="17775" hidden="1"/>
    <cellStyle name="Uwaga 3" xfId="17768" hidden="1"/>
    <cellStyle name="Uwaga 3" xfId="17764" hidden="1"/>
    <cellStyle name="Uwaga 3" xfId="17760" hidden="1"/>
    <cellStyle name="Uwaga 3" xfId="17713" hidden="1"/>
    <cellStyle name="Uwaga 3" xfId="17712" hidden="1"/>
    <cellStyle name="Uwaga 3" xfId="17711" hidden="1"/>
    <cellStyle name="Uwaga 3" xfId="17704" hidden="1"/>
    <cellStyle name="Uwaga 3" xfId="17703" hidden="1"/>
    <cellStyle name="Uwaga 3" xfId="17702" hidden="1"/>
    <cellStyle name="Uwaga 3" xfId="17695" hidden="1"/>
    <cellStyle name="Uwaga 3" xfId="17694" hidden="1"/>
    <cellStyle name="Uwaga 3" xfId="17693" hidden="1"/>
    <cellStyle name="Uwaga 3" xfId="17686" hidden="1"/>
    <cellStyle name="Uwaga 3" xfId="17685" hidden="1"/>
    <cellStyle name="Uwaga 3" xfId="17684" hidden="1"/>
    <cellStyle name="Uwaga 3" xfId="17677" hidden="1"/>
    <cellStyle name="Uwaga 3" xfId="17676" hidden="1"/>
    <cellStyle name="Uwaga 3" xfId="17674" hidden="1"/>
    <cellStyle name="Uwaga 3" xfId="17669" hidden="1"/>
    <cellStyle name="Uwaga 3" xfId="17666" hidden="1"/>
    <cellStyle name="Uwaga 3" xfId="17664" hidden="1"/>
    <cellStyle name="Uwaga 3" xfId="17660" hidden="1"/>
    <cellStyle name="Uwaga 3" xfId="17657" hidden="1"/>
    <cellStyle name="Uwaga 3" xfId="17655" hidden="1"/>
    <cellStyle name="Uwaga 3" xfId="17651" hidden="1"/>
    <cellStyle name="Uwaga 3" xfId="17648" hidden="1"/>
    <cellStyle name="Uwaga 3" xfId="17646" hidden="1"/>
    <cellStyle name="Uwaga 3" xfId="17642" hidden="1"/>
    <cellStyle name="Uwaga 3" xfId="17640" hidden="1"/>
    <cellStyle name="Uwaga 3" xfId="17639" hidden="1"/>
    <cellStyle name="Uwaga 3" xfId="17633" hidden="1"/>
    <cellStyle name="Uwaga 3" xfId="17631" hidden="1"/>
    <cellStyle name="Uwaga 3" xfId="17628" hidden="1"/>
    <cellStyle name="Uwaga 3" xfId="17624" hidden="1"/>
    <cellStyle name="Uwaga 3" xfId="17621" hidden="1"/>
    <cellStyle name="Uwaga 3" xfId="17619" hidden="1"/>
    <cellStyle name="Uwaga 3" xfId="17615" hidden="1"/>
    <cellStyle name="Uwaga 3" xfId="17612" hidden="1"/>
    <cellStyle name="Uwaga 3" xfId="17610" hidden="1"/>
    <cellStyle name="Uwaga 3" xfId="17606" hidden="1"/>
    <cellStyle name="Uwaga 3" xfId="17604" hidden="1"/>
    <cellStyle name="Uwaga 3" xfId="17603" hidden="1"/>
    <cellStyle name="Uwaga 3" xfId="17597" hidden="1"/>
    <cellStyle name="Uwaga 3" xfId="17594" hidden="1"/>
    <cellStyle name="Uwaga 3" xfId="17592" hidden="1"/>
    <cellStyle name="Uwaga 3" xfId="17588" hidden="1"/>
    <cellStyle name="Uwaga 3" xfId="17585" hidden="1"/>
    <cellStyle name="Uwaga 3" xfId="17583" hidden="1"/>
    <cellStyle name="Uwaga 3" xfId="17579" hidden="1"/>
    <cellStyle name="Uwaga 3" xfId="17576" hidden="1"/>
    <cellStyle name="Uwaga 3" xfId="17574" hidden="1"/>
    <cellStyle name="Uwaga 3" xfId="17570" hidden="1"/>
    <cellStyle name="Uwaga 3" xfId="17568" hidden="1"/>
    <cellStyle name="Uwaga 3" xfId="17567" hidden="1"/>
    <cellStyle name="Uwaga 3" xfId="17560" hidden="1"/>
    <cellStyle name="Uwaga 3" xfId="17557" hidden="1"/>
    <cellStyle name="Uwaga 3" xfId="17555" hidden="1"/>
    <cellStyle name="Uwaga 3" xfId="17551" hidden="1"/>
    <cellStyle name="Uwaga 3" xfId="17548" hidden="1"/>
    <cellStyle name="Uwaga 3" xfId="17546" hidden="1"/>
    <cellStyle name="Uwaga 3" xfId="17542" hidden="1"/>
    <cellStyle name="Uwaga 3" xfId="17539" hidden="1"/>
    <cellStyle name="Uwaga 3" xfId="17537" hidden="1"/>
    <cellStyle name="Uwaga 3" xfId="17534" hidden="1"/>
    <cellStyle name="Uwaga 3" xfId="17532" hidden="1"/>
    <cellStyle name="Uwaga 3" xfId="17531" hidden="1"/>
    <cellStyle name="Uwaga 3" xfId="17525" hidden="1"/>
    <cellStyle name="Uwaga 3" xfId="17523" hidden="1"/>
    <cellStyle name="Uwaga 3" xfId="17521" hidden="1"/>
    <cellStyle name="Uwaga 3" xfId="17516" hidden="1"/>
    <cellStyle name="Uwaga 3" xfId="17514" hidden="1"/>
    <cellStyle name="Uwaga 3" xfId="17512" hidden="1"/>
    <cellStyle name="Uwaga 3" xfId="17507" hidden="1"/>
    <cellStyle name="Uwaga 3" xfId="17505" hidden="1"/>
    <cellStyle name="Uwaga 3" xfId="17503" hidden="1"/>
    <cellStyle name="Uwaga 3" xfId="17498" hidden="1"/>
    <cellStyle name="Uwaga 3" xfId="17496" hidden="1"/>
    <cellStyle name="Uwaga 3" xfId="17495" hidden="1"/>
    <cellStyle name="Uwaga 3" xfId="17488" hidden="1"/>
    <cellStyle name="Uwaga 3" xfId="17485" hidden="1"/>
    <cellStyle name="Uwaga 3" xfId="17483" hidden="1"/>
    <cellStyle name="Uwaga 3" xfId="17479" hidden="1"/>
    <cellStyle name="Uwaga 3" xfId="17476" hidden="1"/>
    <cellStyle name="Uwaga 3" xfId="17474" hidden="1"/>
    <cellStyle name="Uwaga 3" xfId="17470" hidden="1"/>
    <cellStyle name="Uwaga 3" xfId="17467" hidden="1"/>
    <cellStyle name="Uwaga 3" xfId="17465" hidden="1"/>
    <cellStyle name="Uwaga 3" xfId="17462" hidden="1"/>
    <cellStyle name="Uwaga 3" xfId="17460" hidden="1"/>
    <cellStyle name="Uwaga 3" xfId="17458" hidden="1"/>
    <cellStyle name="Uwaga 3" xfId="17452" hidden="1"/>
    <cellStyle name="Uwaga 3" xfId="17449" hidden="1"/>
    <cellStyle name="Uwaga 3" xfId="17447" hidden="1"/>
    <cellStyle name="Uwaga 3" xfId="17443" hidden="1"/>
    <cellStyle name="Uwaga 3" xfId="17440" hidden="1"/>
    <cellStyle name="Uwaga 3" xfId="17438" hidden="1"/>
    <cellStyle name="Uwaga 3" xfId="17434" hidden="1"/>
    <cellStyle name="Uwaga 3" xfId="17431" hidden="1"/>
    <cellStyle name="Uwaga 3" xfId="17429" hidden="1"/>
    <cellStyle name="Uwaga 3" xfId="17427" hidden="1"/>
    <cellStyle name="Uwaga 3" xfId="17425" hidden="1"/>
    <cellStyle name="Uwaga 3" xfId="17423" hidden="1"/>
    <cellStyle name="Uwaga 3" xfId="17418" hidden="1"/>
    <cellStyle name="Uwaga 3" xfId="17416" hidden="1"/>
    <cellStyle name="Uwaga 3" xfId="17413" hidden="1"/>
    <cellStyle name="Uwaga 3" xfId="17409" hidden="1"/>
    <cellStyle name="Uwaga 3" xfId="17406" hidden="1"/>
    <cellStyle name="Uwaga 3" xfId="17403" hidden="1"/>
    <cellStyle name="Uwaga 3" xfId="17400" hidden="1"/>
    <cellStyle name="Uwaga 3" xfId="17398" hidden="1"/>
    <cellStyle name="Uwaga 3" xfId="17395" hidden="1"/>
    <cellStyle name="Uwaga 3" xfId="17391" hidden="1"/>
    <cellStyle name="Uwaga 3" xfId="17389" hidden="1"/>
    <cellStyle name="Uwaga 3" xfId="17386" hidden="1"/>
    <cellStyle name="Uwaga 3" xfId="17381" hidden="1"/>
    <cellStyle name="Uwaga 3" xfId="17378" hidden="1"/>
    <cellStyle name="Uwaga 3" xfId="17375" hidden="1"/>
    <cellStyle name="Uwaga 3" xfId="17371" hidden="1"/>
    <cellStyle name="Uwaga 3" xfId="17368" hidden="1"/>
    <cellStyle name="Uwaga 3" xfId="17366" hidden="1"/>
    <cellStyle name="Uwaga 3" xfId="17363" hidden="1"/>
    <cellStyle name="Uwaga 3" xfId="17360" hidden="1"/>
    <cellStyle name="Uwaga 3" xfId="17357" hidden="1"/>
    <cellStyle name="Uwaga 3" xfId="17355" hidden="1"/>
    <cellStyle name="Uwaga 3" xfId="17353" hidden="1"/>
    <cellStyle name="Uwaga 3" xfId="17350" hidden="1"/>
    <cellStyle name="Uwaga 3" xfId="17345" hidden="1"/>
    <cellStyle name="Uwaga 3" xfId="17342" hidden="1"/>
    <cellStyle name="Uwaga 3" xfId="17339" hidden="1"/>
    <cellStyle name="Uwaga 3" xfId="17336" hidden="1"/>
    <cellStyle name="Uwaga 3" xfId="17333" hidden="1"/>
    <cellStyle name="Uwaga 3" xfId="17330" hidden="1"/>
    <cellStyle name="Uwaga 3" xfId="17327" hidden="1"/>
    <cellStyle name="Uwaga 3" xfId="17324" hidden="1"/>
    <cellStyle name="Uwaga 3" xfId="17321" hidden="1"/>
    <cellStyle name="Uwaga 3" xfId="17319" hidden="1"/>
    <cellStyle name="Uwaga 3" xfId="17317" hidden="1"/>
    <cellStyle name="Uwaga 3" xfId="17314" hidden="1"/>
    <cellStyle name="Uwaga 3" xfId="17309" hidden="1"/>
    <cellStyle name="Uwaga 3" xfId="17306" hidden="1"/>
    <cellStyle name="Uwaga 3" xfId="17303" hidden="1"/>
    <cellStyle name="Uwaga 3" xfId="17300" hidden="1"/>
    <cellStyle name="Uwaga 3" xfId="17297" hidden="1"/>
    <cellStyle name="Uwaga 3" xfId="17294" hidden="1"/>
    <cellStyle name="Uwaga 3" xfId="17291" hidden="1"/>
    <cellStyle name="Uwaga 3" xfId="17288" hidden="1"/>
    <cellStyle name="Uwaga 3" xfId="17285" hidden="1"/>
    <cellStyle name="Uwaga 3" xfId="17283" hidden="1"/>
    <cellStyle name="Uwaga 3" xfId="17281" hidden="1"/>
    <cellStyle name="Uwaga 3" xfId="17278" hidden="1"/>
    <cellStyle name="Uwaga 3" xfId="17272" hidden="1"/>
    <cellStyle name="Uwaga 3" xfId="17269" hidden="1"/>
    <cellStyle name="Uwaga 3" xfId="17267" hidden="1"/>
    <cellStyle name="Uwaga 3" xfId="17263" hidden="1"/>
    <cellStyle name="Uwaga 3" xfId="17260" hidden="1"/>
    <cellStyle name="Uwaga 3" xfId="17258" hidden="1"/>
    <cellStyle name="Uwaga 3" xfId="17254" hidden="1"/>
    <cellStyle name="Uwaga 3" xfId="17251" hidden="1"/>
    <cellStyle name="Uwaga 3" xfId="17249" hidden="1"/>
    <cellStyle name="Uwaga 3" xfId="17247" hidden="1"/>
    <cellStyle name="Uwaga 3" xfId="17244" hidden="1"/>
    <cellStyle name="Uwaga 3" xfId="17241" hidden="1"/>
    <cellStyle name="Uwaga 3" xfId="17238" hidden="1"/>
    <cellStyle name="Uwaga 3" xfId="17236" hidden="1"/>
    <cellStyle name="Uwaga 3" xfId="17234" hidden="1"/>
    <cellStyle name="Uwaga 3" xfId="17229" hidden="1"/>
    <cellStyle name="Uwaga 3" xfId="17227" hidden="1"/>
    <cellStyle name="Uwaga 3" xfId="17224" hidden="1"/>
    <cellStyle name="Uwaga 3" xfId="17220" hidden="1"/>
    <cellStyle name="Uwaga 3" xfId="17218" hidden="1"/>
    <cellStyle name="Uwaga 3" xfId="17215" hidden="1"/>
    <cellStyle name="Uwaga 3" xfId="17211" hidden="1"/>
    <cellStyle name="Uwaga 3" xfId="17209" hidden="1"/>
    <cellStyle name="Uwaga 3" xfId="17206" hidden="1"/>
    <cellStyle name="Uwaga 3" xfId="17202" hidden="1"/>
    <cellStyle name="Uwaga 3" xfId="17200" hidden="1"/>
    <cellStyle name="Uwaga 3" xfId="17198" hidden="1"/>
    <cellStyle name="Uwaga 3" xfId="18750" hidden="1"/>
    <cellStyle name="Uwaga 3" xfId="18751" hidden="1"/>
    <cellStyle name="Uwaga 3" xfId="18753" hidden="1"/>
    <cellStyle name="Uwaga 3" xfId="18765" hidden="1"/>
    <cellStyle name="Uwaga 3" xfId="18766" hidden="1"/>
    <cellStyle name="Uwaga 3" xfId="18771" hidden="1"/>
    <cellStyle name="Uwaga 3" xfId="18780" hidden="1"/>
    <cellStyle name="Uwaga 3" xfId="18781" hidden="1"/>
    <cellStyle name="Uwaga 3" xfId="18786" hidden="1"/>
    <cellStyle name="Uwaga 3" xfId="18795" hidden="1"/>
    <cellStyle name="Uwaga 3" xfId="18796" hidden="1"/>
    <cellStyle name="Uwaga 3" xfId="18797" hidden="1"/>
    <cellStyle name="Uwaga 3" xfId="18810" hidden="1"/>
    <cellStyle name="Uwaga 3" xfId="18815" hidden="1"/>
    <cellStyle name="Uwaga 3" xfId="18820" hidden="1"/>
    <cellStyle name="Uwaga 3" xfId="18830" hidden="1"/>
    <cellStyle name="Uwaga 3" xfId="18835" hidden="1"/>
    <cellStyle name="Uwaga 3" xfId="18839" hidden="1"/>
    <cellStyle name="Uwaga 3" xfId="18846" hidden="1"/>
    <cellStyle name="Uwaga 3" xfId="18851" hidden="1"/>
    <cellStyle name="Uwaga 3" xfId="18854" hidden="1"/>
    <cellStyle name="Uwaga 3" xfId="18860" hidden="1"/>
    <cellStyle name="Uwaga 3" xfId="18865" hidden="1"/>
    <cellStyle name="Uwaga 3" xfId="18869" hidden="1"/>
    <cellStyle name="Uwaga 3" xfId="18870" hidden="1"/>
    <cellStyle name="Uwaga 3" xfId="18871" hidden="1"/>
    <cellStyle name="Uwaga 3" xfId="18875" hidden="1"/>
    <cellStyle name="Uwaga 3" xfId="18887" hidden="1"/>
    <cellStyle name="Uwaga 3" xfId="18892" hidden="1"/>
    <cellStyle name="Uwaga 3" xfId="18897" hidden="1"/>
    <cellStyle name="Uwaga 3" xfId="18902" hidden="1"/>
    <cellStyle name="Uwaga 3" xfId="18907" hidden="1"/>
    <cellStyle name="Uwaga 3" xfId="18912" hidden="1"/>
    <cellStyle name="Uwaga 3" xfId="18916" hidden="1"/>
    <cellStyle name="Uwaga 3" xfId="18920" hidden="1"/>
    <cellStyle name="Uwaga 3" xfId="18925" hidden="1"/>
    <cellStyle name="Uwaga 3" xfId="18930" hidden="1"/>
    <cellStyle name="Uwaga 3" xfId="18931" hidden="1"/>
    <cellStyle name="Uwaga 3" xfId="18933" hidden="1"/>
    <cellStyle name="Uwaga 3" xfId="18946" hidden="1"/>
    <cellStyle name="Uwaga 3" xfId="18950" hidden="1"/>
    <cellStyle name="Uwaga 3" xfId="18955" hidden="1"/>
    <cellStyle name="Uwaga 3" xfId="18962" hidden="1"/>
    <cellStyle name="Uwaga 3" xfId="18966" hidden="1"/>
    <cellStyle name="Uwaga 3" xfId="18971" hidden="1"/>
    <cellStyle name="Uwaga 3" xfId="18976" hidden="1"/>
    <cellStyle name="Uwaga 3" xfId="18979" hidden="1"/>
    <cellStyle name="Uwaga 3" xfId="18984" hidden="1"/>
    <cellStyle name="Uwaga 3" xfId="18990" hidden="1"/>
    <cellStyle name="Uwaga 3" xfId="18991" hidden="1"/>
    <cellStyle name="Uwaga 3" xfId="18994" hidden="1"/>
    <cellStyle name="Uwaga 3" xfId="19007" hidden="1"/>
    <cellStyle name="Uwaga 3" xfId="19011" hidden="1"/>
    <cellStyle name="Uwaga 3" xfId="19016" hidden="1"/>
    <cellStyle name="Uwaga 3" xfId="19023" hidden="1"/>
    <cellStyle name="Uwaga 3" xfId="19028" hidden="1"/>
    <cellStyle name="Uwaga 3" xfId="19032" hidden="1"/>
    <cellStyle name="Uwaga 3" xfId="19037" hidden="1"/>
    <cellStyle name="Uwaga 3" xfId="19041" hidden="1"/>
    <cellStyle name="Uwaga 3" xfId="19046" hidden="1"/>
    <cellStyle name="Uwaga 3" xfId="19050" hidden="1"/>
    <cellStyle name="Uwaga 3" xfId="19051" hidden="1"/>
    <cellStyle name="Uwaga 3" xfId="19053" hidden="1"/>
    <cellStyle name="Uwaga 3" xfId="19065" hidden="1"/>
    <cellStyle name="Uwaga 3" xfId="19066" hidden="1"/>
    <cellStyle name="Uwaga 3" xfId="19068" hidden="1"/>
    <cellStyle name="Uwaga 3" xfId="19080" hidden="1"/>
    <cellStyle name="Uwaga 3" xfId="19082" hidden="1"/>
    <cellStyle name="Uwaga 3" xfId="19085" hidden="1"/>
    <cellStyle name="Uwaga 3" xfId="19095" hidden="1"/>
    <cellStyle name="Uwaga 3" xfId="19096" hidden="1"/>
    <cellStyle name="Uwaga 3" xfId="19098" hidden="1"/>
    <cellStyle name="Uwaga 3" xfId="19110" hidden="1"/>
    <cellStyle name="Uwaga 3" xfId="19111" hidden="1"/>
    <cellStyle name="Uwaga 3" xfId="19112" hidden="1"/>
    <cellStyle name="Uwaga 3" xfId="19126" hidden="1"/>
    <cellStyle name="Uwaga 3" xfId="19129" hidden="1"/>
    <cellStyle name="Uwaga 3" xfId="19133" hidden="1"/>
    <cellStyle name="Uwaga 3" xfId="19141" hidden="1"/>
    <cellStyle name="Uwaga 3" xfId="19144" hidden="1"/>
    <cellStyle name="Uwaga 3" xfId="19148" hidden="1"/>
    <cellStyle name="Uwaga 3" xfId="19156" hidden="1"/>
    <cellStyle name="Uwaga 3" xfId="19159" hidden="1"/>
    <cellStyle name="Uwaga 3" xfId="19163" hidden="1"/>
    <cellStyle name="Uwaga 3" xfId="19170" hidden="1"/>
    <cellStyle name="Uwaga 3" xfId="19171" hidden="1"/>
    <cellStyle name="Uwaga 3" xfId="19173" hidden="1"/>
    <cellStyle name="Uwaga 3" xfId="19186" hidden="1"/>
    <cellStyle name="Uwaga 3" xfId="19189" hidden="1"/>
    <cellStyle name="Uwaga 3" xfId="19192" hidden="1"/>
    <cellStyle name="Uwaga 3" xfId="19201" hidden="1"/>
    <cellStyle name="Uwaga 3" xfId="19204" hidden="1"/>
    <cellStyle name="Uwaga 3" xfId="19208" hidden="1"/>
    <cellStyle name="Uwaga 3" xfId="19216" hidden="1"/>
    <cellStyle name="Uwaga 3" xfId="19218" hidden="1"/>
    <cellStyle name="Uwaga 3" xfId="19221" hidden="1"/>
    <cellStyle name="Uwaga 3" xfId="19230" hidden="1"/>
    <cellStyle name="Uwaga 3" xfId="19231" hidden="1"/>
    <cellStyle name="Uwaga 3" xfId="19232" hidden="1"/>
    <cellStyle name="Uwaga 3" xfId="19245" hidden="1"/>
    <cellStyle name="Uwaga 3" xfId="19246" hidden="1"/>
    <cellStyle name="Uwaga 3" xfId="19248" hidden="1"/>
    <cellStyle name="Uwaga 3" xfId="19260" hidden="1"/>
    <cellStyle name="Uwaga 3" xfId="19261" hidden="1"/>
    <cellStyle name="Uwaga 3" xfId="19263" hidden="1"/>
    <cellStyle name="Uwaga 3" xfId="19275" hidden="1"/>
    <cellStyle name="Uwaga 3" xfId="19276" hidden="1"/>
    <cellStyle name="Uwaga 3" xfId="19278" hidden="1"/>
    <cellStyle name="Uwaga 3" xfId="19290" hidden="1"/>
    <cellStyle name="Uwaga 3" xfId="19291" hidden="1"/>
    <cellStyle name="Uwaga 3" xfId="19292" hidden="1"/>
    <cellStyle name="Uwaga 3" xfId="19306" hidden="1"/>
    <cellStyle name="Uwaga 3" xfId="19308" hidden="1"/>
    <cellStyle name="Uwaga 3" xfId="19311" hidden="1"/>
    <cellStyle name="Uwaga 3" xfId="19321" hidden="1"/>
    <cellStyle name="Uwaga 3" xfId="19324" hidden="1"/>
    <cellStyle name="Uwaga 3" xfId="19327" hidden="1"/>
    <cellStyle name="Uwaga 3" xfId="19336" hidden="1"/>
    <cellStyle name="Uwaga 3" xfId="19338" hidden="1"/>
    <cellStyle name="Uwaga 3" xfId="19341" hidden="1"/>
    <cellStyle name="Uwaga 3" xfId="19350" hidden="1"/>
    <cellStyle name="Uwaga 3" xfId="19351" hidden="1"/>
    <cellStyle name="Uwaga 3" xfId="19352" hidden="1"/>
    <cellStyle name="Uwaga 3" xfId="19365" hidden="1"/>
    <cellStyle name="Uwaga 3" xfId="19367" hidden="1"/>
    <cellStyle name="Uwaga 3" xfId="19369" hidden="1"/>
    <cellStyle name="Uwaga 3" xfId="19380" hidden="1"/>
    <cellStyle name="Uwaga 3" xfId="19382" hidden="1"/>
    <cellStyle name="Uwaga 3" xfId="19384" hidden="1"/>
    <cellStyle name="Uwaga 3" xfId="19395" hidden="1"/>
    <cellStyle name="Uwaga 3" xfId="19397" hidden="1"/>
    <cellStyle name="Uwaga 3" xfId="19399" hidden="1"/>
    <cellStyle name="Uwaga 3" xfId="19410" hidden="1"/>
    <cellStyle name="Uwaga 3" xfId="19411" hidden="1"/>
    <cellStyle name="Uwaga 3" xfId="19412" hidden="1"/>
    <cellStyle name="Uwaga 3" xfId="19425" hidden="1"/>
    <cellStyle name="Uwaga 3" xfId="19427" hidden="1"/>
    <cellStyle name="Uwaga 3" xfId="19429" hidden="1"/>
    <cellStyle name="Uwaga 3" xfId="19440" hidden="1"/>
    <cellStyle name="Uwaga 3" xfId="19442" hidden="1"/>
    <cellStyle name="Uwaga 3" xfId="19444" hidden="1"/>
    <cellStyle name="Uwaga 3" xfId="19455" hidden="1"/>
    <cellStyle name="Uwaga 3" xfId="19457" hidden="1"/>
    <cellStyle name="Uwaga 3" xfId="19458" hidden="1"/>
    <cellStyle name="Uwaga 3" xfId="19470" hidden="1"/>
    <cellStyle name="Uwaga 3" xfId="19471" hidden="1"/>
    <cellStyle name="Uwaga 3" xfId="19472" hidden="1"/>
    <cellStyle name="Uwaga 3" xfId="19485" hidden="1"/>
    <cellStyle name="Uwaga 3" xfId="19487" hidden="1"/>
    <cellStyle name="Uwaga 3" xfId="19489" hidden="1"/>
    <cellStyle name="Uwaga 3" xfId="19500" hidden="1"/>
    <cellStyle name="Uwaga 3" xfId="19502" hidden="1"/>
    <cellStyle name="Uwaga 3" xfId="19504" hidden="1"/>
    <cellStyle name="Uwaga 3" xfId="19515" hidden="1"/>
    <cellStyle name="Uwaga 3" xfId="19517" hidden="1"/>
    <cellStyle name="Uwaga 3" xfId="19519" hidden="1"/>
    <cellStyle name="Uwaga 3" xfId="19530" hidden="1"/>
    <cellStyle name="Uwaga 3" xfId="19531" hidden="1"/>
    <cellStyle name="Uwaga 3" xfId="19533" hidden="1"/>
    <cellStyle name="Uwaga 3" xfId="19544" hidden="1"/>
    <cellStyle name="Uwaga 3" xfId="19546" hidden="1"/>
    <cellStyle name="Uwaga 3" xfId="19547" hidden="1"/>
    <cellStyle name="Uwaga 3" xfId="19556" hidden="1"/>
    <cellStyle name="Uwaga 3" xfId="19559" hidden="1"/>
    <cellStyle name="Uwaga 3" xfId="19561" hidden="1"/>
    <cellStyle name="Uwaga 3" xfId="19572" hidden="1"/>
    <cellStyle name="Uwaga 3" xfId="19574" hidden="1"/>
    <cellStyle name="Uwaga 3" xfId="19576" hidden="1"/>
    <cellStyle name="Uwaga 3" xfId="19588" hidden="1"/>
    <cellStyle name="Uwaga 3" xfId="19590" hidden="1"/>
    <cellStyle name="Uwaga 3" xfId="19592" hidden="1"/>
    <cellStyle name="Uwaga 3" xfId="19600" hidden="1"/>
    <cellStyle name="Uwaga 3" xfId="19602" hidden="1"/>
    <cellStyle name="Uwaga 3" xfId="19605" hidden="1"/>
    <cellStyle name="Uwaga 3" xfId="19595" hidden="1"/>
    <cellStyle name="Uwaga 3" xfId="19594" hidden="1"/>
    <cellStyle name="Uwaga 3" xfId="19593" hidden="1"/>
    <cellStyle name="Uwaga 3" xfId="19580" hidden="1"/>
    <cellStyle name="Uwaga 3" xfId="19579" hidden="1"/>
    <cellStyle name="Uwaga 3" xfId="19578" hidden="1"/>
    <cellStyle name="Uwaga 3" xfId="19565" hidden="1"/>
    <cellStyle name="Uwaga 3" xfId="19564" hidden="1"/>
    <cellStyle name="Uwaga 3" xfId="19563" hidden="1"/>
    <cellStyle name="Uwaga 3" xfId="19550" hidden="1"/>
    <cellStyle name="Uwaga 3" xfId="19549" hidden="1"/>
    <cellStyle name="Uwaga 3" xfId="19548" hidden="1"/>
    <cellStyle name="Uwaga 3" xfId="19535" hidden="1"/>
    <cellStyle name="Uwaga 3" xfId="19534" hidden="1"/>
    <cellStyle name="Uwaga 3" xfId="19532" hidden="1"/>
    <cellStyle name="Uwaga 3" xfId="19521" hidden="1"/>
    <cellStyle name="Uwaga 3" xfId="19518" hidden="1"/>
    <cellStyle name="Uwaga 3" xfId="19516" hidden="1"/>
    <cellStyle name="Uwaga 3" xfId="19506" hidden="1"/>
    <cellStyle name="Uwaga 3" xfId="19503" hidden="1"/>
    <cellStyle name="Uwaga 3" xfId="19501" hidden="1"/>
    <cellStyle name="Uwaga 3" xfId="19491" hidden="1"/>
    <cellStyle name="Uwaga 3" xfId="19488" hidden="1"/>
    <cellStyle name="Uwaga 3" xfId="19486" hidden="1"/>
    <cellStyle name="Uwaga 3" xfId="19476" hidden="1"/>
    <cellStyle name="Uwaga 3" xfId="19474" hidden="1"/>
    <cellStyle name="Uwaga 3" xfId="19473" hidden="1"/>
    <cellStyle name="Uwaga 3" xfId="19461" hidden="1"/>
    <cellStyle name="Uwaga 3" xfId="19459" hidden="1"/>
    <cellStyle name="Uwaga 3" xfId="19456" hidden="1"/>
    <cellStyle name="Uwaga 3" xfId="19446" hidden="1"/>
    <cellStyle name="Uwaga 3" xfId="19443" hidden="1"/>
    <cellStyle name="Uwaga 3" xfId="19441" hidden="1"/>
    <cellStyle name="Uwaga 3" xfId="19431" hidden="1"/>
    <cellStyle name="Uwaga 3" xfId="19428" hidden="1"/>
    <cellStyle name="Uwaga 3" xfId="19426" hidden="1"/>
    <cellStyle name="Uwaga 3" xfId="19416" hidden="1"/>
    <cellStyle name="Uwaga 3" xfId="19414" hidden="1"/>
    <cellStyle name="Uwaga 3" xfId="19413" hidden="1"/>
    <cellStyle name="Uwaga 3" xfId="19401" hidden="1"/>
    <cellStyle name="Uwaga 3" xfId="19398" hidden="1"/>
    <cellStyle name="Uwaga 3" xfId="19396" hidden="1"/>
    <cellStyle name="Uwaga 3" xfId="19386" hidden="1"/>
    <cellStyle name="Uwaga 3" xfId="19383" hidden="1"/>
    <cellStyle name="Uwaga 3" xfId="19381" hidden="1"/>
    <cellStyle name="Uwaga 3" xfId="19371" hidden="1"/>
    <cellStyle name="Uwaga 3" xfId="19368" hidden="1"/>
    <cellStyle name="Uwaga 3" xfId="19366" hidden="1"/>
    <cellStyle name="Uwaga 3" xfId="19356" hidden="1"/>
    <cellStyle name="Uwaga 3" xfId="19354" hidden="1"/>
    <cellStyle name="Uwaga 3" xfId="19353" hidden="1"/>
    <cellStyle name="Uwaga 3" xfId="19340" hidden="1"/>
    <cellStyle name="Uwaga 3" xfId="19337" hidden="1"/>
    <cellStyle name="Uwaga 3" xfId="19335" hidden="1"/>
    <cellStyle name="Uwaga 3" xfId="19325" hidden="1"/>
    <cellStyle name="Uwaga 3" xfId="19322" hidden="1"/>
    <cellStyle name="Uwaga 3" xfId="19320" hidden="1"/>
    <cellStyle name="Uwaga 3" xfId="19310" hidden="1"/>
    <cellStyle name="Uwaga 3" xfId="19307" hidden="1"/>
    <cellStyle name="Uwaga 3" xfId="19305" hidden="1"/>
    <cellStyle name="Uwaga 3" xfId="19296" hidden="1"/>
    <cellStyle name="Uwaga 3" xfId="19294" hidden="1"/>
    <cellStyle name="Uwaga 3" xfId="19293" hidden="1"/>
    <cellStyle name="Uwaga 3" xfId="19281" hidden="1"/>
    <cellStyle name="Uwaga 3" xfId="19279" hidden="1"/>
    <cellStyle name="Uwaga 3" xfId="19277" hidden="1"/>
    <cellStyle name="Uwaga 3" xfId="19266" hidden="1"/>
    <cellStyle name="Uwaga 3" xfId="19264" hidden="1"/>
    <cellStyle name="Uwaga 3" xfId="19262" hidden="1"/>
    <cellStyle name="Uwaga 3" xfId="19251" hidden="1"/>
    <cellStyle name="Uwaga 3" xfId="19249" hidden="1"/>
    <cellStyle name="Uwaga 3" xfId="19247" hidden="1"/>
    <cellStyle name="Uwaga 3" xfId="19236" hidden="1"/>
    <cellStyle name="Uwaga 3" xfId="19234" hidden="1"/>
    <cellStyle name="Uwaga 3" xfId="19233" hidden="1"/>
    <cellStyle name="Uwaga 3" xfId="19220" hidden="1"/>
    <cellStyle name="Uwaga 3" xfId="19217" hidden="1"/>
    <cellStyle name="Uwaga 3" xfId="19215" hidden="1"/>
    <cellStyle name="Uwaga 3" xfId="19205" hidden="1"/>
    <cellStyle name="Uwaga 3" xfId="19202" hidden="1"/>
    <cellStyle name="Uwaga 3" xfId="19200" hidden="1"/>
    <cellStyle name="Uwaga 3" xfId="19190" hidden="1"/>
    <cellStyle name="Uwaga 3" xfId="19187" hidden="1"/>
    <cellStyle name="Uwaga 3" xfId="19185" hidden="1"/>
    <cellStyle name="Uwaga 3" xfId="19176" hidden="1"/>
    <cellStyle name="Uwaga 3" xfId="19174" hidden="1"/>
    <cellStyle name="Uwaga 3" xfId="19172" hidden="1"/>
    <cellStyle name="Uwaga 3" xfId="19160" hidden="1"/>
    <cellStyle name="Uwaga 3" xfId="19157" hidden="1"/>
    <cellStyle name="Uwaga 3" xfId="19155" hidden="1"/>
    <cellStyle name="Uwaga 3" xfId="19145" hidden="1"/>
    <cellStyle name="Uwaga 3" xfId="19142" hidden="1"/>
    <cellStyle name="Uwaga 3" xfId="19140" hidden="1"/>
    <cellStyle name="Uwaga 3" xfId="19130" hidden="1"/>
    <cellStyle name="Uwaga 3" xfId="19127" hidden="1"/>
    <cellStyle name="Uwaga 3" xfId="19125" hidden="1"/>
    <cellStyle name="Uwaga 3" xfId="19118" hidden="1"/>
    <cellStyle name="Uwaga 3" xfId="19115" hidden="1"/>
    <cellStyle name="Uwaga 3" xfId="19113" hidden="1"/>
    <cellStyle name="Uwaga 3" xfId="19103" hidden="1"/>
    <cellStyle name="Uwaga 3" xfId="19100" hidden="1"/>
    <cellStyle name="Uwaga 3" xfId="19097" hidden="1"/>
    <cellStyle name="Uwaga 3" xfId="19088" hidden="1"/>
    <cellStyle name="Uwaga 3" xfId="19084" hidden="1"/>
    <cellStyle name="Uwaga 3" xfId="19081" hidden="1"/>
    <cellStyle name="Uwaga 3" xfId="19073" hidden="1"/>
    <cellStyle name="Uwaga 3" xfId="19070" hidden="1"/>
    <cellStyle name="Uwaga 3" xfId="19067" hidden="1"/>
    <cellStyle name="Uwaga 3" xfId="19058" hidden="1"/>
    <cellStyle name="Uwaga 3" xfId="19055" hidden="1"/>
    <cellStyle name="Uwaga 3" xfId="19052" hidden="1"/>
    <cellStyle name="Uwaga 3" xfId="19042" hidden="1"/>
    <cellStyle name="Uwaga 3" xfId="19038" hidden="1"/>
    <cellStyle name="Uwaga 3" xfId="19035" hidden="1"/>
    <cellStyle name="Uwaga 3" xfId="19026" hidden="1"/>
    <cellStyle name="Uwaga 3" xfId="19022" hidden="1"/>
    <cellStyle name="Uwaga 3" xfId="19020" hidden="1"/>
    <cellStyle name="Uwaga 3" xfId="19012" hidden="1"/>
    <cellStyle name="Uwaga 3" xfId="19008" hidden="1"/>
    <cellStyle name="Uwaga 3" xfId="19005" hidden="1"/>
    <cellStyle name="Uwaga 3" xfId="18998" hidden="1"/>
    <cellStyle name="Uwaga 3" xfId="18995" hidden="1"/>
    <cellStyle name="Uwaga 3" xfId="18992" hidden="1"/>
    <cellStyle name="Uwaga 3" xfId="18983" hidden="1"/>
    <cellStyle name="Uwaga 3" xfId="18978" hidden="1"/>
    <cellStyle name="Uwaga 3" xfId="18975" hidden="1"/>
    <cellStyle name="Uwaga 3" xfId="18968" hidden="1"/>
    <cellStyle name="Uwaga 3" xfId="18963" hidden="1"/>
    <cellStyle name="Uwaga 3" xfId="18960" hidden="1"/>
    <cellStyle name="Uwaga 3" xfId="18953" hidden="1"/>
    <cellStyle name="Uwaga 3" xfId="18948" hidden="1"/>
    <cellStyle name="Uwaga 3" xfId="18945" hidden="1"/>
    <cellStyle name="Uwaga 3" xfId="18939" hidden="1"/>
    <cellStyle name="Uwaga 3" xfId="18935" hidden="1"/>
    <cellStyle name="Uwaga 3" xfId="18932" hidden="1"/>
    <cellStyle name="Uwaga 3" xfId="18924" hidden="1"/>
    <cellStyle name="Uwaga 3" xfId="18919" hidden="1"/>
    <cellStyle name="Uwaga 3" xfId="18915" hidden="1"/>
    <cellStyle name="Uwaga 3" xfId="18909" hidden="1"/>
    <cellStyle name="Uwaga 3" xfId="18904" hidden="1"/>
    <cellStyle name="Uwaga 3" xfId="18900" hidden="1"/>
    <cellStyle name="Uwaga 3" xfId="18894" hidden="1"/>
    <cellStyle name="Uwaga 3" xfId="18889" hidden="1"/>
    <cellStyle name="Uwaga 3" xfId="18885" hidden="1"/>
    <cellStyle name="Uwaga 3" xfId="18880" hidden="1"/>
    <cellStyle name="Uwaga 3" xfId="18876" hidden="1"/>
    <cellStyle name="Uwaga 3" xfId="18872" hidden="1"/>
    <cellStyle name="Uwaga 3" xfId="18864" hidden="1"/>
    <cellStyle name="Uwaga 3" xfId="18859" hidden="1"/>
    <cellStyle name="Uwaga 3" xfId="18855" hidden="1"/>
    <cellStyle name="Uwaga 3" xfId="18849" hidden="1"/>
    <cellStyle name="Uwaga 3" xfId="18844" hidden="1"/>
    <cellStyle name="Uwaga 3" xfId="18840" hidden="1"/>
    <cellStyle name="Uwaga 3" xfId="18834" hidden="1"/>
    <cellStyle name="Uwaga 3" xfId="18829" hidden="1"/>
    <cellStyle name="Uwaga 3" xfId="18825" hidden="1"/>
    <cellStyle name="Uwaga 3" xfId="18821" hidden="1"/>
    <cellStyle name="Uwaga 3" xfId="18816" hidden="1"/>
    <cellStyle name="Uwaga 3" xfId="18811" hidden="1"/>
    <cellStyle name="Uwaga 3" xfId="18806" hidden="1"/>
    <cellStyle name="Uwaga 3" xfId="18802" hidden="1"/>
    <cellStyle name="Uwaga 3" xfId="18798" hidden="1"/>
    <cellStyle name="Uwaga 3" xfId="18791" hidden="1"/>
    <cellStyle name="Uwaga 3" xfId="18787" hidden="1"/>
    <cellStyle name="Uwaga 3" xfId="18782" hidden="1"/>
    <cellStyle name="Uwaga 3" xfId="18776" hidden="1"/>
    <cellStyle name="Uwaga 3" xfId="18772" hidden="1"/>
    <cellStyle name="Uwaga 3" xfId="18767" hidden="1"/>
    <cellStyle name="Uwaga 3" xfId="18761" hidden="1"/>
    <cellStyle name="Uwaga 3" xfId="18757" hidden="1"/>
    <cellStyle name="Uwaga 3" xfId="18752" hidden="1"/>
    <cellStyle name="Uwaga 3" xfId="18746" hidden="1"/>
    <cellStyle name="Uwaga 3" xfId="18742" hidden="1"/>
    <cellStyle name="Uwaga 3" xfId="18738" hidden="1"/>
    <cellStyle name="Uwaga 3" xfId="19598" hidden="1"/>
    <cellStyle name="Uwaga 3" xfId="19597" hidden="1"/>
    <cellStyle name="Uwaga 3" xfId="19596" hidden="1"/>
    <cellStyle name="Uwaga 3" xfId="19583" hidden="1"/>
    <cellStyle name="Uwaga 3" xfId="19582" hidden="1"/>
    <cellStyle name="Uwaga 3" xfId="19581" hidden="1"/>
    <cellStyle name="Uwaga 3" xfId="19568" hidden="1"/>
    <cellStyle name="Uwaga 3" xfId="19567" hidden="1"/>
    <cellStyle name="Uwaga 3" xfId="19566" hidden="1"/>
    <cellStyle name="Uwaga 3" xfId="19553" hidden="1"/>
    <cellStyle name="Uwaga 3" xfId="19552" hidden="1"/>
    <cellStyle name="Uwaga 3" xfId="19551" hidden="1"/>
    <cellStyle name="Uwaga 3" xfId="19538" hidden="1"/>
    <cellStyle name="Uwaga 3" xfId="19537" hidden="1"/>
    <cellStyle name="Uwaga 3" xfId="19536" hidden="1"/>
    <cellStyle name="Uwaga 3" xfId="19524" hidden="1"/>
    <cellStyle name="Uwaga 3" xfId="19522" hidden="1"/>
    <cellStyle name="Uwaga 3" xfId="19520" hidden="1"/>
    <cellStyle name="Uwaga 3" xfId="19509" hidden="1"/>
    <cellStyle name="Uwaga 3" xfId="19507" hidden="1"/>
    <cellStyle name="Uwaga 3" xfId="19505" hidden="1"/>
    <cellStyle name="Uwaga 3" xfId="19494" hidden="1"/>
    <cellStyle name="Uwaga 3" xfId="19492" hidden="1"/>
    <cellStyle name="Uwaga 3" xfId="19490" hidden="1"/>
    <cellStyle name="Uwaga 3" xfId="19479" hidden="1"/>
    <cellStyle name="Uwaga 3" xfId="19477" hidden="1"/>
    <cellStyle name="Uwaga 3" xfId="19475" hidden="1"/>
    <cellStyle name="Uwaga 3" xfId="19464" hidden="1"/>
    <cellStyle name="Uwaga 3" xfId="19462" hidden="1"/>
    <cellStyle name="Uwaga 3" xfId="19460" hidden="1"/>
    <cellStyle name="Uwaga 3" xfId="19449" hidden="1"/>
    <cellStyle name="Uwaga 3" xfId="19447" hidden="1"/>
    <cellStyle name="Uwaga 3" xfId="19445" hidden="1"/>
    <cellStyle name="Uwaga 3" xfId="19434" hidden="1"/>
    <cellStyle name="Uwaga 3" xfId="19432" hidden="1"/>
    <cellStyle name="Uwaga 3" xfId="19430" hidden="1"/>
    <cellStyle name="Uwaga 3" xfId="19419" hidden="1"/>
    <cellStyle name="Uwaga 3" xfId="19417" hidden="1"/>
    <cellStyle name="Uwaga 3" xfId="19415" hidden="1"/>
    <cellStyle name="Uwaga 3" xfId="19404" hidden="1"/>
    <cellStyle name="Uwaga 3" xfId="19402" hidden="1"/>
    <cellStyle name="Uwaga 3" xfId="19400" hidden="1"/>
    <cellStyle name="Uwaga 3" xfId="19389" hidden="1"/>
    <cellStyle name="Uwaga 3" xfId="19387" hidden="1"/>
    <cellStyle name="Uwaga 3" xfId="19385" hidden="1"/>
    <cellStyle name="Uwaga 3" xfId="19374" hidden="1"/>
    <cellStyle name="Uwaga 3" xfId="19372" hidden="1"/>
    <cellStyle name="Uwaga 3" xfId="19370" hidden="1"/>
    <cellStyle name="Uwaga 3" xfId="19359" hidden="1"/>
    <cellStyle name="Uwaga 3" xfId="19357" hidden="1"/>
    <cellStyle name="Uwaga 3" xfId="19355" hidden="1"/>
    <cellStyle name="Uwaga 3" xfId="19344" hidden="1"/>
    <cellStyle name="Uwaga 3" xfId="19342" hidden="1"/>
    <cellStyle name="Uwaga 3" xfId="19339" hidden="1"/>
    <cellStyle name="Uwaga 3" xfId="19329" hidden="1"/>
    <cellStyle name="Uwaga 3" xfId="19326" hidden="1"/>
    <cellStyle name="Uwaga 3" xfId="19323" hidden="1"/>
    <cellStyle name="Uwaga 3" xfId="19314" hidden="1"/>
    <cellStyle name="Uwaga 3" xfId="19312" hidden="1"/>
    <cellStyle name="Uwaga 3" xfId="19309" hidden="1"/>
    <cellStyle name="Uwaga 3" xfId="19299" hidden="1"/>
    <cellStyle name="Uwaga 3" xfId="19297" hidden="1"/>
    <cellStyle name="Uwaga 3" xfId="19295" hidden="1"/>
    <cellStyle name="Uwaga 3" xfId="19284" hidden="1"/>
    <cellStyle name="Uwaga 3" xfId="19282" hidden="1"/>
    <cellStyle name="Uwaga 3" xfId="19280" hidden="1"/>
    <cellStyle name="Uwaga 3" xfId="19269" hidden="1"/>
    <cellStyle name="Uwaga 3" xfId="19267" hidden="1"/>
    <cellStyle name="Uwaga 3" xfId="19265" hidden="1"/>
    <cellStyle name="Uwaga 3" xfId="19254" hidden="1"/>
    <cellStyle name="Uwaga 3" xfId="19252" hidden="1"/>
    <cellStyle name="Uwaga 3" xfId="19250" hidden="1"/>
    <cellStyle name="Uwaga 3" xfId="19239" hidden="1"/>
    <cellStyle name="Uwaga 3" xfId="19237" hidden="1"/>
    <cellStyle name="Uwaga 3" xfId="19235" hidden="1"/>
    <cellStyle name="Uwaga 3" xfId="19224" hidden="1"/>
    <cellStyle name="Uwaga 3" xfId="19222" hidden="1"/>
    <cellStyle name="Uwaga 3" xfId="19219" hidden="1"/>
    <cellStyle name="Uwaga 3" xfId="19209" hidden="1"/>
    <cellStyle name="Uwaga 3" xfId="19206" hidden="1"/>
    <cellStyle name="Uwaga 3" xfId="19203" hidden="1"/>
    <cellStyle name="Uwaga 3" xfId="19194" hidden="1"/>
    <cellStyle name="Uwaga 3" xfId="19191" hidden="1"/>
    <cellStyle name="Uwaga 3" xfId="19188" hidden="1"/>
    <cellStyle name="Uwaga 3" xfId="19179" hidden="1"/>
    <cellStyle name="Uwaga 3" xfId="19177" hidden="1"/>
    <cellStyle name="Uwaga 3" xfId="19175" hidden="1"/>
    <cellStyle name="Uwaga 3" xfId="19164" hidden="1"/>
    <cellStyle name="Uwaga 3" xfId="19161" hidden="1"/>
    <cellStyle name="Uwaga 3" xfId="19158" hidden="1"/>
    <cellStyle name="Uwaga 3" xfId="19149" hidden="1"/>
    <cellStyle name="Uwaga 3" xfId="19146" hidden="1"/>
    <cellStyle name="Uwaga 3" xfId="19143" hidden="1"/>
    <cellStyle name="Uwaga 3" xfId="19134" hidden="1"/>
    <cellStyle name="Uwaga 3" xfId="19131" hidden="1"/>
    <cellStyle name="Uwaga 3" xfId="19128" hidden="1"/>
    <cellStyle name="Uwaga 3" xfId="19121" hidden="1"/>
    <cellStyle name="Uwaga 3" xfId="19117" hidden="1"/>
    <cellStyle name="Uwaga 3" xfId="19114" hidden="1"/>
    <cellStyle name="Uwaga 3" xfId="19106" hidden="1"/>
    <cellStyle name="Uwaga 3" xfId="19102" hidden="1"/>
    <cellStyle name="Uwaga 3" xfId="19099" hidden="1"/>
    <cellStyle name="Uwaga 3" xfId="19091" hidden="1"/>
    <cellStyle name="Uwaga 3" xfId="19087" hidden="1"/>
    <cellStyle name="Uwaga 3" xfId="19083" hidden="1"/>
    <cellStyle name="Uwaga 3" xfId="19076" hidden="1"/>
    <cellStyle name="Uwaga 3" xfId="19072" hidden="1"/>
    <cellStyle name="Uwaga 3" xfId="19069" hidden="1"/>
    <cellStyle name="Uwaga 3" xfId="19061" hidden="1"/>
    <cellStyle name="Uwaga 3" xfId="19057" hidden="1"/>
    <cellStyle name="Uwaga 3" xfId="19054" hidden="1"/>
    <cellStyle name="Uwaga 3" xfId="19045" hidden="1"/>
    <cellStyle name="Uwaga 3" xfId="19040" hidden="1"/>
    <cellStyle name="Uwaga 3" xfId="19036" hidden="1"/>
    <cellStyle name="Uwaga 3" xfId="19030" hidden="1"/>
    <cellStyle name="Uwaga 3" xfId="19025" hidden="1"/>
    <cellStyle name="Uwaga 3" xfId="19021" hidden="1"/>
    <cellStyle name="Uwaga 3" xfId="19015" hidden="1"/>
    <cellStyle name="Uwaga 3" xfId="19010" hidden="1"/>
    <cellStyle name="Uwaga 3" xfId="19006" hidden="1"/>
    <cellStyle name="Uwaga 3" xfId="19001" hidden="1"/>
    <cellStyle name="Uwaga 3" xfId="18997" hidden="1"/>
    <cellStyle name="Uwaga 3" xfId="18993" hidden="1"/>
    <cellStyle name="Uwaga 3" xfId="18986" hidden="1"/>
    <cellStyle name="Uwaga 3" xfId="18981" hidden="1"/>
    <cellStyle name="Uwaga 3" xfId="18977" hidden="1"/>
    <cellStyle name="Uwaga 3" xfId="18970" hidden="1"/>
    <cellStyle name="Uwaga 3" xfId="18965" hidden="1"/>
    <cellStyle name="Uwaga 3" xfId="18961" hidden="1"/>
    <cellStyle name="Uwaga 3" xfId="18956" hidden="1"/>
    <cellStyle name="Uwaga 3" xfId="18951" hidden="1"/>
    <cellStyle name="Uwaga 3" xfId="18947" hidden="1"/>
    <cellStyle name="Uwaga 3" xfId="18941" hidden="1"/>
    <cellStyle name="Uwaga 3" xfId="18937" hidden="1"/>
    <cellStyle name="Uwaga 3" xfId="18934" hidden="1"/>
    <cellStyle name="Uwaga 3" xfId="18927" hidden="1"/>
    <cellStyle name="Uwaga 3" xfId="18922" hidden="1"/>
    <cellStyle name="Uwaga 3" xfId="18917" hidden="1"/>
    <cellStyle name="Uwaga 3" xfId="18911" hidden="1"/>
    <cellStyle name="Uwaga 3" xfId="18906" hidden="1"/>
    <cellStyle name="Uwaga 3" xfId="18901" hidden="1"/>
    <cellStyle name="Uwaga 3" xfId="18896" hidden="1"/>
    <cellStyle name="Uwaga 3" xfId="18891" hidden="1"/>
    <cellStyle name="Uwaga 3" xfId="18886" hidden="1"/>
    <cellStyle name="Uwaga 3" xfId="18882" hidden="1"/>
    <cellStyle name="Uwaga 3" xfId="18878" hidden="1"/>
    <cellStyle name="Uwaga 3" xfId="18873" hidden="1"/>
    <cellStyle name="Uwaga 3" xfId="18866" hidden="1"/>
    <cellStyle name="Uwaga 3" xfId="18861" hidden="1"/>
    <cellStyle name="Uwaga 3" xfId="18856" hidden="1"/>
    <cellStyle name="Uwaga 3" xfId="18850" hidden="1"/>
    <cellStyle name="Uwaga 3" xfId="18845" hidden="1"/>
    <cellStyle name="Uwaga 3" xfId="18841" hidden="1"/>
    <cellStyle name="Uwaga 3" xfId="18836" hidden="1"/>
    <cellStyle name="Uwaga 3" xfId="18831" hidden="1"/>
    <cellStyle name="Uwaga 3" xfId="18826" hidden="1"/>
    <cellStyle name="Uwaga 3" xfId="18822" hidden="1"/>
    <cellStyle name="Uwaga 3" xfId="18817" hidden="1"/>
    <cellStyle name="Uwaga 3" xfId="18812" hidden="1"/>
    <cellStyle name="Uwaga 3" xfId="18807" hidden="1"/>
    <cellStyle name="Uwaga 3" xfId="18803" hidden="1"/>
    <cellStyle name="Uwaga 3" xfId="18799" hidden="1"/>
    <cellStyle name="Uwaga 3" xfId="18792" hidden="1"/>
    <cellStyle name="Uwaga 3" xfId="18788" hidden="1"/>
    <cellStyle name="Uwaga 3" xfId="18783" hidden="1"/>
    <cellStyle name="Uwaga 3" xfId="18777" hidden="1"/>
    <cellStyle name="Uwaga 3" xfId="18773" hidden="1"/>
    <cellStyle name="Uwaga 3" xfId="18768" hidden="1"/>
    <cellStyle name="Uwaga 3" xfId="18762" hidden="1"/>
    <cellStyle name="Uwaga 3" xfId="18758" hidden="1"/>
    <cellStyle name="Uwaga 3" xfId="18754" hidden="1"/>
    <cellStyle name="Uwaga 3" xfId="18747" hidden="1"/>
    <cellStyle name="Uwaga 3" xfId="18743" hidden="1"/>
    <cellStyle name="Uwaga 3" xfId="18739" hidden="1"/>
    <cellStyle name="Uwaga 3" xfId="19603" hidden="1"/>
    <cellStyle name="Uwaga 3" xfId="19601" hidden="1"/>
    <cellStyle name="Uwaga 3" xfId="19599" hidden="1"/>
    <cellStyle name="Uwaga 3" xfId="19586" hidden="1"/>
    <cellStyle name="Uwaga 3" xfId="19585" hidden="1"/>
    <cellStyle name="Uwaga 3" xfId="19584" hidden="1"/>
    <cellStyle name="Uwaga 3" xfId="19571" hidden="1"/>
    <cellStyle name="Uwaga 3" xfId="19570" hidden="1"/>
    <cellStyle name="Uwaga 3" xfId="19569" hidden="1"/>
    <cellStyle name="Uwaga 3" xfId="19557" hidden="1"/>
    <cellStyle name="Uwaga 3" xfId="19555" hidden="1"/>
    <cellStyle name="Uwaga 3" xfId="19554" hidden="1"/>
    <cellStyle name="Uwaga 3" xfId="19541" hidden="1"/>
    <cellStyle name="Uwaga 3" xfId="19540" hidden="1"/>
    <cellStyle name="Uwaga 3" xfId="19539" hidden="1"/>
    <cellStyle name="Uwaga 3" xfId="19527" hidden="1"/>
    <cellStyle name="Uwaga 3" xfId="19525" hidden="1"/>
    <cellStyle name="Uwaga 3" xfId="19523" hidden="1"/>
    <cellStyle name="Uwaga 3" xfId="19512" hidden="1"/>
    <cellStyle name="Uwaga 3" xfId="19510" hidden="1"/>
    <cellStyle name="Uwaga 3" xfId="19508" hidden="1"/>
    <cellStyle name="Uwaga 3" xfId="19497" hidden="1"/>
    <cellStyle name="Uwaga 3" xfId="19495" hidden="1"/>
    <cellStyle name="Uwaga 3" xfId="19493" hidden="1"/>
    <cellStyle name="Uwaga 3" xfId="19482" hidden="1"/>
    <cellStyle name="Uwaga 3" xfId="19480" hidden="1"/>
    <cellStyle name="Uwaga 3" xfId="19478" hidden="1"/>
    <cellStyle name="Uwaga 3" xfId="19467" hidden="1"/>
    <cellStyle name="Uwaga 3" xfId="19465" hidden="1"/>
    <cellStyle name="Uwaga 3" xfId="19463" hidden="1"/>
    <cellStyle name="Uwaga 3" xfId="19452" hidden="1"/>
    <cellStyle name="Uwaga 3" xfId="19450" hidden="1"/>
    <cellStyle name="Uwaga 3" xfId="19448" hidden="1"/>
    <cellStyle name="Uwaga 3" xfId="19437" hidden="1"/>
    <cellStyle name="Uwaga 3" xfId="19435" hidden="1"/>
    <cellStyle name="Uwaga 3" xfId="19433" hidden="1"/>
    <cellStyle name="Uwaga 3" xfId="19422" hidden="1"/>
    <cellStyle name="Uwaga 3" xfId="19420" hidden="1"/>
    <cellStyle name="Uwaga 3" xfId="19418" hidden="1"/>
    <cellStyle name="Uwaga 3" xfId="19407" hidden="1"/>
    <cellStyle name="Uwaga 3" xfId="19405" hidden="1"/>
    <cellStyle name="Uwaga 3" xfId="19403" hidden="1"/>
    <cellStyle name="Uwaga 3" xfId="19392" hidden="1"/>
    <cellStyle name="Uwaga 3" xfId="19390" hidden="1"/>
    <cellStyle name="Uwaga 3" xfId="19388" hidden="1"/>
    <cellStyle name="Uwaga 3" xfId="19377" hidden="1"/>
    <cellStyle name="Uwaga 3" xfId="19375" hidden="1"/>
    <cellStyle name="Uwaga 3" xfId="19373" hidden="1"/>
    <cellStyle name="Uwaga 3" xfId="19362" hidden="1"/>
    <cellStyle name="Uwaga 3" xfId="19360" hidden="1"/>
    <cellStyle name="Uwaga 3" xfId="19358" hidden="1"/>
    <cellStyle name="Uwaga 3" xfId="19347" hidden="1"/>
    <cellStyle name="Uwaga 3" xfId="19345" hidden="1"/>
    <cellStyle name="Uwaga 3" xfId="19343" hidden="1"/>
    <cellStyle name="Uwaga 3" xfId="19332" hidden="1"/>
    <cellStyle name="Uwaga 3" xfId="19330" hidden="1"/>
    <cellStyle name="Uwaga 3" xfId="19328" hidden="1"/>
    <cellStyle name="Uwaga 3" xfId="19317" hidden="1"/>
    <cellStyle name="Uwaga 3" xfId="19315" hidden="1"/>
    <cellStyle name="Uwaga 3" xfId="19313" hidden="1"/>
    <cellStyle name="Uwaga 3" xfId="19302" hidden="1"/>
    <cellStyle name="Uwaga 3" xfId="19300" hidden="1"/>
    <cellStyle name="Uwaga 3" xfId="19298" hidden="1"/>
    <cellStyle name="Uwaga 3" xfId="19287" hidden="1"/>
    <cellStyle name="Uwaga 3" xfId="19285" hidden="1"/>
    <cellStyle name="Uwaga 3" xfId="19283" hidden="1"/>
    <cellStyle name="Uwaga 3" xfId="19272" hidden="1"/>
    <cellStyle name="Uwaga 3" xfId="19270" hidden="1"/>
    <cellStyle name="Uwaga 3" xfId="19268" hidden="1"/>
    <cellStyle name="Uwaga 3" xfId="19257" hidden="1"/>
    <cellStyle name="Uwaga 3" xfId="19255" hidden="1"/>
    <cellStyle name="Uwaga 3" xfId="19253" hidden="1"/>
    <cellStyle name="Uwaga 3" xfId="19242" hidden="1"/>
    <cellStyle name="Uwaga 3" xfId="19240" hidden="1"/>
    <cellStyle name="Uwaga 3" xfId="19238" hidden="1"/>
    <cellStyle name="Uwaga 3" xfId="19227" hidden="1"/>
    <cellStyle name="Uwaga 3" xfId="19225" hidden="1"/>
    <cellStyle name="Uwaga 3" xfId="19223" hidden="1"/>
    <cellStyle name="Uwaga 3" xfId="19212" hidden="1"/>
    <cellStyle name="Uwaga 3" xfId="19210" hidden="1"/>
    <cellStyle name="Uwaga 3" xfId="19207" hidden="1"/>
    <cellStyle name="Uwaga 3" xfId="19197" hidden="1"/>
    <cellStyle name="Uwaga 3" xfId="19195" hidden="1"/>
    <cellStyle name="Uwaga 3" xfId="19193" hidden="1"/>
    <cellStyle name="Uwaga 3" xfId="19182" hidden="1"/>
    <cellStyle name="Uwaga 3" xfId="19180" hidden="1"/>
    <cellStyle name="Uwaga 3" xfId="19178" hidden="1"/>
    <cellStyle name="Uwaga 3" xfId="19167" hidden="1"/>
    <cellStyle name="Uwaga 3" xfId="19165" hidden="1"/>
    <cellStyle name="Uwaga 3" xfId="19162" hidden="1"/>
    <cellStyle name="Uwaga 3" xfId="19152" hidden="1"/>
    <cellStyle name="Uwaga 3" xfId="19150" hidden="1"/>
    <cellStyle name="Uwaga 3" xfId="19147" hidden="1"/>
    <cellStyle name="Uwaga 3" xfId="19137" hidden="1"/>
    <cellStyle name="Uwaga 3" xfId="19135" hidden="1"/>
    <cellStyle name="Uwaga 3" xfId="19132" hidden="1"/>
    <cellStyle name="Uwaga 3" xfId="19123" hidden="1"/>
    <cellStyle name="Uwaga 3" xfId="19120" hidden="1"/>
    <cellStyle name="Uwaga 3" xfId="19116" hidden="1"/>
    <cellStyle name="Uwaga 3" xfId="19108" hidden="1"/>
    <cellStyle name="Uwaga 3" xfId="19105" hidden="1"/>
    <cellStyle name="Uwaga 3" xfId="19101" hidden="1"/>
    <cellStyle name="Uwaga 3" xfId="19093" hidden="1"/>
    <cellStyle name="Uwaga 3" xfId="19090" hidden="1"/>
    <cellStyle name="Uwaga 3" xfId="19086" hidden="1"/>
    <cellStyle name="Uwaga 3" xfId="19078" hidden="1"/>
    <cellStyle name="Uwaga 3" xfId="19075" hidden="1"/>
    <cellStyle name="Uwaga 3" xfId="19071" hidden="1"/>
    <cellStyle name="Uwaga 3" xfId="19063" hidden="1"/>
    <cellStyle name="Uwaga 3" xfId="19060" hidden="1"/>
    <cellStyle name="Uwaga 3" xfId="19056" hidden="1"/>
    <cellStyle name="Uwaga 3" xfId="19048" hidden="1"/>
    <cellStyle name="Uwaga 3" xfId="19044" hidden="1"/>
    <cellStyle name="Uwaga 3" xfId="19039" hidden="1"/>
    <cellStyle name="Uwaga 3" xfId="19033" hidden="1"/>
    <cellStyle name="Uwaga 3" xfId="19029" hidden="1"/>
    <cellStyle name="Uwaga 3" xfId="19024" hidden="1"/>
    <cellStyle name="Uwaga 3" xfId="19018" hidden="1"/>
    <cellStyle name="Uwaga 3" xfId="19014" hidden="1"/>
    <cellStyle name="Uwaga 3" xfId="19009" hidden="1"/>
    <cellStyle name="Uwaga 3" xfId="19003" hidden="1"/>
    <cellStyle name="Uwaga 3" xfId="19000" hidden="1"/>
    <cellStyle name="Uwaga 3" xfId="18996" hidden="1"/>
    <cellStyle name="Uwaga 3" xfId="18988" hidden="1"/>
    <cellStyle name="Uwaga 3" xfId="18985" hidden="1"/>
    <cellStyle name="Uwaga 3" xfId="18980" hidden="1"/>
    <cellStyle name="Uwaga 3" xfId="18973" hidden="1"/>
    <cellStyle name="Uwaga 3" xfId="18969" hidden="1"/>
    <cellStyle name="Uwaga 3" xfId="18964" hidden="1"/>
    <cellStyle name="Uwaga 3" xfId="18958" hidden="1"/>
    <cellStyle name="Uwaga 3" xfId="18954" hidden="1"/>
    <cellStyle name="Uwaga 3" xfId="18949" hidden="1"/>
    <cellStyle name="Uwaga 3" xfId="18943" hidden="1"/>
    <cellStyle name="Uwaga 3" xfId="18940" hidden="1"/>
    <cellStyle name="Uwaga 3" xfId="18936" hidden="1"/>
    <cellStyle name="Uwaga 3" xfId="18928" hidden="1"/>
    <cellStyle name="Uwaga 3" xfId="18923" hidden="1"/>
    <cellStyle name="Uwaga 3" xfId="18918" hidden="1"/>
    <cellStyle name="Uwaga 3" xfId="18913" hidden="1"/>
    <cellStyle name="Uwaga 3" xfId="18908" hidden="1"/>
    <cellStyle name="Uwaga 3" xfId="18903" hidden="1"/>
    <cellStyle name="Uwaga 3" xfId="18898" hidden="1"/>
    <cellStyle name="Uwaga 3" xfId="18893" hidden="1"/>
    <cellStyle name="Uwaga 3" xfId="18888" hidden="1"/>
    <cellStyle name="Uwaga 3" xfId="18883" hidden="1"/>
    <cellStyle name="Uwaga 3" xfId="18879" hidden="1"/>
    <cellStyle name="Uwaga 3" xfId="18874" hidden="1"/>
    <cellStyle name="Uwaga 3" xfId="18867" hidden="1"/>
    <cellStyle name="Uwaga 3" xfId="18862" hidden="1"/>
    <cellStyle name="Uwaga 3" xfId="18857" hidden="1"/>
    <cellStyle name="Uwaga 3" xfId="18852" hidden="1"/>
    <cellStyle name="Uwaga 3" xfId="18847" hidden="1"/>
    <cellStyle name="Uwaga 3" xfId="18842" hidden="1"/>
    <cellStyle name="Uwaga 3" xfId="18837" hidden="1"/>
    <cellStyle name="Uwaga 3" xfId="18832" hidden="1"/>
    <cellStyle name="Uwaga 3" xfId="18827" hidden="1"/>
    <cellStyle name="Uwaga 3" xfId="18823" hidden="1"/>
    <cellStyle name="Uwaga 3" xfId="18818" hidden="1"/>
    <cellStyle name="Uwaga 3" xfId="18813" hidden="1"/>
    <cellStyle name="Uwaga 3" xfId="18808" hidden="1"/>
    <cellStyle name="Uwaga 3" xfId="18804" hidden="1"/>
    <cellStyle name="Uwaga 3" xfId="18800" hidden="1"/>
    <cellStyle name="Uwaga 3" xfId="18793" hidden="1"/>
    <cellStyle name="Uwaga 3" xfId="18789" hidden="1"/>
    <cellStyle name="Uwaga 3" xfId="18784" hidden="1"/>
    <cellStyle name="Uwaga 3" xfId="18778" hidden="1"/>
    <cellStyle name="Uwaga 3" xfId="18774" hidden="1"/>
    <cellStyle name="Uwaga 3" xfId="18769" hidden="1"/>
    <cellStyle name="Uwaga 3" xfId="18763" hidden="1"/>
    <cellStyle name="Uwaga 3" xfId="18759" hidden="1"/>
    <cellStyle name="Uwaga 3" xfId="18755" hidden="1"/>
    <cellStyle name="Uwaga 3" xfId="18748" hidden="1"/>
    <cellStyle name="Uwaga 3" xfId="18744" hidden="1"/>
    <cellStyle name="Uwaga 3" xfId="18740" hidden="1"/>
    <cellStyle name="Uwaga 3" xfId="19607" hidden="1"/>
    <cellStyle name="Uwaga 3" xfId="19606" hidden="1"/>
    <cellStyle name="Uwaga 3" xfId="19604" hidden="1"/>
    <cellStyle name="Uwaga 3" xfId="19591" hidden="1"/>
    <cellStyle name="Uwaga 3" xfId="19589" hidden="1"/>
    <cellStyle name="Uwaga 3" xfId="19587" hidden="1"/>
    <cellStyle name="Uwaga 3" xfId="19577" hidden="1"/>
    <cellStyle name="Uwaga 3" xfId="19575" hidden="1"/>
    <cellStyle name="Uwaga 3" xfId="19573" hidden="1"/>
    <cellStyle name="Uwaga 3" xfId="19562" hidden="1"/>
    <cellStyle name="Uwaga 3" xfId="19560" hidden="1"/>
    <cellStyle name="Uwaga 3" xfId="19558" hidden="1"/>
    <cellStyle name="Uwaga 3" xfId="19545" hidden="1"/>
    <cellStyle name="Uwaga 3" xfId="19543" hidden="1"/>
    <cellStyle name="Uwaga 3" xfId="19542" hidden="1"/>
    <cellStyle name="Uwaga 3" xfId="19529" hidden="1"/>
    <cellStyle name="Uwaga 3" xfId="19528" hidden="1"/>
    <cellStyle name="Uwaga 3" xfId="19526" hidden="1"/>
    <cellStyle name="Uwaga 3" xfId="19514" hidden="1"/>
    <cellStyle name="Uwaga 3" xfId="19513" hidden="1"/>
    <cellStyle name="Uwaga 3" xfId="19511" hidden="1"/>
    <cellStyle name="Uwaga 3" xfId="19499" hidden="1"/>
    <cellStyle name="Uwaga 3" xfId="19498" hidden="1"/>
    <cellStyle name="Uwaga 3" xfId="19496" hidden="1"/>
    <cellStyle name="Uwaga 3" xfId="19484" hidden="1"/>
    <cellStyle name="Uwaga 3" xfId="19483" hidden="1"/>
    <cellStyle name="Uwaga 3" xfId="19481" hidden="1"/>
    <cellStyle name="Uwaga 3" xfId="19469" hidden="1"/>
    <cellStyle name="Uwaga 3" xfId="19468" hidden="1"/>
    <cellStyle name="Uwaga 3" xfId="19466" hidden="1"/>
    <cellStyle name="Uwaga 3" xfId="19454" hidden="1"/>
    <cellStyle name="Uwaga 3" xfId="19453" hidden="1"/>
    <cellStyle name="Uwaga 3" xfId="19451" hidden="1"/>
    <cellStyle name="Uwaga 3" xfId="19439" hidden="1"/>
    <cellStyle name="Uwaga 3" xfId="19438" hidden="1"/>
    <cellStyle name="Uwaga 3" xfId="19436" hidden="1"/>
    <cellStyle name="Uwaga 3" xfId="19424" hidden="1"/>
    <cellStyle name="Uwaga 3" xfId="19423" hidden="1"/>
    <cellStyle name="Uwaga 3" xfId="19421" hidden="1"/>
    <cellStyle name="Uwaga 3" xfId="19409" hidden="1"/>
    <cellStyle name="Uwaga 3" xfId="19408" hidden="1"/>
    <cellStyle name="Uwaga 3" xfId="19406" hidden="1"/>
    <cellStyle name="Uwaga 3" xfId="19394" hidden="1"/>
    <cellStyle name="Uwaga 3" xfId="19393" hidden="1"/>
    <cellStyle name="Uwaga 3" xfId="19391" hidden="1"/>
    <cellStyle name="Uwaga 3" xfId="19379" hidden="1"/>
    <cellStyle name="Uwaga 3" xfId="19378" hidden="1"/>
    <cellStyle name="Uwaga 3" xfId="19376" hidden="1"/>
    <cellStyle name="Uwaga 3" xfId="19364" hidden="1"/>
    <cellStyle name="Uwaga 3" xfId="19363" hidden="1"/>
    <cellStyle name="Uwaga 3" xfId="19361" hidden="1"/>
    <cellStyle name="Uwaga 3" xfId="19349" hidden="1"/>
    <cellStyle name="Uwaga 3" xfId="19348" hidden="1"/>
    <cellStyle name="Uwaga 3" xfId="19346" hidden="1"/>
    <cellStyle name="Uwaga 3" xfId="19334" hidden="1"/>
    <cellStyle name="Uwaga 3" xfId="19333" hidden="1"/>
    <cellStyle name="Uwaga 3" xfId="19331" hidden="1"/>
    <cellStyle name="Uwaga 3" xfId="19319" hidden="1"/>
    <cellStyle name="Uwaga 3" xfId="19318" hidden="1"/>
    <cellStyle name="Uwaga 3" xfId="19316" hidden="1"/>
    <cellStyle name="Uwaga 3" xfId="19304" hidden="1"/>
    <cellStyle name="Uwaga 3" xfId="19303" hidden="1"/>
    <cellStyle name="Uwaga 3" xfId="19301" hidden="1"/>
    <cellStyle name="Uwaga 3" xfId="19289" hidden="1"/>
    <cellStyle name="Uwaga 3" xfId="19288" hidden="1"/>
    <cellStyle name="Uwaga 3" xfId="19286" hidden="1"/>
    <cellStyle name="Uwaga 3" xfId="19274" hidden="1"/>
    <cellStyle name="Uwaga 3" xfId="19273" hidden="1"/>
    <cellStyle name="Uwaga 3" xfId="19271" hidden="1"/>
    <cellStyle name="Uwaga 3" xfId="19259" hidden="1"/>
    <cellStyle name="Uwaga 3" xfId="19258" hidden="1"/>
    <cellStyle name="Uwaga 3" xfId="19256" hidden="1"/>
    <cellStyle name="Uwaga 3" xfId="19244" hidden="1"/>
    <cellStyle name="Uwaga 3" xfId="19243" hidden="1"/>
    <cellStyle name="Uwaga 3" xfId="19241" hidden="1"/>
    <cellStyle name="Uwaga 3" xfId="19229" hidden="1"/>
    <cellStyle name="Uwaga 3" xfId="19228" hidden="1"/>
    <cellStyle name="Uwaga 3" xfId="19226" hidden="1"/>
    <cellStyle name="Uwaga 3" xfId="19214" hidden="1"/>
    <cellStyle name="Uwaga 3" xfId="19213" hidden="1"/>
    <cellStyle name="Uwaga 3" xfId="19211" hidden="1"/>
    <cellStyle name="Uwaga 3" xfId="19199" hidden="1"/>
    <cellStyle name="Uwaga 3" xfId="19198" hidden="1"/>
    <cellStyle name="Uwaga 3" xfId="19196" hidden="1"/>
    <cellStyle name="Uwaga 3" xfId="19184" hidden="1"/>
    <cellStyle name="Uwaga 3" xfId="19183" hidden="1"/>
    <cellStyle name="Uwaga 3" xfId="19181" hidden="1"/>
    <cellStyle name="Uwaga 3" xfId="19169" hidden="1"/>
    <cellStyle name="Uwaga 3" xfId="19168" hidden="1"/>
    <cellStyle name="Uwaga 3" xfId="19166" hidden="1"/>
    <cellStyle name="Uwaga 3" xfId="19154" hidden="1"/>
    <cellStyle name="Uwaga 3" xfId="19153" hidden="1"/>
    <cellStyle name="Uwaga 3" xfId="19151" hidden="1"/>
    <cellStyle name="Uwaga 3" xfId="19139" hidden="1"/>
    <cellStyle name="Uwaga 3" xfId="19138" hidden="1"/>
    <cellStyle name="Uwaga 3" xfId="19136" hidden="1"/>
    <cellStyle name="Uwaga 3" xfId="19124" hidden="1"/>
    <cellStyle name="Uwaga 3" xfId="19122" hidden="1"/>
    <cellStyle name="Uwaga 3" xfId="19119" hidden="1"/>
    <cellStyle name="Uwaga 3" xfId="19109" hidden="1"/>
    <cellStyle name="Uwaga 3" xfId="19107" hidden="1"/>
    <cellStyle name="Uwaga 3" xfId="19104" hidden="1"/>
    <cellStyle name="Uwaga 3" xfId="19094" hidden="1"/>
    <cellStyle name="Uwaga 3" xfId="19092" hidden="1"/>
    <cellStyle name="Uwaga 3" xfId="19089" hidden="1"/>
    <cellStyle name="Uwaga 3" xfId="19079" hidden="1"/>
    <cellStyle name="Uwaga 3" xfId="19077" hidden="1"/>
    <cellStyle name="Uwaga 3" xfId="19074" hidden="1"/>
    <cellStyle name="Uwaga 3" xfId="19064" hidden="1"/>
    <cellStyle name="Uwaga 3" xfId="19062" hidden="1"/>
    <cellStyle name="Uwaga 3" xfId="19059" hidden="1"/>
    <cellStyle name="Uwaga 3" xfId="19049" hidden="1"/>
    <cellStyle name="Uwaga 3" xfId="19047" hidden="1"/>
    <cellStyle name="Uwaga 3" xfId="19043" hidden="1"/>
    <cellStyle name="Uwaga 3" xfId="19034" hidden="1"/>
    <cellStyle name="Uwaga 3" xfId="19031" hidden="1"/>
    <cellStyle name="Uwaga 3" xfId="19027" hidden="1"/>
    <cellStyle name="Uwaga 3" xfId="19019" hidden="1"/>
    <cellStyle name="Uwaga 3" xfId="19017" hidden="1"/>
    <cellStyle name="Uwaga 3" xfId="19013" hidden="1"/>
    <cellStyle name="Uwaga 3" xfId="19004" hidden="1"/>
    <cellStyle name="Uwaga 3" xfId="19002" hidden="1"/>
    <cellStyle name="Uwaga 3" xfId="18999" hidden="1"/>
    <cellStyle name="Uwaga 3" xfId="18989" hidden="1"/>
    <cellStyle name="Uwaga 3" xfId="18987" hidden="1"/>
    <cellStyle name="Uwaga 3" xfId="18982" hidden="1"/>
    <cellStyle name="Uwaga 3" xfId="18974" hidden="1"/>
    <cellStyle name="Uwaga 3" xfId="18972" hidden="1"/>
    <cellStyle name="Uwaga 3" xfId="18967" hidden="1"/>
    <cellStyle name="Uwaga 3" xfId="18959" hidden="1"/>
    <cellStyle name="Uwaga 3" xfId="18957" hidden="1"/>
    <cellStyle name="Uwaga 3" xfId="18952" hidden="1"/>
    <cellStyle name="Uwaga 3" xfId="18944" hidden="1"/>
    <cellStyle name="Uwaga 3" xfId="18942" hidden="1"/>
    <cellStyle name="Uwaga 3" xfId="18938" hidden="1"/>
    <cellStyle name="Uwaga 3" xfId="18929" hidden="1"/>
    <cellStyle name="Uwaga 3" xfId="18926" hidden="1"/>
    <cellStyle name="Uwaga 3" xfId="18921" hidden="1"/>
    <cellStyle name="Uwaga 3" xfId="18914" hidden="1"/>
    <cellStyle name="Uwaga 3" xfId="18910" hidden="1"/>
    <cellStyle name="Uwaga 3" xfId="18905" hidden="1"/>
    <cellStyle name="Uwaga 3" xfId="18899" hidden="1"/>
    <cellStyle name="Uwaga 3" xfId="18895" hidden="1"/>
    <cellStyle name="Uwaga 3" xfId="18890" hidden="1"/>
    <cellStyle name="Uwaga 3" xfId="18884" hidden="1"/>
    <cellStyle name="Uwaga 3" xfId="18881" hidden="1"/>
    <cellStyle name="Uwaga 3" xfId="18877" hidden="1"/>
    <cellStyle name="Uwaga 3" xfId="18868" hidden="1"/>
    <cellStyle name="Uwaga 3" xfId="18863" hidden="1"/>
    <cellStyle name="Uwaga 3" xfId="18858" hidden="1"/>
    <cellStyle name="Uwaga 3" xfId="18853" hidden="1"/>
    <cellStyle name="Uwaga 3" xfId="18848" hidden="1"/>
    <cellStyle name="Uwaga 3" xfId="18843" hidden="1"/>
    <cellStyle name="Uwaga 3" xfId="18838" hidden="1"/>
    <cellStyle name="Uwaga 3" xfId="18833" hidden="1"/>
    <cellStyle name="Uwaga 3" xfId="18828" hidden="1"/>
    <cellStyle name="Uwaga 3" xfId="18824" hidden="1"/>
    <cellStyle name="Uwaga 3" xfId="18819" hidden="1"/>
    <cellStyle name="Uwaga 3" xfId="18814" hidden="1"/>
    <cellStyle name="Uwaga 3" xfId="18809" hidden="1"/>
    <cellStyle name="Uwaga 3" xfId="18805" hidden="1"/>
    <cellStyle name="Uwaga 3" xfId="18801" hidden="1"/>
    <cellStyle name="Uwaga 3" xfId="18794" hidden="1"/>
    <cellStyle name="Uwaga 3" xfId="18790" hidden="1"/>
    <cellStyle name="Uwaga 3" xfId="18785" hidden="1"/>
    <cellStyle name="Uwaga 3" xfId="18779" hidden="1"/>
    <cellStyle name="Uwaga 3" xfId="18775" hidden="1"/>
    <cellStyle name="Uwaga 3" xfId="18770" hidden="1"/>
    <cellStyle name="Uwaga 3" xfId="18764" hidden="1"/>
    <cellStyle name="Uwaga 3" xfId="18760" hidden="1"/>
    <cellStyle name="Uwaga 3" xfId="18756" hidden="1"/>
    <cellStyle name="Uwaga 3" xfId="18749" hidden="1"/>
    <cellStyle name="Uwaga 3" xfId="18745" hidden="1"/>
    <cellStyle name="Uwaga 3" xfId="18741" hidden="1"/>
    <cellStyle name="Uwaga 3" xfId="17716" hidden="1"/>
    <cellStyle name="Uwaga 3" xfId="17715" hidden="1"/>
    <cellStyle name="Uwaga 3" xfId="17714" hidden="1"/>
    <cellStyle name="Uwaga 3" xfId="17707" hidden="1"/>
    <cellStyle name="Uwaga 3" xfId="17706" hidden="1"/>
    <cellStyle name="Uwaga 3" xfId="17705" hidden="1"/>
    <cellStyle name="Uwaga 3" xfId="17698" hidden="1"/>
    <cellStyle name="Uwaga 3" xfId="17697" hidden="1"/>
    <cellStyle name="Uwaga 3" xfId="17696" hidden="1"/>
    <cellStyle name="Uwaga 3" xfId="17689" hidden="1"/>
    <cellStyle name="Uwaga 3" xfId="17688" hidden="1"/>
    <cellStyle name="Uwaga 3" xfId="17687" hidden="1"/>
    <cellStyle name="Uwaga 3" xfId="17680" hidden="1"/>
    <cellStyle name="Uwaga 3" xfId="17679" hidden="1"/>
    <cellStyle name="Uwaga 3" xfId="17678" hidden="1"/>
    <cellStyle name="Uwaga 3" xfId="17671" hidden="1"/>
    <cellStyle name="Uwaga 3" xfId="17670" hidden="1"/>
    <cellStyle name="Uwaga 3" xfId="17668" hidden="1"/>
    <cellStyle name="Uwaga 3" xfId="17662" hidden="1"/>
    <cellStyle name="Uwaga 3" xfId="17661" hidden="1"/>
    <cellStyle name="Uwaga 3" xfId="17659" hidden="1"/>
    <cellStyle name="Uwaga 3" xfId="17653" hidden="1"/>
    <cellStyle name="Uwaga 3" xfId="17652" hidden="1"/>
    <cellStyle name="Uwaga 3" xfId="17650" hidden="1"/>
    <cellStyle name="Uwaga 3" xfId="17644" hidden="1"/>
    <cellStyle name="Uwaga 3" xfId="17643" hidden="1"/>
    <cellStyle name="Uwaga 3" xfId="17641" hidden="1"/>
    <cellStyle name="Uwaga 3" xfId="17635" hidden="1"/>
    <cellStyle name="Uwaga 3" xfId="17634" hidden="1"/>
    <cellStyle name="Uwaga 3" xfId="17632" hidden="1"/>
    <cellStyle name="Uwaga 3" xfId="17626" hidden="1"/>
    <cellStyle name="Uwaga 3" xfId="17625" hidden="1"/>
    <cellStyle name="Uwaga 3" xfId="17623" hidden="1"/>
    <cellStyle name="Uwaga 3" xfId="17617" hidden="1"/>
    <cellStyle name="Uwaga 3" xfId="17616" hidden="1"/>
    <cellStyle name="Uwaga 3" xfId="17614" hidden="1"/>
    <cellStyle name="Uwaga 3" xfId="17608" hidden="1"/>
    <cellStyle name="Uwaga 3" xfId="17607" hidden="1"/>
    <cellStyle name="Uwaga 3" xfId="17605" hidden="1"/>
    <cellStyle name="Uwaga 3" xfId="17599" hidden="1"/>
    <cellStyle name="Uwaga 3" xfId="17598" hidden="1"/>
    <cellStyle name="Uwaga 3" xfId="17596" hidden="1"/>
    <cellStyle name="Uwaga 3" xfId="17590" hidden="1"/>
    <cellStyle name="Uwaga 3" xfId="17589" hidden="1"/>
    <cellStyle name="Uwaga 3" xfId="17587" hidden="1"/>
    <cellStyle name="Uwaga 3" xfId="17581" hidden="1"/>
    <cellStyle name="Uwaga 3" xfId="17580" hidden="1"/>
    <cellStyle name="Uwaga 3" xfId="17578" hidden="1"/>
    <cellStyle name="Uwaga 3" xfId="17572" hidden="1"/>
    <cellStyle name="Uwaga 3" xfId="17571" hidden="1"/>
    <cellStyle name="Uwaga 3" xfId="17569" hidden="1"/>
    <cellStyle name="Uwaga 3" xfId="17563" hidden="1"/>
    <cellStyle name="Uwaga 3" xfId="17562" hidden="1"/>
    <cellStyle name="Uwaga 3" xfId="17559" hidden="1"/>
    <cellStyle name="Uwaga 3" xfId="17554" hidden="1"/>
    <cellStyle name="Uwaga 3" xfId="17552" hidden="1"/>
    <cellStyle name="Uwaga 3" xfId="17549" hidden="1"/>
    <cellStyle name="Uwaga 3" xfId="17545" hidden="1"/>
    <cellStyle name="Uwaga 3" xfId="17544" hidden="1"/>
    <cellStyle name="Uwaga 3" xfId="17541" hidden="1"/>
    <cellStyle name="Uwaga 3" xfId="17536" hidden="1"/>
    <cellStyle name="Uwaga 3" xfId="17535" hidden="1"/>
    <cellStyle name="Uwaga 3" xfId="17533" hidden="1"/>
    <cellStyle name="Uwaga 3" xfId="17527" hidden="1"/>
    <cellStyle name="Uwaga 3" xfId="17526" hidden="1"/>
    <cellStyle name="Uwaga 3" xfId="17524" hidden="1"/>
    <cellStyle name="Uwaga 3" xfId="17518" hidden="1"/>
    <cellStyle name="Uwaga 3" xfId="17517" hidden="1"/>
    <cellStyle name="Uwaga 3" xfId="17515" hidden="1"/>
    <cellStyle name="Uwaga 3" xfId="17509" hidden="1"/>
    <cellStyle name="Uwaga 3" xfId="17508" hidden="1"/>
    <cellStyle name="Uwaga 3" xfId="17506" hidden="1"/>
    <cellStyle name="Uwaga 3" xfId="17500" hidden="1"/>
    <cellStyle name="Uwaga 3" xfId="17499" hidden="1"/>
    <cellStyle name="Uwaga 3" xfId="17497" hidden="1"/>
    <cellStyle name="Uwaga 3" xfId="17491" hidden="1"/>
    <cellStyle name="Uwaga 3" xfId="17490" hidden="1"/>
    <cellStyle name="Uwaga 3" xfId="17487" hidden="1"/>
    <cellStyle name="Uwaga 3" xfId="17482" hidden="1"/>
    <cellStyle name="Uwaga 3" xfId="17480" hidden="1"/>
    <cellStyle name="Uwaga 3" xfId="17477" hidden="1"/>
    <cellStyle name="Uwaga 3" xfId="17473" hidden="1"/>
    <cellStyle name="Uwaga 3" xfId="17471" hidden="1"/>
    <cellStyle name="Uwaga 3" xfId="17468" hidden="1"/>
    <cellStyle name="Uwaga 3" xfId="17464" hidden="1"/>
    <cellStyle name="Uwaga 3" xfId="17463" hidden="1"/>
    <cellStyle name="Uwaga 3" xfId="17461" hidden="1"/>
    <cellStyle name="Uwaga 3" xfId="17455" hidden="1"/>
    <cellStyle name="Uwaga 3" xfId="17453" hidden="1"/>
    <cellStyle name="Uwaga 3" xfId="17450" hidden="1"/>
    <cellStyle name="Uwaga 3" xfId="17446" hidden="1"/>
    <cellStyle name="Uwaga 3" xfId="17444" hidden="1"/>
    <cellStyle name="Uwaga 3" xfId="17441" hidden="1"/>
    <cellStyle name="Uwaga 3" xfId="17437" hidden="1"/>
    <cellStyle name="Uwaga 3" xfId="17435" hidden="1"/>
    <cellStyle name="Uwaga 3" xfId="17432" hidden="1"/>
    <cellStyle name="Uwaga 3" xfId="17428" hidden="1"/>
    <cellStyle name="Uwaga 3" xfId="17426" hidden="1"/>
    <cellStyle name="Uwaga 3" xfId="17424" hidden="1"/>
    <cellStyle name="Uwaga 3" xfId="17419" hidden="1"/>
    <cellStyle name="Uwaga 3" xfId="17417" hidden="1"/>
    <cellStyle name="Uwaga 3" xfId="17415" hidden="1"/>
    <cellStyle name="Uwaga 3" xfId="17410" hidden="1"/>
    <cellStyle name="Uwaga 3" xfId="17408" hidden="1"/>
    <cellStyle name="Uwaga 3" xfId="17405" hidden="1"/>
    <cellStyle name="Uwaga 3" xfId="17401" hidden="1"/>
    <cellStyle name="Uwaga 3" xfId="17399" hidden="1"/>
    <cellStyle name="Uwaga 3" xfId="17397" hidden="1"/>
    <cellStyle name="Uwaga 3" xfId="17392" hidden="1"/>
    <cellStyle name="Uwaga 3" xfId="17390" hidden="1"/>
    <cellStyle name="Uwaga 3" xfId="17388" hidden="1"/>
    <cellStyle name="Uwaga 3" xfId="17382" hidden="1"/>
    <cellStyle name="Uwaga 3" xfId="17379" hidden="1"/>
    <cellStyle name="Uwaga 3" xfId="17376" hidden="1"/>
    <cellStyle name="Uwaga 3" xfId="17373" hidden="1"/>
    <cellStyle name="Uwaga 3" xfId="17370" hidden="1"/>
    <cellStyle name="Uwaga 3" xfId="17367" hidden="1"/>
    <cellStyle name="Uwaga 3" xfId="17364" hidden="1"/>
    <cellStyle name="Uwaga 3" xfId="17361" hidden="1"/>
    <cellStyle name="Uwaga 3" xfId="17358" hidden="1"/>
    <cellStyle name="Uwaga 3" xfId="17356" hidden="1"/>
    <cellStyle name="Uwaga 3" xfId="17354" hidden="1"/>
    <cellStyle name="Uwaga 3" xfId="17351" hidden="1"/>
    <cellStyle name="Uwaga 3" xfId="17347" hidden="1"/>
    <cellStyle name="Uwaga 3" xfId="17344" hidden="1"/>
    <cellStyle name="Uwaga 3" xfId="17341" hidden="1"/>
    <cellStyle name="Uwaga 3" xfId="17337" hidden="1"/>
    <cellStyle name="Uwaga 3" xfId="17334" hidden="1"/>
    <cellStyle name="Uwaga 3" xfId="17331" hidden="1"/>
    <cellStyle name="Uwaga 3" xfId="17329" hidden="1"/>
    <cellStyle name="Uwaga 3" xfId="17326" hidden="1"/>
    <cellStyle name="Uwaga 3" xfId="17323" hidden="1"/>
    <cellStyle name="Uwaga 3" xfId="17320" hidden="1"/>
    <cellStyle name="Uwaga 3" xfId="17318" hidden="1"/>
    <cellStyle name="Uwaga 3" xfId="17316" hidden="1"/>
    <cellStyle name="Uwaga 3" xfId="17311" hidden="1"/>
    <cellStyle name="Uwaga 3" xfId="17308" hidden="1"/>
    <cellStyle name="Uwaga 3" xfId="17305" hidden="1"/>
    <cellStyle name="Uwaga 3" xfId="17301" hidden="1"/>
    <cellStyle name="Uwaga 3" xfId="17298" hidden="1"/>
    <cellStyle name="Uwaga 3" xfId="17295" hidden="1"/>
    <cellStyle name="Uwaga 3" xfId="17292" hidden="1"/>
    <cellStyle name="Uwaga 3" xfId="17289" hidden="1"/>
    <cellStyle name="Uwaga 3" xfId="17286" hidden="1"/>
    <cellStyle name="Uwaga 3" xfId="17284" hidden="1"/>
    <cellStyle name="Uwaga 3" xfId="17282" hidden="1"/>
    <cellStyle name="Uwaga 3" xfId="17279" hidden="1"/>
    <cellStyle name="Uwaga 3" xfId="17274" hidden="1"/>
    <cellStyle name="Uwaga 3" xfId="17271" hidden="1"/>
    <cellStyle name="Uwaga 3" xfId="17268" hidden="1"/>
    <cellStyle name="Uwaga 3" xfId="17264" hidden="1"/>
    <cellStyle name="Uwaga 3" xfId="17261" hidden="1"/>
    <cellStyle name="Uwaga 3" xfId="17259" hidden="1"/>
    <cellStyle name="Uwaga 3" xfId="17256" hidden="1"/>
    <cellStyle name="Uwaga 3" xfId="17253" hidden="1"/>
    <cellStyle name="Uwaga 3" xfId="17250" hidden="1"/>
    <cellStyle name="Uwaga 3" xfId="17248" hidden="1"/>
    <cellStyle name="Uwaga 3" xfId="17245" hidden="1"/>
    <cellStyle name="Uwaga 3" xfId="17242" hidden="1"/>
    <cellStyle name="Uwaga 3" xfId="17239" hidden="1"/>
    <cellStyle name="Uwaga 3" xfId="17237" hidden="1"/>
    <cellStyle name="Uwaga 3" xfId="17235" hidden="1"/>
    <cellStyle name="Uwaga 3" xfId="17230" hidden="1"/>
    <cellStyle name="Uwaga 3" xfId="17228" hidden="1"/>
    <cellStyle name="Uwaga 3" xfId="17225" hidden="1"/>
    <cellStyle name="Uwaga 3" xfId="17221" hidden="1"/>
    <cellStyle name="Uwaga 3" xfId="17219" hidden="1"/>
    <cellStyle name="Uwaga 3" xfId="17216" hidden="1"/>
    <cellStyle name="Uwaga 3" xfId="17212" hidden="1"/>
    <cellStyle name="Uwaga 3" xfId="17210" hidden="1"/>
    <cellStyle name="Uwaga 3" xfId="17208" hidden="1"/>
    <cellStyle name="Uwaga 3" xfId="17203" hidden="1"/>
    <cellStyle name="Uwaga 3" xfId="17201" hidden="1"/>
    <cellStyle name="Uwaga 3" xfId="17199" hidden="1"/>
    <cellStyle name="Uwaga 3" xfId="19695" hidden="1"/>
    <cellStyle name="Uwaga 3" xfId="19696" hidden="1"/>
    <cellStyle name="Uwaga 3" xfId="19698" hidden="1"/>
    <cellStyle name="Uwaga 3" xfId="19710" hidden="1"/>
    <cellStyle name="Uwaga 3" xfId="19711" hidden="1"/>
    <cellStyle name="Uwaga 3" xfId="19716" hidden="1"/>
    <cellStyle name="Uwaga 3" xfId="19725" hidden="1"/>
    <cellStyle name="Uwaga 3" xfId="19726" hidden="1"/>
    <cellStyle name="Uwaga 3" xfId="19731" hidden="1"/>
    <cellStyle name="Uwaga 3" xfId="19740" hidden="1"/>
    <cellStyle name="Uwaga 3" xfId="19741" hidden="1"/>
    <cellStyle name="Uwaga 3" xfId="19742" hidden="1"/>
    <cellStyle name="Uwaga 3" xfId="19755" hidden="1"/>
    <cellStyle name="Uwaga 3" xfId="19760" hidden="1"/>
    <cellStyle name="Uwaga 3" xfId="19765" hidden="1"/>
    <cellStyle name="Uwaga 3" xfId="19775" hidden="1"/>
    <cellStyle name="Uwaga 3" xfId="19780" hidden="1"/>
    <cellStyle name="Uwaga 3" xfId="19784" hidden="1"/>
    <cellStyle name="Uwaga 3" xfId="19791" hidden="1"/>
    <cellStyle name="Uwaga 3" xfId="19796" hidden="1"/>
    <cellStyle name="Uwaga 3" xfId="19799" hidden="1"/>
    <cellStyle name="Uwaga 3" xfId="19805" hidden="1"/>
    <cellStyle name="Uwaga 3" xfId="19810" hidden="1"/>
    <cellStyle name="Uwaga 3" xfId="19814" hidden="1"/>
    <cellStyle name="Uwaga 3" xfId="19815" hidden="1"/>
    <cellStyle name="Uwaga 3" xfId="19816" hidden="1"/>
    <cellStyle name="Uwaga 3" xfId="19820" hidden="1"/>
    <cellStyle name="Uwaga 3" xfId="19832" hidden="1"/>
    <cellStyle name="Uwaga 3" xfId="19837" hidden="1"/>
    <cellStyle name="Uwaga 3" xfId="19842" hidden="1"/>
    <cellStyle name="Uwaga 3" xfId="19847" hidden="1"/>
    <cellStyle name="Uwaga 3" xfId="19852" hidden="1"/>
    <cellStyle name="Uwaga 3" xfId="19857" hidden="1"/>
    <cellStyle name="Uwaga 3" xfId="19861" hidden="1"/>
    <cellStyle name="Uwaga 3" xfId="19865" hidden="1"/>
    <cellStyle name="Uwaga 3" xfId="19870" hidden="1"/>
    <cellStyle name="Uwaga 3" xfId="19875" hidden="1"/>
    <cellStyle name="Uwaga 3" xfId="19876" hidden="1"/>
    <cellStyle name="Uwaga 3" xfId="19878" hidden="1"/>
    <cellStyle name="Uwaga 3" xfId="19891" hidden="1"/>
    <cellStyle name="Uwaga 3" xfId="19895" hidden="1"/>
    <cellStyle name="Uwaga 3" xfId="19900" hidden="1"/>
    <cellStyle name="Uwaga 3" xfId="19907" hidden="1"/>
    <cellStyle name="Uwaga 3" xfId="19911" hidden="1"/>
    <cellStyle name="Uwaga 3" xfId="19916" hidden="1"/>
    <cellStyle name="Uwaga 3" xfId="19921" hidden="1"/>
    <cellStyle name="Uwaga 3" xfId="19924" hidden="1"/>
    <cellStyle name="Uwaga 3" xfId="19929" hidden="1"/>
    <cellStyle name="Uwaga 3" xfId="19935" hidden="1"/>
    <cellStyle name="Uwaga 3" xfId="19936" hidden="1"/>
    <cellStyle name="Uwaga 3" xfId="19939" hidden="1"/>
    <cellStyle name="Uwaga 3" xfId="19952" hidden="1"/>
    <cellStyle name="Uwaga 3" xfId="19956" hidden="1"/>
    <cellStyle name="Uwaga 3" xfId="19961" hidden="1"/>
    <cellStyle name="Uwaga 3" xfId="19968" hidden="1"/>
    <cellStyle name="Uwaga 3" xfId="19973" hidden="1"/>
    <cellStyle name="Uwaga 3" xfId="19977" hidden="1"/>
    <cellStyle name="Uwaga 3" xfId="19982" hidden="1"/>
    <cellStyle name="Uwaga 3" xfId="19986" hidden="1"/>
    <cellStyle name="Uwaga 3" xfId="19991" hidden="1"/>
    <cellStyle name="Uwaga 3" xfId="19995" hidden="1"/>
    <cellStyle name="Uwaga 3" xfId="19996" hidden="1"/>
    <cellStyle name="Uwaga 3" xfId="19998" hidden="1"/>
    <cellStyle name="Uwaga 3" xfId="20010" hidden="1"/>
    <cellStyle name="Uwaga 3" xfId="20011" hidden="1"/>
    <cellStyle name="Uwaga 3" xfId="20013" hidden="1"/>
    <cellStyle name="Uwaga 3" xfId="20025" hidden="1"/>
    <cellStyle name="Uwaga 3" xfId="20027" hidden="1"/>
    <cellStyle name="Uwaga 3" xfId="20030" hidden="1"/>
    <cellStyle name="Uwaga 3" xfId="20040" hidden="1"/>
    <cellStyle name="Uwaga 3" xfId="20041" hidden="1"/>
    <cellStyle name="Uwaga 3" xfId="20043" hidden="1"/>
    <cellStyle name="Uwaga 3" xfId="20055" hidden="1"/>
    <cellStyle name="Uwaga 3" xfId="20056" hidden="1"/>
    <cellStyle name="Uwaga 3" xfId="20057" hidden="1"/>
    <cellStyle name="Uwaga 3" xfId="20071" hidden="1"/>
    <cellStyle name="Uwaga 3" xfId="20074" hidden="1"/>
    <cellStyle name="Uwaga 3" xfId="20078" hidden="1"/>
    <cellStyle name="Uwaga 3" xfId="20086" hidden="1"/>
    <cellStyle name="Uwaga 3" xfId="20089" hidden="1"/>
    <cellStyle name="Uwaga 3" xfId="20093" hidden="1"/>
    <cellStyle name="Uwaga 3" xfId="20101" hidden="1"/>
    <cellStyle name="Uwaga 3" xfId="20104" hidden="1"/>
    <cellStyle name="Uwaga 3" xfId="20108" hidden="1"/>
    <cellStyle name="Uwaga 3" xfId="20115" hidden="1"/>
    <cellStyle name="Uwaga 3" xfId="20116" hidden="1"/>
    <cellStyle name="Uwaga 3" xfId="20118" hidden="1"/>
    <cellStyle name="Uwaga 3" xfId="20131" hidden="1"/>
    <cellStyle name="Uwaga 3" xfId="20134" hidden="1"/>
    <cellStyle name="Uwaga 3" xfId="20137" hidden="1"/>
    <cellStyle name="Uwaga 3" xfId="20146" hidden="1"/>
    <cellStyle name="Uwaga 3" xfId="20149" hidden="1"/>
    <cellStyle name="Uwaga 3" xfId="20153" hidden="1"/>
    <cellStyle name="Uwaga 3" xfId="20161" hidden="1"/>
    <cellStyle name="Uwaga 3" xfId="20163" hidden="1"/>
    <cellStyle name="Uwaga 3" xfId="20166" hidden="1"/>
    <cellStyle name="Uwaga 3" xfId="20175" hidden="1"/>
    <cellStyle name="Uwaga 3" xfId="20176" hidden="1"/>
    <cellStyle name="Uwaga 3" xfId="20177" hidden="1"/>
    <cellStyle name="Uwaga 3" xfId="20190" hidden="1"/>
    <cellStyle name="Uwaga 3" xfId="20191" hidden="1"/>
    <cellStyle name="Uwaga 3" xfId="20193" hidden="1"/>
    <cellStyle name="Uwaga 3" xfId="20205" hidden="1"/>
    <cellStyle name="Uwaga 3" xfId="20206" hidden="1"/>
    <cellStyle name="Uwaga 3" xfId="20208" hidden="1"/>
    <cellStyle name="Uwaga 3" xfId="20220" hidden="1"/>
    <cellStyle name="Uwaga 3" xfId="20221" hidden="1"/>
    <cellStyle name="Uwaga 3" xfId="20223" hidden="1"/>
    <cellStyle name="Uwaga 3" xfId="20235" hidden="1"/>
    <cellStyle name="Uwaga 3" xfId="20236" hidden="1"/>
    <cellStyle name="Uwaga 3" xfId="20237" hidden="1"/>
    <cellStyle name="Uwaga 3" xfId="20251" hidden="1"/>
    <cellStyle name="Uwaga 3" xfId="20253" hidden="1"/>
    <cellStyle name="Uwaga 3" xfId="20256" hidden="1"/>
    <cellStyle name="Uwaga 3" xfId="20266" hidden="1"/>
    <cellStyle name="Uwaga 3" xfId="20269" hidden="1"/>
    <cellStyle name="Uwaga 3" xfId="20272" hidden="1"/>
    <cellStyle name="Uwaga 3" xfId="20281" hidden="1"/>
    <cellStyle name="Uwaga 3" xfId="20283" hidden="1"/>
    <cellStyle name="Uwaga 3" xfId="20286" hidden="1"/>
    <cellStyle name="Uwaga 3" xfId="20295" hidden="1"/>
    <cellStyle name="Uwaga 3" xfId="20296" hidden="1"/>
    <cellStyle name="Uwaga 3" xfId="20297" hidden="1"/>
    <cellStyle name="Uwaga 3" xfId="20310" hidden="1"/>
    <cellStyle name="Uwaga 3" xfId="20312" hidden="1"/>
    <cellStyle name="Uwaga 3" xfId="20314" hidden="1"/>
    <cellStyle name="Uwaga 3" xfId="20325" hidden="1"/>
    <cellStyle name="Uwaga 3" xfId="20327" hidden="1"/>
    <cellStyle name="Uwaga 3" xfId="20329" hidden="1"/>
    <cellStyle name="Uwaga 3" xfId="20340" hidden="1"/>
    <cellStyle name="Uwaga 3" xfId="20342" hidden="1"/>
    <cellStyle name="Uwaga 3" xfId="20344" hidden="1"/>
    <cellStyle name="Uwaga 3" xfId="20355" hidden="1"/>
    <cellStyle name="Uwaga 3" xfId="20356" hidden="1"/>
    <cellStyle name="Uwaga 3" xfId="20357" hidden="1"/>
    <cellStyle name="Uwaga 3" xfId="20370" hidden="1"/>
    <cellStyle name="Uwaga 3" xfId="20372" hidden="1"/>
    <cellStyle name="Uwaga 3" xfId="20374" hidden="1"/>
    <cellStyle name="Uwaga 3" xfId="20385" hidden="1"/>
    <cellStyle name="Uwaga 3" xfId="20387" hidden="1"/>
    <cellStyle name="Uwaga 3" xfId="20389" hidden="1"/>
    <cellStyle name="Uwaga 3" xfId="20400" hidden="1"/>
    <cellStyle name="Uwaga 3" xfId="20402" hidden="1"/>
    <cellStyle name="Uwaga 3" xfId="20403" hidden="1"/>
    <cellStyle name="Uwaga 3" xfId="20415" hidden="1"/>
    <cellStyle name="Uwaga 3" xfId="20416" hidden="1"/>
    <cellStyle name="Uwaga 3" xfId="20417" hidden="1"/>
    <cellStyle name="Uwaga 3" xfId="20430" hidden="1"/>
    <cellStyle name="Uwaga 3" xfId="20432" hidden="1"/>
    <cellStyle name="Uwaga 3" xfId="20434" hidden="1"/>
    <cellStyle name="Uwaga 3" xfId="20445" hidden="1"/>
    <cellStyle name="Uwaga 3" xfId="20447" hidden="1"/>
    <cellStyle name="Uwaga 3" xfId="20449" hidden="1"/>
    <cellStyle name="Uwaga 3" xfId="20460" hidden="1"/>
    <cellStyle name="Uwaga 3" xfId="20462" hidden="1"/>
    <cellStyle name="Uwaga 3" xfId="20464" hidden="1"/>
    <cellStyle name="Uwaga 3" xfId="20475" hidden="1"/>
    <cellStyle name="Uwaga 3" xfId="20476" hidden="1"/>
    <cellStyle name="Uwaga 3" xfId="20478" hidden="1"/>
    <cellStyle name="Uwaga 3" xfId="20489" hidden="1"/>
    <cellStyle name="Uwaga 3" xfId="20491" hidden="1"/>
    <cellStyle name="Uwaga 3" xfId="20492" hidden="1"/>
    <cellStyle name="Uwaga 3" xfId="20501" hidden="1"/>
    <cellStyle name="Uwaga 3" xfId="20504" hidden="1"/>
    <cellStyle name="Uwaga 3" xfId="20506" hidden="1"/>
    <cellStyle name="Uwaga 3" xfId="20517" hidden="1"/>
    <cellStyle name="Uwaga 3" xfId="20519" hidden="1"/>
    <cellStyle name="Uwaga 3" xfId="20521" hidden="1"/>
    <cellStyle name="Uwaga 3" xfId="20533" hidden="1"/>
    <cellStyle name="Uwaga 3" xfId="20535" hidden="1"/>
    <cellStyle name="Uwaga 3" xfId="20537" hidden="1"/>
    <cellStyle name="Uwaga 3" xfId="20545" hidden="1"/>
    <cellStyle name="Uwaga 3" xfId="20547" hidden="1"/>
    <cellStyle name="Uwaga 3" xfId="20550" hidden="1"/>
    <cellStyle name="Uwaga 3" xfId="20540" hidden="1"/>
    <cellStyle name="Uwaga 3" xfId="20539" hidden="1"/>
    <cellStyle name="Uwaga 3" xfId="20538" hidden="1"/>
    <cellStyle name="Uwaga 3" xfId="20525" hidden="1"/>
    <cellStyle name="Uwaga 3" xfId="20524" hidden="1"/>
    <cellStyle name="Uwaga 3" xfId="20523" hidden="1"/>
    <cellStyle name="Uwaga 3" xfId="20510" hidden="1"/>
    <cellStyle name="Uwaga 3" xfId="20509" hidden="1"/>
    <cellStyle name="Uwaga 3" xfId="20508" hidden="1"/>
    <cellStyle name="Uwaga 3" xfId="20495" hidden="1"/>
    <cellStyle name="Uwaga 3" xfId="20494" hidden="1"/>
    <cellStyle name="Uwaga 3" xfId="20493" hidden="1"/>
    <cellStyle name="Uwaga 3" xfId="20480" hidden="1"/>
    <cellStyle name="Uwaga 3" xfId="20479" hidden="1"/>
    <cellStyle name="Uwaga 3" xfId="20477" hidden="1"/>
    <cellStyle name="Uwaga 3" xfId="20466" hidden="1"/>
    <cellStyle name="Uwaga 3" xfId="20463" hidden="1"/>
    <cellStyle name="Uwaga 3" xfId="20461" hidden="1"/>
    <cellStyle name="Uwaga 3" xfId="20451" hidden="1"/>
    <cellStyle name="Uwaga 3" xfId="20448" hidden="1"/>
    <cellStyle name="Uwaga 3" xfId="20446" hidden="1"/>
    <cellStyle name="Uwaga 3" xfId="20436" hidden="1"/>
    <cellStyle name="Uwaga 3" xfId="20433" hidden="1"/>
    <cellStyle name="Uwaga 3" xfId="20431" hidden="1"/>
    <cellStyle name="Uwaga 3" xfId="20421" hidden="1"/>
    <cellStyle name="Uwaga 3" xfId="20419" hidden="1"/>
    <cellStyle name="Uwaga 3" xfId="20418" hidden="1"/>
    <cellStyle name="Uwaga 3" xfId="20406" hidden="1"/>
    <cellStyle name="Uwaga 3" xfId="20404" hidden="1"/>
    <cellStyle name="Uwaga 3" xfId="20401" hidden="1"/>
    <cellStyle name="Uwaga 3" xfId="20391" hidden="1"/>
    <cellStyle name="Uwaga 3" xfId="20388" hidden="1"/>
    <cellStyle name="Uwaga 3" xfId="20386" hidden="1"/>
    <cellStyle name="Uwaga 3" xfId="20376" hidden="1"/>
    <cellStyle name="Uwaga 3" xfId="20373" hidden="1"/>
    <cellStyle name="Uwaga 3" xfId="20371" hidden="1"/>
    <cellStyle name="Uwaga 3" xfId="20361" hidden="1"/>
    <cellStyle name="Uwaga 3" xfId="20359" hidden="1"/>
    <cellStyle name="Uwaga 3" xfId="20358" hidden="1"/>
    <cellStyle name="Uwaga 3" xfId="20346" hidden="1"/>
    <cellStyle name="Uwaga 3" xfId="20343" hidden="1"/>
    <cellStyle name="Uwaga 3" xfId="20341" hidden="1"/>
    <cellStyle name="Uwaga 3" xfId="20331" hidden="1"/>
    <cellStyle name="Uwaga 3" xfId="20328" hidden="1"/>
    <cellStyle name="Uwaga 3" xfId="20326" hidden="1"/>
    <cellStyle name="Uwaga 3" xfId="20316" hidden="1"/>
    <cellStyle name="Uwaga 3" xfId="20313" hidden="1"/>
    <cellStyle name="Uwaga 3" xfId="20311" hidden="1"/>
    <cellStyle name="Uwaga 3" xfId="20301" hidden="1"/>
    <cellStyle name="Uwaga 3" xfId="20299" hidden="1"/>
    <cellStyle name="Uwaga 3" xfId="20298" hidden="1"/>
    <cellStyle name="Uwaga 3" xfId="20285" hidden="1"/>
    <cellStyle name="Uwaga 3" xfId="20282" hidden="1"/>
    <cellStyle name="Uwaga 3" xfId="20280" hidden="1"/>
    <cellStyle name="Uwaga 3" xfId="20270" hidden="1"/>
    <cellStyle name="Uwaga 3" xfId="20267" hidden="1"/>
    <cellStyle name="Uwaga 3" xfId="20265" hidden="1"/>
    <cellStyle name="Uwaga 3" xfId="20255" hidden="1"/>
    <cellStyle name="Uwaga 3" xfId="20252" hidden="1"/>
    <cellStyle name="Uwaga 3" xfId="20250" hidden="1"/>
    <cellStyle name="Uwaga 3" xfId="20241" hidden="1"/>
    <cellStyle name="Uwaga 3" xfId="20239" hidden="1"/>
    <cellStyle name="Uwaga 3" xfId="20238" hidden="1"/>
    <cellStyle name="Uwaga 3" xfId="20226" hidden="1"/>
    <cellStyle name="Uwaga 3" xfId="20224" hidden="1"/>
    <cellStyle name="Uwaga 3" xfId="20222" hidden="1"/>
    <cellStyle name="Uwaga 3" xfId="20211" hidden="1"/>
    <cellStyle name="Uwaga 3" xfId="20209" hidden="1"/>
    <cellStyle name="Uwaga 3" xfId="20207" hidden="1"/>
    <cellStyle name="Uwaga 3" xfId="20196" hidden="1"/>
    <cellStyle name="Uwaga 3" xfId="20194" hidden="1"/>
    <cellStyle name="Uwaga 3" xfId="20192" hidden="1"/>
    <cellStyle name="Uwaga 3" xfId="20181" hidden="1"/>
    <cellStyle name="Uwaga 3" xfId="20179" hidden="1"/>
    <cellStyle name="Uwaga 3" xfId="20178" hidden="1"/>
    <cellStyle name="Uwaga 3" xfId="20165" hidden="1"/>
    <cellStyle name="Uwaga 3" xfId="20162" hidden="1"/>
    <cellStyle name="Uwaga 3" xfId="20160" hidden="1"/>
    <cellStyle name="Uwaga 3" xfId="20150" hidden="1"/>
    <cellStyle name="Uwaga 3" xfId="20147" hidden="1"/>
    <cellStyle name="Uwaga 3" xfId="20145" hidden="1"/>
    <cellStyle name="Uwaga 3" xfId="20135" hidden="1"/>
    <cellStyle name="Uwaga 3" xfId="20132" hidden="1"/>
    <cellStyle name="Uwaga 3" xfId="20130" hidden="1"/>
    <cellStyle name="Uwaga 3" xfId="20121" hidden="1"/>
    <cellStyle name="Uwaga 3" xfId="20119" hidden="1"/>
    <cellStyle name="Uwaga 3" xfId="20117" hidden="1"/>
    <cellStyle name="Uwaga 3" xfId="20105" hidden="1"/>
    <cellStyle name="Uwaga 3" xfId="20102" hidden="1"/>
    <cellStyle name="Uwaga 3" xfId="20100" hidden="1"/>
    <cellStyle name="Uwaga 3" xfId="20090" hidden="1"/>
    <cellStyle name="Uwaga 3" xfId="20087" hidden="1"/>
    <cellStyle name="Uwaga 3" xfId="20085" hidden="1"/>
    <cellStyle name="Uwaga 3" xfId="20075" hidden="1"/>
    <cellStyle name="Uwaga 3" xfId="20072" hidden="1"/>
    <cellStyle name="Uwaga 3" xfId="20070" hidden="1"/>
    <cellStyle name="Uwaga 3" xfId="20063" hidden="1"/>
    <cellStyle name="Uwaga 3" xfId="20060" hidden="1"/>
    <cellStyle name="Uwaga 3" xfId="20058" hidden="1"/>
    <cellStyle name="Uwaga 3" xfId="20048" hidden="1"/>
    <cellStyle name="Uwaga 3" xfId="20045" hidden="1"/>
    <cellStyle name="Uwaga 3" xfId="20042" hidden="1"/>
    <cellStyle name="Uwaga 3" xfId="20033" hidden="1"/>
    <cellStyle name="Uwaga 3" xfId="20029" hidden="1"/>
    <cellStyle name="Uwaga 3" xfId="20026" hidden="1"/>
    <cellStyle name="Uwaga 3" xfId="20018" hidden="1"/>
    <cellStyle name="Uwaga 3" xfId="20015" hidden="1"/>
    <cellStyle name="Uwaga 3" xfId="20012" hidden="1"/>
    <cellStyle name="Uwaga 3" xfId="20003" hidden="1"/>
    <cellStyle name="Uwaga 3" xfId="20000" hidden="1"/>
    <cellStyle name="Uwaga 3" xfId="19997" hidden="1"/>
    <cellStyle name="Uwaga 3" xfId="19987" hidden="1"/>
    <cellStyle name="Uwaga 3" xfId="19983" hidden="1"/>
    <cellStyle name="Uwaga 3" xfId="19980" hidden="1"/>
    <cellStyle name="Uwaga 3" xfId="19971" hidden="1"/>
    <cellStyle name="Uwaga 3" xfId="19967" hidden="1"/>
    <cellStyle name="Uwaga 3" xfId="19965" hidden="1"/>
    <cellStyle name="Uwaga 3" xfId="19957" hidden="1"/>
    <cellStyle name="Uwaga 3" xfId="19953" hidden="1"/>
    <cellStyle name="Uwaga 3" xfId="19950" hidden="1"/>
    <cellStyle name="Uwaga 3" xfId="19943" hidden="1"/>
    <cellStyle name="Uwaga 3" xfId="19940" hidden="1"/>
    <cellStyle name="Uwaga 3" xfId="19937" hidden="1"/>
    <cellStyle name="Uwaga 3" xfId="19928" hidden="1"/>
    <cellStyle name="Uwaga 3" xfId="19923" hidden="1"/>
    <cellStyle name="Uwaga 3" xfId="19920" hidden="1"/>
    <cellStyle name="Uwaga 3" xfId="19913" hidden="1"/>
    <cellStyle name="Uwaga 3" xfId="19908" hidden="1"/>
    <cellStyle name="Uwaga 3" xfId="19905" hidden="1"/>
    <cellStyle name="Uwaga 3" xfId="19898" hidden="1"/>
    <cellStyle name="Uwaga 3" xfId="19893" hidden="1"/>
    <cellStyle name="Uwaga 3" xfId="19890" hidden="1"/>
    <cellStyle name="Uwaga 3" xfId="19884" hidden="1"/>
    <cellStyle name="Uwaga 3" xfId="19880" hidden="1"/>
    <cellStyle name="Uwaga 3" xfId="19877" hidden="1"/>
    <cellStyle name="Uwaga 3" xfId="19869" hidden="1"/>
    <cellStyle name="Uwaga 3" xfId="19864" hidden="1"/>
    <cellStyle name="Uwaga 3" xfId="19860" hidden="1"/>
    <cellStyle name="Uwaga 3" xfId="19854" hidden="1"/>
    <cellStyle name="Uwaga 3" xfId="19849" hidden="1"/>
    <cellStyle name="Uwaga 3" xfId="19845" hidden="1"/>
    <cellStyle name="Uwaga 3" xfId="19839" hidden="1"/>
    <cellStyle name="Uwaga 3" xfId="19834" hidden="1"/>
    <cellStyle name="Uwaga 3" xfId="19830" hidden="1"/>
    <cellStyle name="Uwaga 3" xfId="19825" hidden="1"/>
    <cellStyle name="Uwaga 3" xfId="19821" hidden="1"/>
    <cellStyle name="Uwaga 3" xfId="19817" hidden="1"/>
    <cellStyle name="Uwaga 3" xfId="19809" hidden="1"/>
    <cellStyle name="Uwaga 3" xfId="19804" hidden="1"/>
    <cellStyle name="Uwaga 3" xfId="19800" hidden="1"/>
    <cellStyle name="Uwaga 3" xfId="19794" hidden="1"/>
    <cellStyle name="Uwaga 3" xfId="19789" hidden="1"/>
    <cellStyle name="Uwaga 3" xfId="19785" hidden="1"/>
    <cellStyle name="Uwaga 3" xfId="19779" hidden="1"/>
    <cellStyle name="Uwaga 3" xfId="19774" hidden="1"/>
    <cellStyle name="Uwaga 3" xfId="19770" hidden="1"/>
    <cellStyle name="Uwaga 3" xfId="19766" hidden="1"/>
    <cellStyle name="Uwaga 3" xfId="19761" hidden="1"/>
    <cellStyle name="Uwaga 3" xfId="19756" hidden="1"/>
    <cellStyle name="Uwaga 3" xfId="19751" hidden="1"/>
    <cellStyle name="Uwaga 3" xfId="19747" hidden="1"/>
    <cellStyle name="Uwaga 3" xfId="19743" hidden="1"/>
    <cellStyle name="Uwaga 3" xfId="19736" hidden="1"/>
    <cellStyle name="Uwaga 3" xfId="19732" hidden="1"/>
    <cellStyle name="Uwaga 3" xfId="19727" hidden="1"/>
    <cellStyle name="Uwaga 3" xfId="19721" hidden="1"/>
    <cellStyle name="Uwaga 3" xfId="19717" hidden="1"/>
    <cellStyle name="Uwaga 3" xfId="19712" hidden="1"/>
    <cellStyle name="Uwaga 3" xfId="19706" hidden="1"/>
    <cellStyle name="Uwaga 3" xfId="19702" hidden="1"/>
    <cellStyle name="Uwaga 3" xfId="19697" hidden="1"/>
    <cellStyle name="Uwaga 3" xfId="19691" hidden="1"/>
    <cellStyle name="Uwaga 3" xfId="19687" hidden="1"/>
    <cellStyle name="Uwaga 3" xfId="19683" hidden="1"/>
    <cellStyle name="Uwaga 3" xfId="20543" hidden="1"/>
    <cellStyle name="Uwaga 3" xfId="20542" hidden="1"/>
    <cellStyle name="Uwaga 3" xfId="20541" hidden="1"/>
    <cellStyle name="Uwaga 3" xfId="20528" hidden="1"/>
    <cellStyle name="Uwaga 3" xfId="20527" hidden="1"/>
    <cellStyle name="Uwaga 3" xfId="20526" hidden="1"/>
    <cellStyle name="Uwaga 3" xfId="20513" hidden="1"/>
    <cellStyle name="Uwaga 3" xfId="20512" hidden="1"/>
    <cellStyle name="Uwaga 3" xfId="20511" hidden="1"/>
    <cellStyle name="Uwaga 3" xfId="20498" hidden="1"/>
    <cellStyle name="Uwaga 3" xfId="20497" hidden="1"/>
    <cellStyle name="Uwaga 3" xfId="20496" hidden="1"/>
    <cellStyle name="Uwaga 3" xfId="20483" hidden="1"/>
    <cellStyle name="Uwaga 3" xfId="20482" hidden="1"/>
    <cellStyle name="Uwaga 3" xfId="20481" hidden="1"/>
    <cellStyle name="Uwaga 3" xfId="20469" hidden="1"/>
    <cellStyle name="Uwaga 3" xfId="20467" hidden="1"/>
    <cellStyle name="Uwaga 3" xfId="20465" hidden="1"/>
    <cellStyle name="Uwaga 3" xfId="20454" hidden="1"/>
    <cellStyle name="Uwaga 3" xfId="20452" hidden="1"/>
    <cellStyle name="Uwaga 3" xfId="20450" hidden="1"/>
    <cellStyle name="Uwaga 3" xfId="20439" hidden="1"/>
    <cellStyle name="Uwaga 3" xfId="20437" hidden="1"/>
    <cellStyle name="Uwaga 3" xfId="20435" hidden="1"/>
    <cellStyle name="Uwaga 3" xfId="20424" hidden="1"/>
    <cellStyle name="Uwaga 3" xfId="20422" hidden="1"/>
    <cellStyle name="Uwaga 3" xfId="20420" hidden="1"/>
    <cellStyle name="Uwaga 3" xfId="20409" hidden="1"/>
    <cellStyle name="Uwaga 3" xfId="20407" hidden="1"/>
    <cellStyle name="Uwaga 3" xfId="20405" hidden="1"/>
    <cellStyle name="Uwaga 3" xfId="20394" hidden="1"/>
    <cellStyle name="Uwaga 3" xfId="20392" hidden="1"/>
    <cellStyle name="Uwaga 3" xfId="20390" hidden="1"/>
    <cellStyle name="Uwaga 3" xfId="20379" hidden="1"/>
    <cellStyle name="Uwaga 3" xfId="20377" hidden="1"/>
    <cellStyle name="Uwaga 3" xfId="20375" hidden="1"/>
    <cellStyle name="Uwaga 3" xfId="20364" hidden="1"/>
    <cellStyle name="Uwaga 3" xfId="20362" hidden="1"/>
    <cellStyle name="Uwaga 3" xfId="20360" hidden="1"/>
    <cellStyle name="Uwaga 3" xfId="20349" hidden="1"/>
    <cellStyle name="Uwaga 3" xfId="20347" hidden="1"/>
    <cellStyle name="Uwaga 3" xfId="20345" hidden="1"/>
    <cellStyle name="Uwaga 3" xfId="20334" hidden="1"/>
    <cellStyle name="Uwaga 3" xfId="20332" hidden="1"/>
    <cellStyle name="Uwaga 3" xfId="20330" hidden="1"/>
    <cellStyle name="Uwaga 3" xfId="20319" hidden="1"/>
    <cellStyle name="Uwaga 3" xfId="20317" hidden="1"/>
    <cellStyle name="Uwaga 3" xfId="20315" hidden="1"/>
    <cellStyle name="Uwaga 3" xfId="20304" hidden="1"/>
    <cellStyle name="Uwaga 3" xfId="20302" hidden="1"/>
    <cellStyle name="Uwaga 3" xfId="20300" hidden="1"/>
    <cellStyle name="Uwaga 3" xfId="20289" hidden="1"/>
    <cellStyle name="Uwaga 3" xfId="20287" hidden="1"/>
    <cellStyle name="Uwaga 3" xfId="20284" hidden="1"/>
    <cellStyle name="Uwaga 3" xfId="20274" hidden="1"/>
    <cellStyle name="Uwaga 3" xfId="20271" hidden="1"/>
    <cellStyle name="Uwaga 3" xfId="20268" hidden="1"/>
    <cellStyle name="Uwaga 3" xfId="20259" hidden="1"/>
    <cellStyle name="Uwaga 3" xfId="20257" hidden="1"/>
    <cellStyle name="Uwaga 3" xfId="20254" hidden="1"/>
    <cellStyle name="Uwaga 3" xfId="20244" hidden="1"/>
    <cellStyle name="Uwaga 3" xfId="20242" hidden="1"/>
    <cellStyle name="Uwaga 3" xfId="20240" hidden="1"/>
    <cellStyle name="Uwaga 3" xfId="20229" hidden="1"/>
    <cellStyle name="Uwaga 3" xfId="20227" hidden="1"/>
    <cellStyle name="Uwaga 3" xfId="20225" hidden="1"/>
    <cellStyle name="Uwaga 3" xfId="20214" hidden="1"/>
    <cellStyle name="Uwaga 3" xfId="20212" hidden="1"/>
    <cellStyle name="Uwaga 3" xfId="20210" hidden="1"/>
    <cellStyle name="Uwaga 3" xfId="20199" hidden="1"/>
    <cellStyle name="Uwaga 3" xfId="20197" hidden="1"/>
    <cellStyle name="Uwaga 3" xfId="20195" hidden="1"/>
    <cellStyle name="Uwaga 3" xfId="20184" hidden="1"/>
    <cellStyle name="Uwaga 3" xfId="20182" hidden="1"/>
    <cellStyle name="Uwaga 3" xfId="20180" hidden="1"/>
    <cellStyle name="Uwaga 3" xfId="20169" hidden="1"/>
    <cellStyle name="Uwaga 3" xfId="20167" hidden="1"/>
    <cellStyle name="Uwaga 3" xfId="20164" hidden="1"/>
    <cellStyle name="Uwaga 3" xfId="20154" hidden="1"/>
    <cellStyle name="Uwaga 3" xfId="20151" hidden="1"/>
    <cellStyle name="Uwaga 3" xfId="20148" hidden="1"/>
    <cellStyle name="Uwaga 3" xfId="20139" hidden="1"/>
    <cellStyle name="Uwaga 3" xfId="20136" hidden="1"/>
    <cellStyle name="Uwaga 3" xfId="20133" hidden="1"/>
    <cellStyle name="Uwaga 3" xfId="20124" hidden="1"/>
    <cellStyle name="Uwaga 3" xfId="20122" hidden="1"/>
    <cellStyle name="Uwaga 3" xfId="20120" hidden="1"/>
    <cellStyle name="Uwaga 3" xfId="20109" hidden="1"/>
    <cellStyle name="Uwaga 3" xfId="20106" hidden="1"/>
    <cellStyle name="Uwaga 3" xfId="20103" hidden="1"/>
    <cellStyle name="Uwaga 3" xfId="20094" hidden="1"/>
    <cellStyle name="Uwaga 3" xfId="20091" hidden="1"/>
    <cellStyle name="Uwaga 3" xfId="20088" hidden="1"/>
    <cellStyle name="Uwaga 3" xfId="20079" hidden="1"/>
    <cellStyle name="Uwaga 3" xfId="20076" hidden="1"/>
    <cellStyle name="Uwaga 3" xfId="20073" hidden="1"/>
    <cellStyle name="Uwaga 3" xfId="20066" hidden="1"/>
    <cellStyle name="Uwaga 3" xfId="20062" hidden="1"/>
    <cellStyle name="Uwaga 3" xfId="20059" hidden="1"/>
    <cellStyle name="Uwaga 3" xfId="20051" hidden="1"/>
    <cellStyle name="Uwaga 3" xfId="20047" hidden="1"/>
    <cellStyle name="Uwaga 3" xfId="20044" hidden="1"/>
    <cellStyle name="Uwaga 3" xfId="20036" hidden="1"/>
    <cellStyle name="Uwaga 3" xfId="20032" hidden="1"/>
    <cellStyle name="Uwaga 3" xfId="20028" hidden="1"/>
    <cellStyle name="Uwaga 3" xfId="20021" hidden="1"/>
    <cellStyle name="Uwaga 3" xfId="20017" hidden="1"/>
    <cellStyle name="Uwaga 3" xfId="20014" hidden="1"/>
    <cellStyle name="Uwaga 3" xfId="20006" hidden="1"/>
    <cellStyle name="Uwaga 3" xfId="20002" hidden="1"/>
    <cellStyle name="Uwaga 3" xfId="19999" hidden="1"/>
    <cellStyle name="Uwaga 3" xfId="19990" hidden="1"/>
    <cellStyle name="Uwaga 3" xfId="19985" hidden="1"/>
    <cellStyle name="Uwaga 3" xfId="19981" hidden="1"/>
    <cellStyle name="Uwaga 3" xfId="19975" hidden="1"/>
    <cellStyle name="Uwaga 3" xfId="19970" hidden="1"/>
    <cellStyle name="Uwaga 3" xfId="19966" hidden="1"/>
    <cellStyle name="Uwaga 3" xfId="19960" hidden="1"/>
    <cellStyle name="Uwaga 3" xfId="19955" hidden="1"/>
    <cellStyle name="Uwaga 3" xfId="19951" hidden="1"/>
    <cellStyle name="Uwaga 3" xfId="19946" hidden="1"/>
    <cellStyle name="Uwaga 3" xfId="19942" hidden="1"/>
    <cellStyle name="Uwaga 3" xfId="19938" hidden="1"/>
    <cellStyle name="Uwaga 3" xfId="19931" hidden="1"/>
    <cellStyle name="Uwaga 3" xfId="19926" hidden="1"/>
    <cellStyle name="Uwaga 3" xfId="19922" hidden="1"/>
    <cellStyle name="Uwaga 3" xfId="19915" hidden="1"/>
    <cellStyle name="Uwaga 3" xfId="19910" hidden="1"/>
    <cellStyle name="Uwaga 3" xfId="19906" hidden="1"/>
    <cellStyle name="Uwaga 3" xfId="19901" hidden="1"/>
    <cellStyle name="Uwaga 3" xfId="19896" hidden="1"/>
    <cellStyle name="Uwaga 3" xfId="19892" hidden="1"/>
    <cellStyle name="Uwaga 3" xfId="19886" hidden="1"/>
    <cellStyle name="Uwaga 3" xfId="19882" hidden="1"/>
    <cellStyle name="Uwaga 3" xfId="19879" hidden="1"/>
    <cellStyle name="Uwaga 3" xfId="19872" hidden="1"/>
    <cellStyle name="Uwaga 3" xfId="19867" hidden="1"/>
    <cellStyle name="Uwaga 3" xfId="19862" hidden="1"/>
    <cellStyle name="Uwaga 3" xfId="19856" hidden="1"/>
    <cellStyle name="Uwaga 3" xfId="19851" hidden="1"/>
    <cellStyle name="Uwaga 3" xfId="19846" hidden="1"/>
    <cellStyle name="Uwaga 3" xfId="19841" hidden="1"/>
    <cellStyle name="Uwaga 3" xfId="19836" hidden="1"/>
    <cellStyle name="Uwaga 3" xfId="19831" hidden="1"/>
    <cellStyle name="Uwaga 3" xfId="19827" hidden="1"/>
    <cellStyle name="Uwaga 3" xfId="19823" hidden="1"/>
    <cellStyle name="Uwaga 3" xfId="19818" hidden="1"/>
    <cellStyle name="Uwaga 3" xfId="19811" hidden="1"/>
    <cellStyle name="Uwaga 3" xfId="19806" hidden="1"/>
    <cellStyle name="Uwaga 3" xfId="19801" hidden="1"/>
    <cellStyle name="Uwaga 3" xfId="19795" hidden="1"/>
    <cellStyle name="Uwaga 3" xfId="19790" hidden="1"/>
    <cellStyle name="Uwaga 3" xfId="19786" hidden="1"/>
    <cellStyle name="Uwaga 3" xfId="19781" hidden="1"/>
    <cellStyle name="Uwaga 3" xfId="19776" hidden="1"/>
    <cellStyle name="Uwaga 3" xfId="19771" hidden="1"/>
    <cellStyle name="Uwaga 3" xfId="19767" hidden="1"/>
    <cellStyle name="Uwaga 3" xfId="19762" hidden="1"/>
    <cellStyle name="Uwaga 3" xfId="19757" hidden="1"/>
    <cellStyle name="Uwaga 3" xfId="19752" hidden="1"/>
    <cellStyle name="Uwaga 3" xfId="19748" hidden="1"/>
    <cellStyle name="Uwaga 3" xfId="19744" hidden="1"/>
    <cellStyle name="Uwaga 3" xfId="19737" hidden="1"/>
    <cellStyle name="Uwaga 3" xfId="19733" hidden="1"/>
    <cellStyle name="Uwaga 3" xfId="19728" hidden="1"/>
    <cellStyle name="Uwaga 3" xfId="19722" hidden="1"/>
    <cellStyle name="Uwaga 3" xfId="19718" hidden="1"/>
    <cellStyle name="Uwaga 3" xfId="19713" hidden="1"/>
    <cellStyle name="Uwaga 3" xfId="19707" hidden="1"/>
    <cellStyle name="Uwaga 3" xfId="19703" hidden="1"/>
    <cellStyle name="Uwaga 3" xfId="19699" hidden="1"/>
    <cellStyle name="Uwaga 3" xfId="19692" hidden="1"/>
    <cellStyle name="Uwaga 3" xfId="19688" hidden="1"/>
    <cellStyle name="Uwaga 3" xfId="19684" hidden="1"/>
    <cellStyle name="Uwaga 3" xfId="20548" hidden="1"/>
    <cellStyle name="Uwaga 3" xfId="20546" hidden="1"/>
    <cellStyle name="Uwaga 3" xfId="20544" hidden="1"/>
    <cellStyle name="Uwaga 3" xfId="20531" hidden="1"/>
    <cellStyle name="Uwaga 3" xfId="20530" hidden="1"/>
    <cellStyle name="Uwaga 3" xfId="20529" hidden="1"/>
    <cellStyle name="Uwaga 3" xfId="20516" hidden="1"/>
    <cellStyle name="Uwaga 3" xfId="20515" hidden="1"/>
    <cellStyle name="Uwaga 3" xfId="20514" hidden="1"/>
    <cellStyle name="Uwaga 3" xfId="20502" hidden="1"/>
    <cellStyle name="Uwaga 3" xfId="20500" hidden="1"/>
    <cellStyle name="Uwaga 3" xfId="20499" hidden="1"/>
    <cellStyle name="Uwaga 3" xfId="20486" hidden="1"/>
    <cellStyle name="Uwaga 3" xfId="20485" hidden="1"/>
    <cellStyle name="Uwaga 3" xfId="20484" hidden="1"/>
    <cellStyle name="Uwaga 3" xfId="20472" hidden="1"/>
    <cellStyle name="Uwaga 3" xfId="20470" hidden="1"/>
    <cellStyle name="Uwaga 3" xfId="20468" hidden="1"/>
    <cellStyle name="Uwaga 3" xfId="20457" hidden="1"/>
    <cellStyle name="Uwaga 3" xfId="20455" hidden="1"/>
    <cellStyle name="Uwaga 3" xfId="20453" hidden="1"/>
    <cellStyle name="Uwaga 3" xfId="20442" hidden="1"/>
    <cellStyle name="Uwaga 3" xfId="20440" hidden="1"/>
    <cellStyle name="Uwaga 3" xfId="20438" hidden="1"/>
    <cellStyle name="Uwaga 3" xfId="20427" hidden="1"/>
    <cellStyle name="Uwaga 3" xfId="20425" hidden="1"/>
    <cellStyle name="Uwaga 3" xfId="20423" hidden="1"/>
    <cellStyle name="Uwaga 3" xfId="20412" hidden="1"/>
    <cellStyle name="Uwaga 3" xfId="20410" hidden="1"/>
    <cellStyle name="Uwaga 3" xfId="20408" hidden="1"/>
    <cellStyle name="Uwaga 3" xfId="20397" hidden="1"/>
    <cellStyle name="Uwaga 3" xfId="20395" hidden="1"/>
    <cellStyle name="Uwaga 3" xfId="20393" hidden="1"/>
    <cellStyle name="Uwaga 3" xfId="20382" hidden="1"/>
    <cellStyle name="Uwaga 3" xfId="20380" hidden="1"/>
    <cellStyle name="Uwaga 3" xfId="20378" hidden="1"/>
    <cellStyle name="Uwaga 3" xfId="20367" hidden="1"/>
    <cellStyle name="Uwaga 3" xfId="20365" hidden="1"/>
    <cellStyle name="Uwaga 3" xfId="20363" hidden="1"/>
    <cellStyle name="Uwaga 3" xfId="20352" hidden="1"/>
    <cellStyle name="Uwaga 3" xfId="20350" hidden="1"/>
    <cellStyle name="Uwaga 3" xfId="20348" hidden="1"/>
    <cellStyle name="Uwaga 3" xfId="20337" hidden="1"/>
    <cellStyle name="Uwaga 3" xfId="20335" hidden="1"/>
    <cellStyle name="Uwaga 3" xfId="20333" hidden="1"/>
    <cellStyle name="Uwaga 3" xfId="20322" hidden="1"/>
    <cellStyle name="Uwaga 3" xfId="20320" hidden="1"/>
    <cellStyle name="Uwaga 3" xfId="20318" hidden="1"/>
    <cellStyle name="Uwaga 3" xfId="20307" hidden="1"/>
    <cellStyle name="Uwaga 3" xfId="20305" hidden="1"/>
    <cellStyle name="Uwaga 3" xfId="20303" hidden="1"/>
    <cellStyle name="Uwaga 3" xfId="20292" hidden="1"/>
    <cellStyle name="Uwaga 3" xfId="20290" hidden="1"/>
    <cellStyle name="Uwaga 3" xfId="20288" hidden="1"/>
    <cellStyle name="Uwaga 3" xfId="20277" hidden="1"/>
    <cellStyle name="Uwaga 3" xfId="20275" hidden="1"/>
    <cellStyle name="Uwaga 3" xfId="20273" hidden="1"/>
    <cellStyle name="Uwaga 3" xfId="20262" hidden="1"/>
    <cellStyle name="Uwaga 3" xfId="20260" hidden="1"/>
    <cellStyle name="Uwaga 3" xfId="20258" hidden="1"/>
    <cellStyle name="Uwaga 3" xfId="20247" hidden="1"/>
    <cellStyle name="Uwaga 3" xfId="20245" hidden="1"/>
    <cellStyle name="Uwaga 3" xfId="20243" hidden="1"/>
    <cellStyle name="Uwaga 3" xfId="20232" hidden="1"/>
    <cellStyle name="Uwaga 3" xfId="20230" hidden="1"/>
    <cellStyle name="Uwaga 3" xfId="20228" hidden="1"/>
    <cellStyle name="Uwaga 3" xfId="20217" hidden="1"/>
    <cellStyle name="Uwaga 3" xfId="20215" hidden="1"/>
    <cellStyle name="Uwaga 3" xfId="20213" hidden="1"/>
    <cellStyle name="Uwaga 3" xfId="20202" hidden="1"/>
    <cellStyle name="Uwaga 3" xfId="20200" hidden="1"/>
    <cellStyle name="Uwaga 3" xfId="20198" hidden="1"/>
    <cellStyle name="Uwaga 3" xfId="20187" hidden="1"/>
    <cellStyle name="Uwaga 3" xfId="20185" hidden="1"/>
    <cellStyle name="Uwaga 3" xfId="20183" hidden="1"/>
    <cellStyle name="Uwaga 3" xfId="20172" hidden="1"/>
    <cellStyle name="Uwaga 3" xfId="20170" hidden="1"/>
    <cellStyle name="Uwaga 3" xfId="20168" hidden="1"/>
    <cellStyle name="Uwaga 3" xfId="20157" hidden="1"/>
    <cellStyle name="Uwaga 3" xfId="20155" hidden="1"/>
    <cellStyle name="Uwaga 3" xfId="20152" hidden="1"/>
    <cellStyle name="Uwaga 3" xfId="20142" hidden="1"/>
    <cellStyle name="Uwaga 3" xfId="20140" hidden="1"/>
    <cellStyle name="Uwaga 3" xfId="20138" hidden="1"/>
    <cellStyle name="Uwaga 3" xfId="20127" hidden="1"/>
    <cellStyle name="Uwaga 3" xfId="20125" hidden="1"/>
    <cellStyle name="Uwaga 3" xfId="20123" hidden="1"/>
    <cellStyle name="Uwaga 3" xfId="20112" hidden="1"/>
    <cellStyle name="Uwaga 3" xfId="20110" hidden="1"/>
    <cellStyle name="Uwaga 3" xfId="20107" hidden="1"/>
    <cellStyle name="Uwaga 3" xfId="20097" hidden="1"/>
    <cellStyle name="Uwaga 3" xfId="20095" hidden="1"/>
    <cellStyle name="Uwaga 3" xfId="20092" hidden="1"/>
    <cellStyle name="Uwaga 3" xfId="20082" hidden="1"/>
    <cellStyle name="Uwaga 3" xfId="20080" hidden="1"/>
    <cellStyle name="Uwaga 3" xfId="20077" hidden="1"/>
    <cellStyle name="Uwaga 3" xfId="20068" hidden="1"/>
    <cellStyle name="Uwaga 3" xfId="20065" hidden="1"/>
    <cellStyle name="Uwaga 3" xfId="20061" hidden="1"/>
    <cellStyle name="Uwaga 3" xfId="20053" hidden="1"/>
    <cellStyle name="Uwaga 3" xfId="20050" hidden="1"/>
    <cellStyle name="Uwaga 3" xfId="20046" hidden="1"/>
    <cellStyle name="Uwaga 3" xfId="20038" hidden="1"/>
    <cellStyle name="Uwaga 3" xfId="20035" hidden="1"/>
    <cellStyle name="Uwaga 3" xfId="20031" hidden="1"/>
    <cellStyle name="Uwaga 3" xfId="20023" hidden="1"/>
    <cellStyle name="Uwaga 3" xfId="20020" hidden="1"/>
    <cellStyle name="Uwaga 3" xfId="20016" hidden="1"/>
    <cellStyle name="Uwaga 3" xfId="20008" hidden="1"/>
    <cellStyle name="Uwaga 3" xfId="20005" hidden="1"/>
    <cellStyle name="Uwaga 3" xfId="20001" hidden="1"/>
    <cellStyle name="Uwaga 3" xfId="19993" hidden="1"/>
    <cellStyle name="Uwaga 3" xfId="19989" hidden="1"/>
    <cellStyle name="Uwaga 3" xfId="19984" hidden="1"/>
    <cellStyle name="Uwaga 3" xfId="19978" hidden="1"/>
    <cellStyle name="Uwaga 3" xfId="19974" hidden="1"/>
    <cellStyle name="Uwaga 3" xfId="19969" hidden="1"/>
    <cellStyle name="Uwaga 3" xfId="19963" hidden="1"/>
    <cellStyle name="Uwaga 3" xfId="19959" hidden="1"/>
    <cellStyle name="Uwaga 3" xfId="19954" hidden="1"/>
    <cellStyle name="Uwaga 3" xfId="19948" hidden="1"/>
    <cellStyle name="Uwaga 3" xfId="19945" hidden="1"/>
    <cellStyle name="Uwaga 3" xfId="19941" hidden="1"/>
    <cellStyle name="Uwaga 3" xfId="19933" hidden="1"/>
    <cellStyle name="Uwaga 3" xfId="19930" hidden="1"/>
    <cellStyle name="Uwaga 3" xfId="19925" hidden="1"/>
    <cellStyle name="Uwaga 3" xfId="19918" hidden="1"/>
    <cellStyle name="Uwaga 3" xfId="19914" hidden="1"/>
    <cellStyle name="Uwaga 3" xfId="19909" hidden="1"/>
    <cellStyle name="Uwaga 3" xfId="19903" hidden="1"/>
    <cellStyle name="Uwaga 3" xfId="19899" hidden="1"/>
    <cellStyle name="Uwaga 3" xfId="19894" hidden="1"/>
    <cellStyle name="Uwaga 3" xfId="19888" hidden="1"/>
    <cellStyle name="Uwaga 3" xfId="19885" hidden="1"/>
    <cellStyle name="Uwaga 3" xfId="19881" hidden="1"/>
    <cellStyle name="Uwaga 3" xfId="19873" hidden="1"/>
    <cellStyle name="Uwaga 3" xfId="19868" hidden="1"/>
    <cellStyle name="Uwaga 3" xfId="19863" hidden="1"/>
    <cellStyle name="Uwaga 3" xfId="19858" hidden="1"/>
    <cellStyle name="Uwaga 3" xfId="19853" hidden="1"/>
    <cellStyle name="Uwaga 3" xfId="19848" hidden="1"/>
    <cellStyle name="Uwaga 3" xfId="19843" hidden="1"/>
    <cellStyle name="Uwaga 3" xfId="19838" hidden="1"/>
    <cellStyle name="Uwaga 3" xfId="19833" hidden="1"/>
    <cellStyle name="Uwaga 3" xfId="19828" hidden="1"/>
    <cellStyle name="Uwaga 3" xfId="19824" hidden="1"/>
    <cellStyle name="Uwaga 3" xfId="19819" hidden="1"/>
    <cellStyle name="Uwaga 3" xfId="19812" hidden="1"/>
    <cellStyle name="Uwaga 3" xfId="19807" hidden="1"/>
    <cellStyle name="Uwaga 3" xfId="19802" hidden="1"/>
    <cellStyle name="Uwaga 3" xfId="19797" hidden="1"/>
    <cellStyle name="Uwaga 3" xfId="19792" hidden="1"/>
    <cellStyle name="Uwaga 3" xfId="19787" hidden="1"/>
    <cellStyle name="Uwaga 3" xfId="19782" hidden="1"/>
    <cellStyle name="Uwaga 3" xfId="19777" hidden="1"/>
    <cellStyle name="Uwaga 3" xfId="19772" hidden="1"/>
    <cellStyle name="Uwaga 3" xfId="19768" hidden="1"/>
    <cellStyle name="Uwaga 3" xfId="19763" hidden="1"/>
    <cellStyle name="Uwaga 3" xfId="19758" hidden="1"/>
    <cellStyle name="Uwaga 3" xfId="19753" hidden="1"/>
    <cellStyle name="Uwaga 3" xfId="19749" hidden="1"/>
    <cellStyle name="Uwaga 3" xfId="19745" hidden="1"/>
    <cellStyle name="Uwaga 3" xfId="19738" hidden="1"/>
    <cellStyle name="Uwaga 3" xfId="19734" hidden="1"/>
    <cellStyle name="Uwaga 3" xfId="19729" hidden="1"/>
    <cellStyle name="Uwaga 3" xfId="19723" hidden="1"/>
    <cellStyle name="Uwaga 3" xfId="19719" hidden="1"/>
    <cellStyle name="Uwaga 3" xfId="19714" hidden="1"/>
    <cellStyle name="Uwaga 3" xfId="19708" hidden="1"/>
    <cellStyle name="Uwaga 3" xfId="19704" hidden="1"/>
    <cellStyle name="Uwaga 3" xfId="19700" hidden="1"/>
    <cellStyle name="Uwaga 3" xfId="19693" hidden="1"/>
    <cellStyle name="Uwaga 3" xfId="19689" hidden="1"/>
    <cellStyle name="Uwaga 3" xfId="19685" hidden="1"/>
    <cellStyle name="Uwaga 3" xfId="20552" hidden="1"/>
    <cellStyle name="Uwaga 3" xfId="20551" hidden="1"/>
    <cellStyle name="Uwaga 3" xfId="20549" hidden="1"/>
    <cellStyle name="Uwaga 3" xfId="20536" hidden="1"/>
    <cellStyle name="Uwaga 3" xfId="20534" hidden="1"/>
    <cellStyle name="Uwaga 3" xfId="20532" hidden="1"/>
    <cellStyle name="Uwaga 3" xfId="20522" hidden="1"/>
    <cellStyle name="Uwaga 3" xfId="20520" hidden="1"/>
    <cellStyle name="Uwaga 3" xfId="20518" hidden="1"/>
    <cellStyle name="Uwaga 3" xfId="20507" hidden="1"/>
    <cellStyle name="Uwaga 3" xfId="20505" hidden="1"/>
    <cellStyle name="Uwaga 3" xfId="20503" hidden="1"/>
    <cellStyle name="Uwaga 3" xfId="20490" hidden="1"/>
    <cellStyle name="Uwaga 3" xfId="20488" hidden="1"/>
    <cellStyle name="Uwaga 3" xfId="20487" hidden="1"/>
    <cellStyle name="Uwaga 3" xfId="20474" hidden="1"/>
    <cellStyle name="Uwaga 3" xfId="20473" hidden="1"/>
    <cellStyle name="Uwaga 3" xfId="20471" hidden="1"/>
    <cellStyle name="Uwaga 3" xfId="20459" hidden="1"/>
    <cellStyle name="Uwaga 3" xfId="20458" hidden="1"/>
    <cellStyle name="Uwaga 3" xfId="20456" hidden="1"/>
    <cellStyle name="Uwaga 3" xfId="20444" hidden="1"/>
    <cellStyle name="Uwaga 3" xfId="20443" hidden="1"/>
    <cellStyle name="Uwaga 3" xfId="20441" hidden="1"/>
    <cellStyle name="Uwaga 3" xfId="20429" hidden="1"/>
    <cellStyle name="Uwaga 3" xfId="20428" hidden="1"/>
    <cellStyle name="Uwaga 3" xfId="20426" hidden="1"/>
    <cellStyle name="Uwaga 3" xfId="20414" hidden="1"/>
    <cellStyle name="Uwaga 3" xfId="20413" hidden="1"/>
    <cellStyle name="Uwaga 3" xfId="20411" hidden="1"/>
    <cellStyle name="Uwaga 3" xfId="20399" hidden="1"/>
    <cellStyle name="Uwaga 3" xfId="20398" hidden="1"/>
    <cellStyle name="Uwaga 3" xfId="20396" hidden="1"/>
    <cellStyle name="Uwaga 3" xfId="20384" hidden="1"/>
    <cellStyle name="Uwaga 3" xfId="20383" hidden="1"/>
    <cellStyle name="Uwaga 3" xfId="20381" hidden="1"/>
    <cellStyle name="Uwaga 3" xfId="20369" hidden="1"/>
    <cellStyle name="Uwaga 3" xfId="20368" hidden="1"/>
    <cellStyle name="Uwaga 3" xfId="20366" hidden="1"/>
    <cellStyle name="Uwaga 3" xfId="20354" hidden="1"/>
    <cellStyle name="Uwaga 3" xfId="20353" hidden="1"/>
    <cellStyle name="Uwaga 3" xfId="20351" hidden="1"/>
    <cellStyle name="Uwaga 3" xfId="20339" hidden="1"/>
    <cellStyle name="Uwaga 3" xfId="20338" hidden="1"/>
    <cellStyle name="Uwaga 3" xfId="20336" hidden="1"/>
    <cellStyle name="Uwaga 3" xfId="20324" hidden="1"/>
    <cellStyle name="Uwaga 3" xfId="20323" hidden="1"/>
    <cellStyle name="Uwaga 3" xfId="20321" hidden="1"/>
    <cellStyle name="Uwaga 3" xfId="20309" hidden="1"/>
    <cellStyle name="Uwaga 3" xfId="20308" hidden="1"/>
    <cellStyle name="Uwaga 3" xfId="20306" hidden="1"/>
    <cellStyle name="Uwaga 3" xfId="20294" hidden="1"/>
    <cellStyle name="Uwaga 3" xfId="20293" hidden="1"/>
    <cellStyle name="Uwaga 3" xfId="20291" hidden="1"/>
    <cellStyle name="Uwaga 3" xfId="20279" hidden="1"/>
    <cellStyle name="Uwaga 3" xfId="20278" hidden="1"/>
    <cellStyle name="Uwaga 3" xfId="20276" hidden="1"/>
    <cellStyle name="Uwaga 3" xfId="20264" hidden="1"/>
    <cellStyle name="Uwaga 3" xfId="20263" hidden="1"/>
    <cellStyle name="Uwaga 3" xfId="20261" hidden="1"/>
    <cellStyle name="Uwaga 3" xfId="20249" hidden="1"/>
    <cellStyle name="Uwaga 3" xfId="20248" hidden="1"/>
    <cellStyle name="Uwaga 3" xfId="20246" hidden="1"/>
    <cellStyle name="Uwaga 3" xfId="20234" hidden="1"/>
    <cellStyle name="Uwaga 3" xfId="20233" hidden="1"/>
    <cellStyle name="Uwaga 3" xfId="20231" hidden="1"/>
    <cellStyle name="Uwaga 3" xfId="20219" hidden="1"/>
    <cellStyle name="Uwaga 3" xfId="20218" hidden="1"/>
    <cellStyle name="Uwaga 3" xfId="20216" hidden="1"/>
    <cellStyle name="Uwaga 3" xfId="20204" hidden="1"/>
    <cellStyle name="Uwaga 3" xfId="20203" hidden="1"/>
    <cellStyle name="Uwaga 3" xfId="20201" hidden="1"/>
    <cellStyle name="Uwaga 3" xfId="20189" hidden="1"/>
    <cellStyle name="Uwaga 3" xfId="20188" hidden="1"/>
    <cellStyle name="Uwaga 3" xfId="20186" hidden="1"/>
    <cellStyle name="Uwaga 3" xfId="20174" hidden="1"/>
    <cellStyle name="Uwaga 3" xfId="20173" hidden="1"/>
    <cellStyle name="Uwaga 3" xfId="20171" hidden="1"/>
    <cellStyle name="Uwaga 3" xfId="20159" hidden="1"/>
    <cellStyle name="Uwaga 3" xfId="20158" hidden="1"/>
    <cellStyle name="Uwaga 3" xfId="20156" hidden="1"/>
    <cellStyle name="Uwaga 3" xfId="20144" hidden="1"/>
    <cellStyle name="Uwaga 3" xfId="20143" hidden="1"/>
    <cellStyle name="Uwaga 3" xfId="20141" hidden="1"/>
    <cellStyle name="Uwaga 3" xfId="20129" hidden="1"/>
    <cellStyle name="Uwaga 3" xfId="20128" hidden="1"/>
    <cellStyle name="Uwaga 3" xfId="20126" hidden="1"/>
    <cellStyle name="Uwaga 3" xfId="20114" hidden="1"/>
    <cellStyle name="Uwaga 3" xfId="20113" hidden="1"/>
    <cellStyle name="Uwaga 3" xfId="20111" hidden="1"/>
    <cellStyle name="Uwaga 3" xfId="20099" hidden="1"/>
    <cellStyle name="Uwaga 3" xfId="20098" hidden="1"/>
    <cellStyle name="Uwaga 3" xfId="20096" hidden="1"/>
    <cellStyle name="Uwaga 3" xfId="20084" hidden="1"/>
    <cellStyle name="Uwaga 3" xfId="20083" hidden="1"/>
    <cellStyle name="Uwaga 3" xfId="20081" hidden="1"/>
    <cellStyle name="Uwaga 3" xfId="20069" hidden="1"/>
    <cellStyle name="Uwaga 3" xfId="20067" hidden="1"/>
    <cellStyle name="Uwaga 3" xfId="20064" hidden="1"/>
    <cellStyle name="Uwaga 3" xfId="20054" hidden="1"/>
    <cellStyle name="Uwaga 3" xfId="20052" hidden="1"/>
    <cellStyle name="Uwaga 3" xfId="20049" hidden="1"/>
    <cellStyle name="Uwaga 3" xfId="20039" hidden="1"/>
    <cellStyle name="Uwaga 3" xfId="20037" hidden="1"/>
    <cellStyle name="Uwaga 3" xfId="20034" hidden="1"/>
    <cellStyle name="Uwaga 3" xfId="20024" hidden="1"/>
    <cellStyle name="Uwaga 3" xfId="20022" hidden="1"/>
    <cellStyle name="Uwaga 3" xfId="20019" hidden="1"/>
    <cellStyle name="Uwaga 3" xfId="20009" hidden="1"/>
    <cellStyle name="Uwaga 3" xfId="20007" hidden="1"/>
    <cellStyle name="Uwaga 3" xfId="20004" hidden="1"/>
    <cellStyle name="Uwaga 3" xfId="19994" hidden="1"/>
    <cellStyle name="Uwaga 3" xfId="19992" hidden="1"/>
    <cellStyle name="Uwaga 3" xfId="19988" hidden="1"/>
    <cellStyle name="Uwaga 3" xfId="19979" hidden="1"/>
    <cellStyle name="Uwaga 3" xfId="19976" hidden="1"/>
    <cellStyle name="Uwaga 3" xfId="19972" hidden="1"/>
    <cellStyle name="Uwaga 3" xfId="19964" hidden="1"/>
    <cellStyle name="Uwaga 3" xfId="19962" hidden="1"/>
    <cellStyle name="Uwaga 3" xfId="19958" hidden="1"/>
    <cellStyle name="Uwaga 3" xfId="19949" hidden="1"/>
    <cellStyle name="Uwaga 3" xfId="19947" hidden="1"/>
    <cellStyle name="Uwaga 3" xfId="19944" hidden="1"/>
    <cellStyle name="Uwaga 3" xfId="19934" hidden="1"/>
    <cellStyle name="Uwaga 3" xfId="19932" hidden="1"/>
    <cellStyle name="Uwaga 3" xfId="19927" hidden="1"/>
    <cellStyle name="Uwaga 3" xfId="19919" hidden="1"/>
    <cellStyle name="Uwaga 3" xfId="19917" hidden="1"/>
    <cellStyle name="Uwaga 3" xfId="19912" hidden="1"/>
    <cellStyle name="Uwaga 3" xfId="19904" hidden="1"/>
    <cellStyle name="Uwaga 3" xfId="19902" hidden="1"/>
    <cellStyle name="Uwaga 3" xfId="19897" hidden="1"/>
    <cellStyle name="Uwaga 3" xfId="19889" hidden="1"/>
    <cellStyle name="Uwaga 3" xfId="19887" hidden="1"/>
    <cellStyle name="Uwaga 3" xfId="19883" hidden="1"/>
    <cellStyle name="Uwaga 3" xfId="19874" hidden="1"/>
    <cellStyle name="Uwaga 3" xfId="19871" hidden="1"/>
    <cellStyle name="Uwaga 3" xfId="19866" hidden="1"/>
    <cellStyle name="Uwaga 3" xfId="19859" hidden="1"/>
    <cellStyle name="Uwaga 3" xfId="19855" hidden="1"/>
    <cellStyle name="Uwaga 3" xfId="19850" hidden="1"/>
    <cellStyle name="Uwaga 3" xfId="19844" hidden="1"/>
    <cellStyle name="Uwaga 3" xfId="19840" hidden="1"/>
    <cellStyle name="Uwaga 3" xfId="19835" hidden="1"/>
    <cellStyle name="Uwaga 3" xfId="19829" hidden="1"/>
    <cellStyle name="Uwaga 3" xfId="19826" hidden="1"/>
    <cellStyle name="Uwaga 3" xfId="19822" hidden="1"/>
    <cellStyle name="Uwaga 3" xfId="19813" hidden="1"/>
    <cellStyle name="Uwaga 3" xfId="19808" hidden="1"/>
    <cellStyle name="Uwaga 3" xfId="19803" hidden="1"/>
    <cellStyle name="Uwaga 3" xfId="19798" hidden="1"/>
    <cellStyle name="Uwaga 3" xfId="19793" hidden="1"/>
    <cellStyle name="Uwaga 3" xfId="19788" hidden="1"/>
    <cellStyle name="Uwaga 3" xfId="19783" hidden="1"/>
    <cellStyle name="Uwaga 3" xfId="19778" hidden="1"/>
    <cellStyle name="Uwaga 3" xfId="19773" hidden="1"/>
    <cellStyle name="Uwaga 3" xfId="19769" hidden="1"/>
    <cellStyle name="Uwaga 3" xfId="19764" hidden="1"/>
    <cellStyle name="Uwaga 3" xfId="19759" hidden="1"/>
    <cellStyle name="Uwaga 3" xfId="19754" hidden="1"/>
    <cellStyle name="Uwaga 3" xfId="19750" hidden="1"/>
    <cellStyle name="Uwaga 3" xfId="19746" hidden="1"/>
    <cellStyle name="Uwaga 3" xfId="19739" hidden="1"/>
    <cellStyle name="Uwaga 3" xfId="19735" hidden="1"/>
    <cellStyle name="Uwaga 3" xfId="19730" hidden="1"/>
    <cellStyle name="Uwaga 3" xfId="19724" hidden="1"/>
    <cellStyle name="Uwaga 3" xfId="19720" hidden="1"/>
    <cellStyle name="Uwaga 3" xfId="19715" hidden="1"/>
    <cellStyle name="Uwaga 3" xfId="19709" hidden="1"/>
    <cellStyle name="Uwaga 3" xfId="19705" hidden="1"/>
    <cellStyle name="Uwaga 3" xfId="19701" hidden="1"/>
    <cellStyle name="Uwaga 3" xfId="19694" hidden="1"/>
    <cellStyle name="Uwaga 3" xfId="19690" hidden="1"/>
    <cellStyle name="Uwaga 3" xfId="19686" hidden="1"/>
    <cellStyle name="Uwaga 3" xfId="20634" hidden="1"/>
    <cellStyle name="Uwaga 3" xfId="20635" hidden="1"/>
    <cellStyle name="Uwaga 3" xfId="20637" hidden="1"/>
    <cellStyle name="Uwaga 3" xfId="20643" hidden="1"/>
    <cellStyle name="Uwaga 3" xfId="20644" hidden="1"/>
    <cellStyle name="Uwaga 3" xfId="20647" hidden="1"/>
    <cellStyle name="Uwaga 3" xfId="20652" hidden="1"/>
    <cellStyle name="Uwaga 3" xfId="20653" hidden="1"/>
    <cellStyle name="Uwaga 3" xfId="20656" hidden="1"/>
    <cellStyle name="Uwaga 3" xfId="20661" hidden="1"/>
    <cellStyle name="Uwaga 3" xfId="20662" hidden="1"/>
    <cellStyle name="Uwaga 3" xfId="20663" hidden="1"/>
    <cellStyle name="Uwaga 3" xfId="20670" hidden="1"/>
    <cellStyle name="Uwaga 3" xfId="20673" hidden="1"/>
    <cellStyle name="Uwaga 3" xfId="20676" hidden="1"/>
    <cellStyle name="Uwaga 3" xfId="20682" hidden="1"/>
    <cellStyle name="Uwaga 3" xfId="20685" hidden="1"/>
    <cellStyle name="Uwaga 3" xfId="20687" hidden="1"/>
    <cellStyle name="Uwaga 3" xfId="20692" hidden="1"/>
    <cellStyle name="Uwaga 3" xfId="20695" hidden="1"/>
    <cellStyle name="Uwaga 3" xfId="20696" hidden="1"/>
    <cellStyle name="Uwaga 3" xfId="20700" hidden="1"/>
    <cellStyle name="Uwaga 3" xfId="20703" hidden="1"/>
    <cellStyle name="Uwaga 3" xfId="20705" hidden="1"/>
    <cellStyle name="Uwaga 3" xfId="20706" hidden="1"/>
    <cellStyle name="Uwaga 3" xfId="20707" hidden="1"/>
    <cellStyle name="Uwaga 3" xfId="20710" hidden="1"/>
    <cellStyle name="Uwaga 3" xfId="20717" hidden="1"/>
    <cellStyle name="Uwaga 3" xfId="20720" hidden="1"/>
    <cellStyle name="Uwaga 3" xfId="20723" hidden="1"/>
    <cellStyle name="Uwaga 3" xfId="20726" hidden="1"/>
    <cellStyle name="Uwaga 3" xfId="20729" hidden="1"/>
    <cellStyle name="Uwaga 3" xfId="20732" hidden="1"/>
    <cellStyle name="Uwaga 3" xfId="20734" hidden="1"/>
    <cellStyle name="Uwaga 3" xfId="20737" hidden="1"/>
    <cellStyle name="Uwaga 3" xfId="20740" hidden="1"/>
    <cellStyle name="Uwaga 3" xfId="20742" hidden="1"/>
    <cellStyle name="Uwaga 3" xfId="20743" hidden="1"/>
    <cellStyle name="Uwaga 3" xfId="20745" hidden="1"/>
    <cellStyle name="Uwaga 3" xfId="20752" hidden="1"/>
    <cellStyle name="Uwaga 3" xfId="20755" hidden="1"/>
    <cellStyle name="Uwaga 3" xfId="20758" hidden="1"/>
    <cellStyle name="Uwaga 3" xfId="20762" hidden="1"/>
    <cellStyle name="Uwaga 3" xfId="20765" hidden="1"/>
    <cellStyle name="Uwaga 3" xfId="20768" hidden="1"/>
    <cellStyle name="Uwaga 3" xfId="20770" hidden="1"/>
    <cellStyle name="Uwaga 3" xfId="20773" hidden="1"/>
    <cellStyle name="Uwaga 3" xfId="20776" hidden="1"/>
    <cellStyle name="Uwaga 3" xfId="20778" hidden="1"/>
    <cellStyle name="Uwaga 3" xfId="20779" hidden="1"/>
    <cellStyle name="Uwaga 3" xfId="20782" hidden="1"/>
    <cellStyle name="Uwaga 3" xfId="20789" hidden="1"/>
    <cellStyle name="Uwaga 3" xfId="20792" hidden="1"/>
    <cellStyle name="Uwaga 3" xfId="20795" hidden="1"/>
    <cellStyle name="Uwaga 3" xfId="20799" hidden="1"/>
    <cellStyle name="Uwaga 3" xfId="20802" hidden="1"/>
    <cellStyle name="Uwaga 3" xfId="20804" hidden="1"/>
    <cellStyle name="Uwaga 3" xfId="20807" hidden="1"/>
    <cellStyle name="Uwaga 3" xfId="20810" hidden="1"/>
    <cellStyle name="Uwaga 3" xfId="20813" hidden="1"/>
    <cellStyle name="Uwaga 3" xfId="20814" hidden="1"/>
    <cellStyle name="Uwaga 3" xfId="20815" hidden="1"/>
    <cellStyle name="Uwaga 3" xfId="20817" hidden="1"/>
    <cellStyle name="Uwaga 3" xfId="20823" hidden="1"/>
    <cellStyle name="Uwaga 3" xfId="20824" hidden="1"/>
    <cellStyle name="Uwaga 3" xfId="20826" hidden="1"/>
    <cellStyle name="Uwaga 3" xfId="20832" hidden="1"/>
    <cellStyle name="Uwaga 3" xfId="20834" hidden="1"/>
    <cellStyle name="Uwaga 3" xfId="20837" hidden="1"/>
    <cellStyle name="Uwaga 3" xfId="20841" hidden="1"/>
    <cellStyle name="Uwaga 3" xfId="20842" hidden="1"/>
    <cellStyle name="Uwaga 3" xfId="20844" hidden="1"/>
    <cellStyle name="Uwaga 3" xfId="20850" hidden="1"/>
    <cellStyle name="Uwaga 3" xfId="20851" hidden="1"/>
    <cellStyle name="Uwaga 3" xfId="20852" hidden="1"/>
    <cellStyle name="Uwaga 3" xfId="20860" hidden="1"/>
    <cellStyle name="Uwaga 3" xfId="20863" hidden="1"/>
    <cellStyle name="Uwaga 3" xfId="20866" hidden="1"/>
    <cellStyle name="Uwaga 3" xfId="20869" hidden="1"/>
    <cellStyle name="Uwaga 3" xfId="20872" hidden="1"/>
    <cellStyle name="Uwaga 3" xfId="20875" hidden="1"/>
    <cellStyle name="Uwaga 3" xfId="20878" hidden="1"/>
    <cellStyle name="Uwaga 3" xfId="20881" hidden="1"/>
    <cellStyle name="Uwaga 3" xfId="20884" hidden="1"/>
    <cellStyle name="Uwaga 3" xfId="20886" hidden="1"/>
    <cellStyle name="Uwaga 3" xfId="20887" hidden="1"/>
    <cellStyle name="Uwaga 3" xfId="20889" hidden="1"/>
    <cellStyle name="Uwaga 3" xfId="20896" hidden="1"/>
    <cellStyle name="Uwaga 3" xfId="20899" hidden="1"/>
    <cellStyle name="Uwaga 3" xfId="20902" hidden="1"/>
    <cellStyle name="Uwaga 3" xfId="20905" hidden="1"/>
    <cellStyle name="Uwaga 3" xfId="20908" hidden="1"/>
    <cellStyle name="Uwaga 3" xfId="20911" hidden="1"/>
    <cellStyle name="Uwaga 3" xfId="20914" hidden="1"/>
    <cellStyle name="Uwaga 3" xfId="20916" hidden="1"/>
    <cellStyle name="Uwaga 3" xfId="20919" hidden="1"/>
    <cellStyle name="Uwaga 3" xfId="20922" hidden="1"/>
    <cellStyle name="Uwaga 3" xfId="20923" hidden="1"/>
    <cellStyle name="Uwaga 3" xfId="20924" hidden="1"/>
    <cellStyle name="Uwaga 3" xfId="20931" hidden="1"/>
    <cellStyle name="Uwaga 3" xfId="20932" hidden="1"/>
    <cellStyle name="Uwaga 3" xfId="20934" hidden="1"/>
    <cellStyle name="Uwaga 3" xfId="20940" hidden="1"/>
    <cellStyle name="Uwaga 3" xfId="20941" hidden="1"/>
    <cellStyle name="Uwaga 3" xfId="20943" hidden="1"/>
    <cellStyle name="Uwaga 3" xfId="20949" hidden="1"/>
    <cellStyle name="Uwaga 3" xfId="20950" hidden="1"/>
    <cellStyle name="Uwaga 3" xfId="20952" hidden="1"/>
    <cellStyle name="Uwaga 3" xfId="20958" hidden="1"/>
    <cellStyle name="Uwaga 3" xfId="20959" hidden="1"/>
    <cellStyle name="Uwaga 3" xfId="20960" hidden="1"/>
    <cellStyle name="Uwaga 3" xfId="20968" hidden="1"/>
    <cellStyle name="Uwaga 3" xfId="20970" hidden="1"/>
    <cellStyle name="Uwaga 3" xfId="20973" hidden="1"/>
    <cellStyle name="Uwaga 3" xfId="20977" hidden="1"/>
    <cellStyle name="Uwaga 3" xfId="20980" hidden="1"/>
    <cellStyle name="Uwaga 3" xfId="20983" hidden="1"/>
    <cellStyle name="Uwaga 3" xfId="20986" hidden="1"/>
    <cellStyle name="Uwaga 3" xfId="20988" hidden="1"/>
    <cellStyle name="Uwaga 3" xfId="20991" hidden="1"/>
    <cellStyle name="Uwaga 3" xfId="20994" hidden="1"/>
    <cellStyle name="Uwaga 3" xfId="20995" hidden="1"/>
    <cellStyle name="Uwaga 3" xfId="20996" hidden="1"/>
    <cellStyle name="Uwaga 3" xfId="21003" hidden="1"/>
    <cellStyle name="Uwaga 3" xfId="21005" hidden="1"/>
    <cellStyle name="Uwaga 3" xfId="21007" hidden="1"/>
    <cellStyle name="Uwaga 3" xfId="21012" hidden="1"/>
    <cellStyle name="Uwaga 3" xfId="21014" hidden="1"/>
    <cellStyle name="Uwaga 3" xfId="21016" hidden="1"/>
    <cellStyle name="Uwaga 3" xfId="21021" hidden="1"/>
    <cellStyle name="Uwaga 3" xfId="21023" hidden="1"/>
    <cellStyle name="Uwaga 3" xfId="21025" hidden="1"/>
    <cellStyle name="Uwaga 3" xfId="21030" hidden="1"/>
    <cellStyle name="Uwaga 3" xfId="21031" hidden="1"/>
    <cellStyle name="Uwaga 3" xfId="21032" hidden="1"/>
    <cellStyle name="Uwaga 3" xfId="21039" hidden="1"/>
    <cellStyle name="Uwaga 3" xfId="21041" hidden="1"/>
    <cellStyle name="Uwaga 3" xfId="21043" hidden="1"/>
    <cellStyle name="Uwaga 3" xfId="21048" hidden="1"/>
    <cellStyle name="Uwaga 3" xfId="21050" hidden="1"/>
    <cellStyle name="Uwaga 3" xfId="21052" hidden="1"/>
    <cellStyle name="Uwaga 3" xfId="21057" hidden="1"/>
    <cellStyle name="Uwaga 3" xfId="21059" hidden="1"/>
    <cellStyle name="Uwaga 3" xfId="21060" hidden="1"/>
    <cellStyle name="Uwaga 3" xfId="21066" hidden="1"/>
    <cellStyle name="Uwaga 3" xfId="21067" hidden="1"/>
    <cellStyle name="Uwaga 3" xfId="21068" hidden="1"/>
    <cellStyle name="Uwaga 3" xfId="21075" hidden="1"/>
    <cellStyle name="Uwaga 3" xfId="21077" hidden="1"/>
    <cellStyle name="Uwaga 3" xfId="21079" hidden="1"/>
    <cellStyle name="Uwaga 3" xfId="21084" hidden="1"/>
    <cellStyle name="Uwaga 3" xfId="21086" hidden="1"/>
    <cellStyle name="Uwaga 3" xfId="21088" hidden="1"/>
    <cellStyle name="Uwaga 3" xfId="21093" hidden="1"/>
    <cellStyle name="Uwaga 3" xfId="21095" hidden="1"/>
    <cellStyle name="Uwaga 3" xfId="21097" hidden="1"/>
    <cellStyle name="Uwaga 3" xfId="21102" hidden="1"/>
    <cellStyle name="Uwaga 3" xfId="21103" hidden="1"/>
    <cellStyle name="Uwaga 3" xfId="21105" hidden="1"/>
    <cellStyle name="Uwaga 3" xfId="21111" hidden="1"/>
    <cellStyle name="Uwaga 3" xfId="21112" hidden="1"/>
    <cellStyle name="Uwaga 3" xfId="21113" hidden="1"/>
    <cellStyle name="Uwaga 3" xfId="21120" hidden="1"/>
    <cellStyle name="Uwaga 3" xfId="21121" hidden="1"/>
    <cellStyle name="Uwaga 3" xfId="21122" hidden="1"/>
    <cellStyle name="Uwaga 3" xfId="21129" hidden="1"/>
    <cellStyle name="Uwaga 3" xfId="21130" hidden="1"/>
    <cellStyle name="Uwaga 3" xfId="21131" hidden="1"/>
    <cellStyle name="Uwaga 3" xfId="21138" hidden="1"/>
    <cellStyle name="Uwaga 3" xfId="21139" hidden="1"/>
    <cellStyle name="Uwaga 3" xfId="21140" hidden="1"/>
    <cellStyle name="Uwaga 3" xfId="21147" hidden="1"/>
    <cellStyle name="Uwaga 3" xfId="21148" hidden="1"/>
    <cellStyle name="Uwaga 3" xfId="21149" hidden="1"/>
    <cellStyle name="Uwaga 3" xfId="21199" hidden="1"/>
    <cellStyle name="Uwaga 3" xfId="21200" hidden="1"/>
    <cellStyle name="Uwaga 3" xfId="21202" hidden="1"/>
    <cellStyle name="Uwaga 3" xfId="21214" hidden="1"/>
    <cellStyle name="Uwaga 3" xfId="21215" hidden="1"/>
    <cellStyle name="Uwaga 3" xfId="21220" hidden="1"/>
    <cellStyle name="Uwaga 3" xfId="21229" hidden="1"/>
    <cellStyle name="Uwaga 3" xfId="21230" hidden="1"/>
    <cellStyle name="Uwaga 3" xfId="21235" hidden="1"/>
    <cellStyle name="Uwaga 3" xfId="21244" hidden="1"/>
    <cellStyle name="Uwaga 3" xfId="21245" hidden="1"/>
    <cellStyle name="Uwaga 3" xfId="21246" hidden="1"/>
    <cellStyle name="Uwaga 3" xfId="21259" hidden="1"/>
    <cellStyle name="Uwaga 3" xfId="21264" hidden="1"/>
    <cellStyle name="Uwaga 3" xfId="21269" hidden="1"/>
    <cellStyle name="Uwaga 3" xfId="21279" hidden="1"/>
    <cellStyle name="Uwaga 3" xfId="21284" hidden="1"/>
    <cellStyle name="Uwaga 3" xfId="21288" hidden="1"/>
    <cellStyle name="Uwaga 3" xfId="21295" hidden="1"/>
    <cellStyle name="Uwaga 3" xfId="21300" hidden="1"/>
    <cellStyle name="Uwaga 3" xfId="21303" hidden="1"/>
    <cellStyle name="Uwaga 3" xfId="21309" hidden="1"/>
    <cellStyle name="Uwaga 3" xfId="21314" hidden="1"/>
    <cellStyle name="Uwaga 3" xfId="21318" hidden="1"/>
    <cellStyle name="Uwaga 3" xfId="21319" hidden="1"/>
    <cellStyle name="Uwaga 3" xfId="21320" hidden="1"/>
    <cellStyle name="Uwaga 3" xfId="21324" hidden="1"/>
    <cellStyle name="Uwaga 3" xfId="21336" hidden="1"/>
    <cellStyle name="Uwaga 3" xfId="21341" hidden="1"/>
    <cellStyle name="Uwaga 3" xfId="21346" hidden="1"/>
    <cellStyle name="Uwaga 3" xfId="21351" hidden="1"/>
    <cellStyle name="Uwaga 3" xfId="21356" hidden="1"/>
    <cellStyle name="Uwaga 3" xfId="21361" hidden="1"/>
    <cellStyle name="Uwaga 3" xfId="21365" hidden="1"/>
    <cellStyle name="Uwaga 3" xfId="21369" hidden="1"/>
    <cellStyle name="Uwaga 3" xfId="21374" hidden="1"/>
    <cellStyle name="Uwaga 3" xfId="21379" hidden="1"/>
    <cellStyle name="Uwaga 3" xfId="21380" hidden="1"/>
    <cellStyle name="Uwaga 3" xfId="21382" hidden="1"/>
    <cellStyle name="Uwaga 3" xfId="21395" hidden="1"/>
    <cellStyle name="Uwaga 3" xfId="21399" hidden="1"/>
    <cellStyle name="Uwaga 3" xfId="21404" hidden="1"/>
    <cellStyle name="Uwaga 3" xfId="21411" hidden="1"/>
    <cellStyle name="Uwaga 3" xfId="21415" hidden="1"/>
    <cellStyle name="Uwaga 3" xfId="21420" hidden="1"/>
    <cellStyle name="Uwaga 3" xfId="21425" hidden="1"/>
    <cellStyle name="Uwaga 3" xfId="21428" hidden="1"/>
    <cellStyle name="Uwaga 3" xfId="21433" hidden="1"/>
    <cellStyle name="Uwaga 3" xfId="21439" hidden="1"/>
    <cellStyle name="Uwaga 3" xfId="21440" hidden="1"/>
    <cellStyle name="Uwaga 3" xfId="21443" hidden="1"/>
    <cellStyle name="Uwaga 3" xfId="21456" hidden="1"/>
    <cellStyle name="Uwaga 3" xfId="21460" hidden="1"/>
    <cellStyle name="Uwaga 3" xfId="21465" hidden="1"/>
    <cellStyle name="Uwaga 3" xfId="21472" hidden="1"/>
    <cellStyle name="Uwaga 3" xfId="21477" hidden="1"/>
    <cellStyle name="Uwaga 3" xfId="21481" hidden="1"/>
    <cellStyle name="Uwaga 3" xfId="21486" hidden="1"/>
    <cellStyle name="Uwaga 3" xfId="21490" hidden="1"/>
    <cellStyle name="Uwaga 3" xfId="21495" hidden="1"/>
    <cellStyle name="Uwaga 3" xfId="21499" hidden="1"/>
    <cellStyle name="Uwaga 3" xfId="21500" hidden="1"/>
    <cellStyle name="Uwaga 3" xfId="21502" hidden="1"/>
    <cellStyle name="Uwaga 3" xfId="21514" hidden="1"/>
    <cellStyle name="Uwaga 3" xfId="21515" hidden="1"/>
    <cellStyle name="Uwaga 3" xfId="21517" hidden="1"/>
    <cellStyle name="Uwaga 3" xfId="21529" hidden="1"/>
    <cellStyle name="Uwaga 3" xfId="21531" hidden="1"/>
    <cellStyle name="Uwaga 3" xfId="21534" hidden="1"/>
    <cellStyle name="Uwaga 3" xfId="21544" hidden="1"/>
    <cellStyle name="Uwaga 3" xfId="21545" hidden="1"/>
    <cellStyle name="Uwaga 3" xfId="21547" hidden="1"/>
    <cellStyle name="Uwaga 3" xfId="21559" hidden="1"/>
    <cellStyle name="Uwaga 3" xfId="21560" hidden="1"/>
    <cellStyle name="Uwaga 3" xfId="21561" hidden="1"/>
    <cellStyle name="Uwaga 3" xfId="21575" hidden="1"/>
    <cellStyle name="Uwaga 3" xfId="21578" hidden="1"/>
    <cellStyle name="Uwaga 3" xfId="21582" hidden="1"/>
    <cellStyle name="Uwaga 3" xfId="21590" hidden="1"/>
    <cellStyle name="Uwaga 3" xfId="21593" hidden="1"/>
    <cellStyle name="Uwaga 3" xfId="21597" hidden="1"/>
    <cellStyle name="Uwaga 3" xfId="21605" hidden="1"/>
    <cellStyle name="Uwaga 3" xfId="21608" hidden="1"/>
    <cellStyle name="Uwaga 3" xfId="21612" hidden="1"/>
    <cellStyle name="Uwaga 3" xfId="21619" hidden="1"/>
    <cellStyle name="Uwaga 3" xfId="21620" hidden="1"/>
    <cellStyle name="Uwaga 3" xfId="21622" hidden="1"/>
    <cellStyle name="Uwaga 3" xfId="21635" hidden="1"/>
    <cellStyle name="Uwaga 3" xfId="21638" hidden="1"/>
    <cellStyle name="Uwaga 3" xfId="21641" hidden="1"/>
    <cellStyle name="Uwaga 3" xfId="21650" hidden="1"/>
    <cellStyle name="Uwaga 3" xfId="21653" hidden="1"/>
    <cellStyle name="Uwaga 3" xfId="21657" hidden="1"/>
    <cellStyle name="Uwaga 3" xfId="21665" hidden="1"/>
    <cellStyle name="Uwaga 3" xfId="21667" hidden="1"/>
    <cellStyle name="Uwaga 3" xfId="21670" hidden="1"/>
    <cellStyle name="Uwaga 3" xfId="21679" hidden="1"/>
    <cellStyle name="Uwaga 3" xfId="21680" hidden="1"/>
    <cellStyle name="Uwaga 3" xfId="21681" hidden="1"/>
    <cellStyle name="Uwaga 3" xfId="21694" hidden="1"/>
    <cellStyle name="Uwaga 3" xfId="21695" hidden="1"/>
    <cellStyle name="Uwaga 3" xfId="21697" hidden="1"/>
    <cellStyle name="Uwaga 3" xfId="21709" hidden="1"/>
    <cellStyle name="Uwaga 3" xfId="21710" hidden="1"/>
    <cellStyle name="Uwaga 3" xfId="21712" hidden="1"/>
    <cellStyle name="Uwaga 3" xfId="21724" hidden="1"/>
    <cellStyle name="Uwaga 3" xfId="21725" hidden="1"/>
    <cellStyle name="Uwaga 3" xfId="21727" hidden="1"/>
    <cellStyle name="Uwaga 3" xfId="21739" hidden="1"/>
    <cellStyle name="Uwaga 3" xfId="21740" hidden="1"/>
    <cellStyle name="Uwaga 3" xfId="21741" hidden="1"/>
    <cellStyle name="Uwaga 3" xfId="21755" hidden="1"/>
    <cellStyle name="Uwaga 3" xfId="21757" hidden="1"/>
    <cellStyle name="Uwaga 3" xfId="21760" hidden="1"/>
    <cellStyle name="Uwaga 3" xfId="21770" hidden="1"/>
    <cellStyle name="Uwaga 3" xfId="21773" hidden="1"/>
    <cellStyle name="Uwaga 3" xfId="21776" hidden="1"/>
    <cellStyle name="Uwaga 3" xfId="21785" hidden="1"/>
    <cellStyle name="Uwaga 3" xfId="21787" hidden="1"/>
    <cellStyle name="Uwaga 3" xfId="21790" hidden="1"/>
    <cellStyle name="Uwaga 3" xfId="21799" hidden="1"/>
    <cellStyle name="Uwaga 3" xfId="21800" hidden="1"/>
    <cellStyle name="Uwaga 3" xfId="21801" hidden="1"/>
    <cellStyle name="Uwaga 3" xfId="21814" hidden="1"/>
    <cellStyle name="Uwaga 3" xfId="21816" hidden="1"/>
    <cellStyle name="Uwaga 3" xfId="21818" hidden="1"/>
    <cellStyle name="Uwaga 3" xfId="21829" hidden="1"/>
    <cellStyle name="Uwaga 3" xfId="21831" hidden="1"/>
    <cellStyle name="Uwaga 3" xfId="21833" hidden="1"/>
    <cellStyle name="Uwaga 3" xfId="21844" hidden="1"/>
    <cellStyle name="Uwaga 3" xfId="21846" hidden="1"/>
    <cellStyle name="Uwaga 3" xfId="21848" hidden="1"/>
    <cellStyle name="Uwaga 3" xfId="21859" hidden="1"/>
    <cellStyle name="Uwaga 3" xfId="21860" hidden="1"/>
    <cellStyle name="Uwaga 3" xfId="21861" hidden="1"/>
    <cellStyle name="Uwaga 3" xfId="21874" hidden="1"/>
    <cellStyle name="Uwaga 3" xfId="21876" hidden="1"/>
    <cellStyle name="Uwaga 3" xfId="21878" hidden="1"/>
    <cellStyle name="Uwaga 3" xfId="21889" hidden="1"/>
    <cellStyle name="Uwaga 3" xfId="21891" hidden="1"/>
    <cellStyle name="Uwaga 3" xfId="21893" hidden="1"/>
    <cellStyle name="Uwaga 3" xfId="21904" hidden="1"/>
    <cellStyle name="Uwaga 3" xfId="21906" hidden="1"/>
    <cellStyle name="Uwaga 3" xfId="21907" hidden="1"/>
    <cellStyle name="Uwaga 3" xfId="21919" hidden="1"/>
    <cellStyle name="Uwaga 3" xfId="21920" hidden="1"/>
    <cellStyle name="Uwaga 3" xfId="21921" hidden="1"/>
    <cellStyle name="Uwaga 3" xfId="21934" hidden="1"/>
    <cellStyle name="Uwaga 3" xfId="21936" hidden="1"/>
    <cellStyle name="Uwaga 3" xfId="21938" hidden="1"/>
    <cellStyle name="Uwaga 3" xfId="21949" hidden="1"/>
    <cellStyle name="Uwaga 3" xfId="21951" hidden="1"/>
    <cellStyle name="Uwaga 3" xfId="21953" hidden="1"/>
    <cellStyle name="Uwaga 3" xfId="21964" hidden="1"/>
    <cellStyle name="Uwaga 3" xfId="21966" hidden="1"/>
    <cellStyle name="Uwaga 3" xfId="21968" hidden="1"/>
    <cellStyle name="Uwaga 3" xfId="21979" hidden="1"/>
    <cellStyle name="Uwaga 3" xfId="21980" hidden="1"/>
    <cellStyle name="Uwaga 3" xfId="21982" hidden="1"/>
    <cellStyle name="Uwaga 3" xfId="21993" hidden="1"/>
    <cellStyle name="Uwaga 3" xfId="21995" hidden="1"/>
    <cellStyle name="Uwaga 3" xfId="21996" hidden="1"/>
    <cellStyle name="Uwaga 3" xfId="22005" hidden="1"/>
    <cellStyle name="Uwaga 3" xfId="22008" hidden="1"/>
    <cellStyle name="Uwaga 3" xfId="22010" hidden="1"/>
    <cellStyle name="Uwaga 3" xfId="22021" hidden="1"/>
    <cellStyle name="Uwaga 3" xfId="22023" hidden="1"/>
    <cellStyle name="Uwaga 3" xfId="22025" hidden="1"/>
    <cellStyle name="Uwaga 3" xfId="22037" hidden="1"/>
    <cellStyle name="Uwaga 3" xfId="22039" hidden="1"/>
    <cellStyle name="Uwaga 3" xfId="22041" hidden="1"/>
    <cellStyle name="Uwaga 3" xfId="22049" hidden="1"/>
    <cellStyle name="Uwaga 3" xfId="22051" hidden="1"/>
    <cellStyle name="Uwaga 3" xfId="22054" hidden="1"/>
    <cellStyle name="Uwaga 3" xfId="22044" hidden="1"/>
    <cellStyle name="Uwaga 3" xfId="22043" hidden="1"/>
    <cellStyle name="Uwaga 3" xfId="22042" hidden="1"/>
    <cellStyle name="Uwaga 3" xfId="22029" hidden="1"/>
    <cellStyle name="Uwaga 3" xfId="22028" hidden="1"/>
    <cellStyle name="Uwaga 3" xfId="22027" hidden="1"/>
    <cellStyle name="Uwaga 3" xfId="22014" hidden="1"/>
    <cellStyle name="Uwaga 3" xfId="22013" hidden="1"/>
    <cellStyle name="Uwaga 3" xfId="22012" hidden="1"/>
    <cellStyle name="Uwaga 3" xfId="21999" hidden="1"/>
    <cellStyle name="Uwaga 3" xfId="21998" hidden="1"/>
    <cellStyle name="Uwaga 3" xfId="21997" hidden="1"/>
    <cellStyle name="Uwaga 3" xfId="21984" hidden="1"/>
    <cellStyle name="Uwaga 3" xfId="21983" hidden="1"/>
    <cellStyle name="Uwaga 3" xfId="21981" hidden="1"/>
    <cellStyle name="Uwaga 3" xfId="21970" hidden="1"/>
    <cellStyle name="Uwaga 3" xfId="21967" hidden="1"/>
    <cellStyle name="Uwaga 3" xfId="21965" hidden="1"/>
    <cellStyle name="Uwaga 3" xfId="21955" hidden="1"/>
    <cellStyle name="Uwaga 3" xfId="21952" hidden="1"/>
    <cellStyle name="Uwaga 3" xfId="21950" hidden="1"/>
    <cellStyle name="Uwaga 3" xfId="21940" hidden="1"/>
    <cellStyle name="Uwaga 3" xfId="21937" hidden="1"/>
    <cellStyle name="Uwaga 3" xfId="21935" hidden="1"/>
    <cellStyle name="Uwaga 3" xfId="21925" hidden="1"/>
    <cellStyle name="Uwaga 3" xfId="21923" hidden="1"/>
    <cellStyle name="Uwaga 3" xfId="21922" hidden="1"/>
    <cellStyle name="Uwaga 3" xfId="21910" hidden="1"/>
    <cellStyle name="Uwaga 3" xfId="21908" hidden="1"/>
    <cellStyle name="Uwaga 3" xfId="21905" hidden="1"/>
    <cellStyle name="Uwaga 3" xfId="21895" hidden="1"/>
    <cellStyle name="Uwaga 3" xfId="21892" hidden="1"/>
    <cellStyle name="Uwaga 3" xfId="21890" hidden="1"/>
    <cellStyle name="Uwaga 3" xfId="21880" hidden="1"/>
    <cellStyle name="Uwaga 3" xfId="21877" hidden="1"/>
    <cellStyle name="Uwaga 3" xfId="21875" hidden="1"/>
    <cellStyle name="Uwaga 3" xfId="21865" hidden="1"/>
    <cellStyle name="Uwaga 3" xfId="21863" hidden="1"/>
    <cellStyle name="Uwaga 3" xfId="21862" hidden="1"/>
    <cellStyle name="Uwaga 3" xfId="21850" hidden="1"/>
    <cellStyle name="Uwaga 3" xfId="21847" hidden="1"/>
    <cellStyle name="Uwaga 3" xfId="21845" hidden="1"/>
    <cellStyle name="Uwaga 3" xfId="21835" hidden="1"/>
    <cellStyle name="Uwaga 3" xfId="21832" hidden="1"/>
    <cellStyle name="Uwaga 3" xfId="21830" hidden="1"/>
    <cellStyle name="Uwaga 3" xfId="21820" hidden="1"/>
    <cellStyle name="Uwaga 3" xfId="21817" hidden="1"/>
    <cellStyle name="Uwaga 3" xfId="21815" hidden="1"/>
    <cellStyle name="Uwaga 3" xfId="21805" hidden="1"/>
    <cellStyle name="Uwaga 3" xfId="21803" hidden="1"/>
    <cellStyle name="Uwaga 3" xfId="21802" hidden="1"/>
    <cellStyle name="Uwaga 3" xfId="21789" hidden="1"/>
    <cellStyle name="Uwaga 3" xfId="21786" hidden="1"/>
    <cellStyle name="Uwaga 3" xfId="21784" hidden="1"/>
    <cellStyle name="Uwaga 3" xfId="21774" hidden="1"/>
    <cellStyle name="Uwaga 3" xfId="21771" hidden="1"/>
    <cellStyle name="Uwaga 3" xfId="21769" hidden="1"/>
    <cellStyle name="Uwaga 3" xfId="21759" hidden="1"/>
    <cellStyle name="Uwaga 3" xfId="21756" hidden="1"/>
    <cellStyle name="Uwaga 3" xfId="21754" hidden="1"/>
    <cellStyle name="Uwaga 3" xfId="21745" hidden="1"/>
    <cellStyle name="Uwaga 3" xfId="21743" hidden="1"/>
    <cellStyle name="Uwaga 3" xfId="21742" hidden="1"/>
    <cellStyle name="Uwaga 3" xfId="21730" hidden="1"/>
    <cellStyle name="Uwaga 3" xfId="21728" hidden="1"/>
    <cellStyle name="Uwaga 3" xfId="21726" hidden="1"/>
    <cellStyle name="Uwaga 3" xfId="21715" hidden="1"/>
    <cellStyle name="Uwaga 3" xfId="21713" hidden="1"/>
    <cellStyle name="Uwaga 3" xfId="21711" hidden="1"/>
    <cellStyle name="Uwaga 3" xfId="21700" hidden="1"/>
    <cellStyle name="Uwaga 3" xfId="21698" hidden="1"/>
    <cellStyle name="Uwaga 3" xfId="21696" hidden="1"/>
    <cellStyle name="Uwaga 3" xfId="21685" hidden="1"/>
    <cellStyle name="Uwaga 3" xfId="21683" hidden="1"/>
    <cellStyle name="Uwaga 3" xfId="21682" hidden="1"/>
    <cellStyle name="Uwaga 3" xfId="21669" hidden="1"/>
    <cellStyle name="Uwaga 3" xfId="21666" hidden="1"/>
    <cellStyle name="Uwaga 3" xfId="21664" hidden="1"/>
    <cellStyle name="Uwaga 3" xfId="21654" hidden="1"/>
    <cellStyle name="Uwaga 3" xfId="21651" hidden="1"/>
    <cellStyle name="Uwaga 3" xfId="21649" hidden="1"/>
    <cellStyle name="Uwaga 3" xfId="21639" hidden="1"/>
    <cellStyle name="Uwaga 3" xfId="21636" hidden="1"/>
    <cellStyle name="Uwaga 3" xfId="21634" hidden="1"/>
    <cellStyle name="Uwaga 3" xfId="21625" hidden="1"/>
    <cellStyle name="Uwaga 3" xfId="21623" hidden="1"/>
    <cellStyle name="Uwaga 3" xfId="21621" hidden="1"/>
    <cellStyle name="Uwaga 3" xfId="21609" hidden="1"/>
    <cellStyle name="Uwaga 3" xfId="21606" hidden="1"/>
    <cellStyle name="Uwaga 3" xfId="21604" hidden="1"/>
    <cellStyle name="Uwaga 3" xfId="21594" hidden="1"/>
    <cellStyle name="Uwaga 3" xfId="21591" hidden="1"/>
    <cellStyle name="Uwaga 3" xfId="21589" hidden="1"/>
    <cellStyle name="Uwaga 3" xfId="21579" hidden="1"/>
    <cellStyle name="Uwaga 3" xfId="21576" hidden="1"/>
    <cellStyle name="Uwaga 3" xfId="21574" hidden="1"/>
    <cellStyle name="Uwaga 3" xfId="21567" hidden="1"/>
    <cellStyle name="Uwaga 3" xfId="21564" hidden="1"/>
    <cellStyle name="Uwaga 3" xfId="21562" hidden="1"/>
    <cellStyle name="Uwaga 3" xfId="21552" hidden="1"/>
    <cellStyle name="Uwaga 3" xfId="21549" hidden="1"/>
    <cellStyle name="Uwaga 3" xfId="21546" hidden="1"/>
    <cellStyle name="Uwaga 3" xfId="21537" hidden="1"/>
    <cellStyle name="Uwaga 3" xfId="21533" hidden="1"/>
    <cellStyle name="Uwaga 3" xfId="21530" hidden="1"/>
    <cellStyle name="Uwaga 3" xfId="21522" hidden="1"/>
    <cellStyle name="Uwaga 3" xfId="21519" hidden="1"/>
    <cellStyle name="Uwaga 3" xfId="21516" hidden="1"/>
    <cellStyle name="Uwaga 3" xfId="21507" hidden="1"/>
    <cellStyle name="Uwaga 3" xfId="21504" hidden="1"/>
    <cellStyle name="Uwaga 3" xfId="21501" hidden="1"/>
    <cellStyle name="Uwaga 3" xfId="21491" hidden="1"/>
    <cellStyle name="Uwaga 3" xfId="21487" hidden="1"/>
    <cellStyle name="Uwaga 3" xfId="21484" hidden="1"/>
    <cellStyle name="Uwaga 3" xfId="21475" hidden="1"/>
    <cellStyle name="Uwaga 3" xfId="21471" hidden="1"/>
    <cellStyle name="Uwaga 3" xfId="21469" hidden="1"/>
    <cellStyle name="Uwaga 3" xfId="21461" hidden="1"/>
    <cellStyle name="Uwaga 3" xfId="21457" hidden="1"/>
    <cellStyle name="Uwaga 3" xfId="21454" hidden="1"/>
    <cellStyle name="Uwaga 3" xfId="21447" hidden="1"/>
    <cellStyle name="Uwaga 3" xfId="21444" hidden="1"/>
    <cellStyle name="Uwaga 3" xfId="21441" hidden="1"/>
    <cellStyle name="Uwaga 3" xfId="21432" hidden="1"/>
    <cellStyle name="Uwaga 3" xfId="21427" hidden="1"/>
    <cellStyle name="Uwaga 3" xfId="21424" hidden="1"/>
    <cellStyle name="Uwaga 3" xfId="21417" hidden="1"/>
    <cellStyle name="Uwaga 3" xfId="21412" hidden="1"/>
    <cellStyle name="Uwaga 3" xfId="21409" hidden="1"/>
    <cellStyle name="Uwaga 3" xfId="21402" hidden="1"/>
    <cellStyle name="Uwaga 3" xfId="21397" hidden="1"/>
    <cellStyle name="Uwaga 3" xfId="21394" hidden="1"/>
    <cellStyle name="Uwaga 3" xfId="21388" hidden="1"/>
    <cellStyle name="Uwaga 3" xfId="21384" hidden="1"/>
    <cellStyle name="Uwaga 3" xfId="21381" hidden="1"/>
    <cellStyle name="Uwaga 3" xfId="21373" hidden="1"/>
    <cellStyle name="Uwaga 3" xfId="21368" hidden="1"/>
    <cellStyle name="Uwaga 3" xfId="21364" hidden="1"/>
    <cellStyle name="Uwaga 3" xfId="21358" hidden="1"/>
    <cellStyle name="Uwaga 3" xfId="21353" hidden="1"/>
    <cellStyle name="Uwaga 3" xfId="21349" hidden="1"/>
    <cellStyle name="Uwaga 3" xfId="21343" hidden="1"/>
    <cellStyle name="Uwaga 3" xfId="21338" hidden="1"/>
    <cellStyle name="Uwaga 3" xfId="21334" hidden="1"/>
    <cellStyle name="Uwaga 3" xfId="21329" hidden="1"/>
    <cellStyle name="Uwaga 3" xfId="21325" hidden="1"/>
    <cellStyle name="Uwaga 3" xfId="21321" hidden="1"/>
    <cellStyle name="Uwaga 3" xfId="21313" hidden="1"/>
    <cellStyle name="Uwaga 3" xfId="21308" hidden="1"/>
    <cellStyle name="Uwaga 3" xfId="21304" hidden="1"/>
    <cellStyle name="Uwaga 3" xfId="21298" hidden="1"/>
    <cellStyle name="Uwaga 3" xfId="21293" hidden="1"/>
    <cellStyle name="Uwaga 3" xfId="21289" hidden="1"/>
    <cellStyle name="Uwaga 3" xfId="21283" hidden="1"/>
    <cellStyle name="Uwaga 3" xfId="21278" hidden="1"/>
    <cellStyle name="Uwaga 3" xfId="21274" hidden="1"/>
    <cellStyle name="Uwaga 3" xfId="21270" hidden="1"/>
    <cellStyle name="Uwaga 3" xfId="21265" hidden="1"/>
    <cellStyle name="Uwaga 3" xfId="21260" hidden="1"/>
    <cellStyle name="Uwaga 3" xfId="21255" hidden="1"/>
    <cellStyle name="Uwaga 3" xfId="21251" hidden="1"/>
    <cellStyle name="Uwaga 3" xfId="21247" hidden="1"/>
    <cellStyle name="Uwaga 3" xfId="21240" hidden="1"/>
    <cellStyle name="Uwaga 3" xfId="21236" hidden="1"/>
    <cellStyle name="Uwaga 3" xfId="21231" hidden="1"/>
    <cellStyle name="Uwaga 3" xfId="21225" hidden="1"/>
    <cellStyle name="Uwaga 3" xfId="21221" hidden="1"/>
    <cellStyle name="Uwaga 3" xfId="21216" hidden="1"/>
    <cellStyle name="Uwaga 3" xfId="21210" hidden="1"/>
    <cellStyle name="Uwaga 3" xfId="21206" hidden="1"/>
    <cellStyle name="Uwaga 3" xfId="21201" hidden="1"/>
    <cellStyle name="Uwaga 3" xfId="21195" hidden="1"/>
    <cellStyle name="Uwaga 3" xfId="21191" hidden="1"/>
    <cellStyle name="Uwaga 3" xfId="21187" hidden="1"/>
    <cellStyle name="Uwaga 3" xfId="22047" hidden="1"/>
    <cellStyle name="Uwaga 3" xfId="22046" hidden="1"/>
    <cellStyle name="Uwaga 3" xfId="22045" hidden="1"/>
    <cellStyle name="Uwaga 3" xfId="22032" hidden="1"/>
    <cellStyle name="Uwaga 3" xfId="22031" hidden="1"/>
    <cellStyle name="Uwaga 3" xfId="22030" hidden="1"/>
    <cellStyle name="Uwaga 3" xfId="22017" hidden="1"/>
    <cellStyle name="Uwaga 3" xfId="22016" hidden="1"/>
    <cellStyle name="Uwaga 3" xfId="22015" hidden="1"/>
    <cellStyle name="Uwaga 3" xfId="22002" hidden="1"/>
    <cellStyle name="Uwaga 3" xfId="22001" hidden="1"/>
    <cellStyle name="Uwaga 3" xfId="22000" hidden="1"/>
    <cellStyle name="Uwaga 3" xfId="21987" hidden="1"/>
    <cellStyle name="Uwaga 3" xfId="21986" hidden="1"/>
    <cellStyle name="Uwaga 3" xfId="21985" hidden="1"/>
    <cellStyle name="Uwaga 3" xfId="21973" hidden="1"/>
    <cellStyle name="Uwaga 3" xfId="21971" hidden="1"/>
    <cellStyle name="Uwaga 3" xfId="21969" hidden="1"/>
    <cellStyle name="Uwaga 3" xfId="21958" hidden="1"/>
    <cellStyle name="Uwaga 3" xfId="21956" hidden="1"/>
    <cellStyle name="Uwaga 3" xfId="21954" hidden="1"/>
    <cellStyle name="Uwaga 3" xfId="21943" hidden="1"/>
    <cellStyle name="Uwaga 3" xfId="21941" hidden="1"/>
    <cellStyle name="Uwaga 3" xfId="21939" hidden="1"/>
    <cellStyle name="Uwaga 3" xfId="21928" hidden="1"/>
    <cellStyle name="Uwaga 3" xfId="21926" hidden="1"/>
    <cellStyle name="Uwaga 3" xfId="21924" hidden="1"/>
    <cellStyle name="Uwaga 3" xfId="21913" hidden="1"/>
    <cellStyle name="Uwaga 3" xfId="21911" hidden="1"/>
    <cellStyle name="Uwaga 3" xfId="21909" hidden="1"/>
    <cellStyle name="Uwaga 3" xfId="21898" hidden="1"/>
    <cellStyle name="Uwaga 3" xfId="21896" hidden="1"/>
    <cellStyle name="Uwaga 3" xfId="21894" hidden="1"/>
    <cellStyle name="Uwaga 3" xfId="21883" hidden="1"/>
    <cellStyle name="Uwaga 3" xfId="21881" hidden="1"/>
    <cellStyle name="Uwaga 3" xfId="21879" hidden="1"/>
    <cellStyle name="Uwaga 3" xfId="21868" hidden="1"/>
    <cellStyle name="Uwaga 3" xfId="21866" hidden="1"/>
    <cellStyle name="Uwaga 3" xfId="21864" hidden="1"/>
    <cellStyle name="Uwaga 3" xfId="21853" hidden="1"/>
    <cellStyle name="Uwaga 3" xfId="21851" hidden="1"/>
    <cellStyle name="Uwaga 3" xfId="21849" hidden="1"/>
    <cellStyle name="Uwaga 3" xfId="21838" hidden="1"/>
    <cellStyle name="Uwaga 3" xfId="21836" hidden="1"/>
    <cellStyle name="Uwaga 3" xfId="21834" hidden="1"/>
    <cellStyle name="Uwaga 3" xfId="21823" hidden="1"/>
    <cellStyle name="Uwaga 3" xfId="21821" hidden="1"/>
    <cellStyle name="Uwaga 3" xfId="21819" hidden="1"/>
    <cellStyle name="Uwaga 3" xfId="21808" hidden="1"/>
    <cellStyle name="Uwaga 3" xfId="21806" hidden="1"/>
    <cellStyle name="Uwaga 3" xfId="21804" hidden="1"/>
    <cellStyle name="Uwaga 3" xfId="21793" hidden="1"/>
    <cellStyle name="Uwaga 3" xfId="21791" hidden="1"/>
    <cellStyle name="Uwaga 3" xfId="21788" hidden="1"/>
    <cellStyle name="Uwaga 3" xfId="21778" hidden="1"/>
    <cellStyle name="Uwaga 3" xfId="21775" hidden="1"/>
    <cellStyle name="Uwaga 3" xfId="21772" hidden="1"/>
    <cellStyle name="Uwaga 3" xfId="21763" hidden="1"/>
    <cellStyle name="Uwaga 3" xfId="21761" hidden="1"/>
    <cellStyle name="Uwaga 3" xfId="21758" hidden="1"/>
    <cellStyle name="Uwaga 3" xfId="21748" hidden="1"/>
    <cellStyle name="Uwaga 3" xfId="21746" hidden="1"/>
    <cellStyle name="Uwaga 3" xfId="21744" hidden="1"/>
    <cellStyle name="Uwaga 3" xfId="21733" hidden="1"/>
    <cellStyle name="Uwaga 3" xfId="21731" hidden="1"/>
    <cellStyle name="Uwaga 3" xfId="21729" hidden="1"/>
    <cellStyle name="Uwaga 3" xfId="21718" hidden="1"/>
    <cellStyle name="Uwaga 3" xfId="21716" hidden="1"/>
    <cellStyle name="Uwaga 3" xfId="21714" hidden="1"/>
    <cellStyle name="Uwaga 3" xfId="21703" hidden="1"/>
    <cellStyle name="Uwaga 3" xfId="21701" hidden="1"/>
    <cellStyle name="Uwaga 3" xfId="21699" hidden="1"/>
    <cellStyle name="Uwaga 3" xfId="21688" hidden="1"/>
    <cellStyle name="Uwaga 3" xfId="21686" hidden="1"/>
    <cellStyle name="Uwaga 3" xfId="21684" hidden="1"/>
    <cellStyle name="Uwaga 3" xfId="21673" hidden="1"/>
    <cellStyle name="Uwaga 3" xfId="21671" hidden="1"/>
    <cellStyle name="Uwaga 3" xfId="21668" hidden="1"/>
    <cellStyle name="Uwaga 3" xfId="21658" hidden="1"/>
    <cellStyle name="Uwaga 3" xfId="21655" hidden="1"/>
    <cellStyle name="Uwaga 3" xfId="21652" hidden="1"/>
    <cellStyle name="Uwaga 3" xfId="21643" hidden="1"/>
    <cellStyle name="Uwaga 3" xfId="21640" hidden="1"/>
    <cellStyle name="Uwaga 3" xfId="21637" hidden="1"/>
    <cellStyle name="Uwaga 3" xfId="21628" hidden="1"/>
    <cellStyle name="Uwaga 3" xfId="21626" hidden="1"/>
    <cellStyle name="Uwaga 3" xfId="21624" hidden="1"/>
    <cellStyle name="Uwaga 3" xfId="21613" hidden="1"/>
    <cellStyle name="Uwaga 3" xfId="21610" hidden="1"/>
    <cellStyle name="Uwaga 3" xfId="21607" hidden="1"/>
    <cellStyle name="Uwaga 3" xfId="21598" hidden="1"/>
    <cellStyle name="Uwaga 3" xfId="21595" hidden="1"/>
    <cellStyle name="Uwaga 3" xfId="21592" hidden="1"/>
    <cellStyle name="Uwaga 3" xfId="21583" hidden="1"/>
    <cellStyle name="Uwaga 3" xfId="21580" hidden="1"/>
    <cellStyle name="Uwaga 3" xfId="21577" hidden="1"/>
    <cellStyle name="Uwaga 3" xfId="21570" hidden="1"/>
    <cellStyle name="Uwaga 3" xfId="21566" hidden="1"/>
    <cellStyle name="Uwaga 3" xfId="21563" hidden="1"/>
    <cellStyle name="Uwaga 3" xfId="21555" hidden="1"/>
    <cellStyle name="Uwaga 3" xfId="21551" hidden="1"/>
    <cellStyle name="Uwaga 3" xfId="21548" hidden="1"/>
    <cellStyle name="Uwaga 3" xfId="21540" hidden="1"/>
    <cellStyle name="Uwaga 3" xfId="21536" hidden="1"/>
    <cellStyle name="Uwaga 3" xfId="21532" hidden="1"/>
    <cellStyle name="Uwaga 3" xfId="21525" hidden="1"/>
    <cellStyle name="Uwaga 3" xfId="21521" hidden="1"/>
    <cellStyle name="Uwaga 3" xfId="21518" hidden="1"/>
    <cellStyle name="Uwaga 3" xfId="21510" hidden="1"/>
    <cellStyle name="Uwaga 3" xfId="21506" hidden="1"/>
    <cellStyle name="Uwaga 3" xfId="21503" hidden="1"/>
    <cellStyle name="Uwaga 3" xfId="21494" hidden="1"/>
    <cellStyle name="Uwaga 3" xfId="21489" hidden="1"/>
    <cellStyle name="Uwaga 3" xfId="21485" hidden="1"/>
    <cellStyle name="Uwaga 3" xfId="21479" hidden="1"/>
    <cellStyle name="Uwaga 3" xfId="21474" hidden="1"/>
    <cellStyle name="Uwaga 3" xfId="21470" hidden="1"/>
    <cellStyle name="Uwaga 3" xfId="21464" hidden="1"/>
    <cellStyle name="Uwaga 3" xfId="21459" hidden="1"/>
    <cellStyle name="Uwaga 3" xfId="21455" hidden="1"/>
    <cellStyle name="Uwaga 3" xfId="21450" hidden="1"/>
    <cellStyle name="Uwaga 3" xfId="21446" hidden="1"/>
    <cellStyle name="Uwaga 3" xfId="21442" hidden="1"/>
    <cellStyle name="Uwaga 3" xfId="21435" hidden="1"/>
    <cellStyle name="Uwaga 3" xfId="21430" hidden="1"/>
    <cellStyle name="Uwaga 3" xfId="21426" hidden="1"/>
    <cellStyle name="Uwaga 3" xfId="21419" hidden="1"/>
    <cellStyle name="Uwaga 3" xfId="21414" hidden="1"/>
    <cellStyle name="Uwaga 3" xfId="21410" hidden="1"/>
    <cellStyle name="Uwaga 3" xfId="21405" hidden="1"/>
    <cellStyle name="Uwaga 3" xfId="21400" hidden="1"/>
    <cellStyle name="Uwaga 3" xfId="21396" hidden="1"/>
    <cellStyle name="Uwaga 3" xfId="21390" hidden="1"/>
    <cellStyle name="Uwaga 3" xfId="21386" hidden="1"/>
    <cellStyle name="Uwaga 3" xfId="21383" hidden="1"/>
    <cellStyle name="Uwaga 3" xfId="21376" hidden="1"/>
    <cellStyle name="Uwaga 3" xfId="21371" hidden="1"/>
    <cellStyle name="Uwaga 3" xfId="21366" hidden="1"/>
    <cellStyle name="Uwaga 3" xfId="21360" hidden="1"/>
    <cellStyle name="Uwaga 3" xfId="21355" hidden="1"/>
    <cellStyle name="Uwaga 3" xfId="21350" hidden="1"/>
    <cellStyle name="Uwaga 3" xfId="21345" hidden="1"/>
    <cellStyle name="Uwaga 3" xfId="21340" hidden="1"/>
    <cellStyle name="Uwaga 3" xfId="21335" hidden="1"/>
    <cellStyle name="Uwaga 3" xfId="21331" hidden="1"/>
    <cellStyle name="Uwaga 3" xfId="21327" hidden="1"/>
    <cellStyle name="Uwaga 3" xfId="21322" hidden="1"/>
    <cellStyle name="Uwaga 3" xfId="21315" hidden="1"/>
    <cellStyle name="Uwaga 3" xfId="21310" hidden="1"/>
    <cellStyle name="Uwaga 3" xfId="21305" hidden="1"/>
    <cellStyle name="Uwaga 3" xfId="21299" hidden="1"/>
    <cellStyle name="Uwaga 3" xfId="21294" hidden="1"/>
    <cellStyle name="Uwaga 3" xfId="21290" hidden="1"/>
    <cellStyle name="Uwaga 3" xfId="21285" hidden="1"/>
    <cellStyle name="Uwaga 3" xfId="21280" hidden="1"/>
    <cellStyle name="Uwaga 3" xfId="21275" hidden="1"/>
    <cellStyle name="Uwaga 3" xfId="21271" hidden="1"/>
    <cellStyle name="Uwaga 3" xfId="21266" hidden="1"/>
    <cellStyle name="Uwaga 3" xfId="21261" hidden="1"/>
    <cellStyle name="Uwaga 3" xfId="21256" hidden="1"/>
    <cellStyle name="Uwaga 3" xfId="21252" hidden="1"/>
    <cellStyle name="Uwaga 3" xfId="21248" hidden="1"/>
    <cellStyle name="Uwaga 3" xfId="21241" hidden="1"/>
    <cellStyle name="Uwaga 3" xfId="21237" hidden="1"/>
    <cellStyle name="Uwaga 3" xfId="21232" hidden="1"/>
    <cellStyle name="Uwaga 3" xfId="21226" hidden="1"/>
    <cellStyle name="Uwaga 3" xfId="21222" hidden="1"/>
    <cellStyle name="Uwaga 3" xfId="21217" hidden="1"/>
    <cellStyle name="Uwaga 3" xfId="21211" hidden="1"/>
    <cellStyle name="Uwaga 3" xfId="21207" hidden="1"/>
    <cellStyle name="Uwaga 3" xfId="21203" hidden="1"/>
    <cellStyle name="Uwaga 3" xfId="21196" hidden="1"/>
    <cellStyle name="Uwaga 3" xfId="21192" hidden="1"/>
    <cellStyle name="Uwaga 3" xfId="21188" hidden="1"/>
    <cellStyle name="Uwaga 3" xfId="22052" hidden="1"/>
    <cellStyle name="Uwaga 3" xfId="22050" hidden="1"/>
    <cellStyle name="Uwaga 3" xfId="22048" hidden="1"/>
    <cellStyle name="Uwaga 3" xfId="22035" hidden="1"/>
    <cellStyle name="Uwaga 3" xfId="22034" hidden="1"/>
    <cellStyle name="Uwaga 3" xfId="22033" hidden="1"/>
    <cellStyle name="Uwaga 3" xfId="22020" hidden="1"/>
    <cellStyle name="Uwaga 3" xfId="22019" hidden="1"/>
    <cellStyle name="Uwaga 3" xfId="22018" hidden="1"/>
    <cellStyle name="Uwaga 3" xfId="22006" hidden="1"/>
    <cellStyle name="Uwaga 3" xfId="22004" hidden="1"/>
    <cellStyle name="Uwaga 3" xfId="22003" hidden="1"/>
    <cellStyle name="Uwaga 3" xfId="21990" hidden="1"/>
    <cellStyle name="Uwaga 3" xfId="21989" hidden="1"/>
    <cellStyle name="Uwaga 3" xfId="21988" hidden="1"/>
    <cellStyle name="Uwaga 3" xfId="21976" hidden="1"/>
    <cellStyle name="Uwaga 3" xfId="21974" hidden="1"/>
    <cellStyle name="Uwaga 3" xfId="21972" hidden="1"/>
    <cellStyle name="Uwaga 3" xfId="21961" hidden="1"/>
    <cellStyle name="Uwaga 3" xfId="21959" hidden="1"/>
    <cellStyle name="Uwaga 3" xfId="21957" hidden="1"/>
    <cellStyle name="Uwaga 3" xfId="21946" hidden="1"/>
    <cellStyle name="Uwaga 3" xfId="21944" hidden="1"/>
    <cellStyle name="Uwaga 3" xfId="21942" hidden="1"/>
    <cellStyle name="Uwaga 3" xfId="21931" hidden="1"/>
    <cellStyle name="Uwaga 3" xfId="21929" hidden="1"/>
    <cellStyle name="Uwaga 3" xfId="21927" hidden="1"/>
    <cellStyle name="Uwaga 3" xfId="21916" hidden="1"/>
    <cellStyle name="Uwaga 3" xfId="21914" hidden="1"/>
    <cellStyle name="Uwaga 3" xfId="21912" hidden="1"/>
    <cellStyle name="Uwaga 3" xfId="21901" hidden="1"/>
    <cellStyle name="Uwaga 3" xfId="21899" hidden="1"/>
    <cellStyle name="Uwaga 3" xfId="21897" hidden="1"/>
    <cellStyle name="Uwaga 3" xfId="21886" hidden="1"/>
    <cellStyle name="Uwaga 3" xfId="21884" hidden="1"/>
    <cellStyle name="Uwaga 3" xfId="21882" hidden="1"/>
    <cellStyle name="Uwaga 3" xfId="21871" hidden="1"/>
    <cellStyle name="Uwaga 3" xfId="21869" hidden="1"/>
    <cellStyle name="Uwaga 3" xfId="21867" hidden="1"/>
    <cellStyle name="Uwaga 3" xfId="21856" hidden="1"/>
    <cellStyle name="Uwaga 3" xfId="21854" hidden="1"/>
    <cellStyle name="Uwaga 3" xfId="21852" hidden="1"/>
    <cellStyle name="Uwaga 3" xfId="21841" hidden="1"/>
    <cellStyle name="Uwaga 3" xfId="21839" hidden="1"/>
    <cellStyle name="Uwaga 3" xfId="21837" hidden="1"/>
    <cellStyle name="Uwaga 3" xfId="21826" hidden="1"/>
    <cellStyle name="Uwaga 3" xfId="21824" hidden="1"/>
    <cellStyle name="Uwaga 3" xfId="21822" hidden="1"/>
    <cellStyle name="Uwaga 3" xfId="21811" hidden="1"/>
    <cellStyle name="Uwaga 3" xfId="21809" hidden="1"/>
    <cellStyle name="Uwaga 3" xfId="21807" hidden="1"/>
    <cellStyle name="Uwaga 3" xfId="21796" hidden="1"/>
    <cellStyle name="Uwaga 3" xfId="21794" hidden="1"/>
    <cellStyle name="Uwaga 3" xfId="21792" hidden="1"/>
    <cellStyle name="Uwaga 3" xfId="21781" hidden="1"/>
    <cellStyle name="Uwaga 3" xfId="21779" hidden="1"/>
    <cellStyle name="Uwaga 3" xfId="21777" hidden="1"/>
    <cellStyle name="Uwaga 3" xfId="21766" hidden="1"/>
    <cellStyle name="Uwaga 3" xfId="21764" hidden="1"/>
    <cellStyle name="Uwaga 3" xfId="21762" hidden="1"/>
    <cellStyle name="Uwaga 3" xfId="21751" hidden="1"/>
    <cellStyle name="Uwaga 3" xfId="21749" hidden="1"/>
    <cellStyle name="Uwaga 3" xfId="21747" hidden="1"/>
    <cellStyle name="Uwaga 3" xfId="21736" hidden="1"/>
    <cellStyle name="Uwaga 3" xfId="21734" hidden="1"/>
    <cellStyle name="Uwaga 3" xfId="21732" hidden="1"/>
    <cellStyle name="Uwaga 3" xfId="21721" hidden="1"/>
    <cellStyle name="Uwaga 3" xfId="21719" hidden="1"/>
    <cellStyle name="Uwaga 3" xfId="21717" hidden="1"/>
    <cellStyle name="Uwaga 3" xfId="21706" hidden="1"/>
    <cellStyle name="Uwaga 3" xfId="21704" hidden="1"/>
    <cellStyle name="Uwaga 3" xfId="21702" hidden="1"/>
    <cellStyle name="Uwaga 3" xfId="21691" hidden="1"/>
    <cellStyle name="Uwaga 3" xfId="21689" hidden="1"/>
    <cellStyle name="Uwaga 3" xfId="21687" hidden="1"/>
    <cellStyle name="Uwaga 3" xfId="21676" hidden="1"/>
    <cellStyle name="Uwaga 3" xfId="21674" hidden="1"/>
    <cellStyle name="Uwaga 3" xfId="21672" hidden="1"/>
    <cellStyle name="Uwaga 3" xfId="21661" hidden="1"/>
    <cellStyle name="Uwaga 3" xfId="21659" hidden="1"/>
    <cellStyle name="Uwaga 3" xfId="21656" hidden="1"/>
    <cellStyle name="Uwaga 3" xfId="21646" hidden="1"/>
    <cellStyle name="Uwaga 3" xfId="21644" hidden="1"/>
    <cellStyle name="Uwaga 3" xfId="21642" hidden="1"/>
    <cellStyle name="Uwaga 3" xfId="21631" hidden="1"/>
    <cellStyle name="Uwaga 3" xfId="21629" hidden="1"/>
    <cellStyle name="Uwaga 3" xfId="21627" hidden="1"/>
    <cellStyle name="Uwaga 3" xfId="21616" hidden="1"/>
    <cellStyle name="Uwaga 3" xfId="21614" hidden="1"/>
    <cellStyle name="Uwaga 3" xfId="21611" hidden="1"/>
    <cellStyle name="Uwaga 3" xfId="21601" hidden="1"/>
    <cellStyle name="Uwaga 3" xfId="21599" hidden="1"/>
    <cellStyle name="Uwaga 3" xfId="21596" hidden="1"/>
    <cellStyle name="Uwaga 3" xfId="21586" hidden="1"/>
    <cellStyle name="Uwaga 3" xfId="21584" hidden="1"/>
    <cellStyle name="Uwaga 3" xfId="21581" hidden="1"/>
    <cellStyle name="Uwaga 3" xfId="21572" hidden="1"/>
    <cellStyle name="Uwaga 3" xfId="21569" hidden="1"/>
    <cellStyle name="Uwaga 3" xfId="21565" hidden="1"/>
    <cellStyle name="Uwaga 3" xfId="21557" hidden="1"/>
    <cellStyle name="Uwaga 3" xfId="21554" hidden="1"/>
    <cellStyle name="Uwaga 3" xfId="21550" hidden="1"/>
    <cellStyle name="Uwaga 3" xfId="21542" hidden="1"/>
    <cellStyle name="Uwaga 3" xfId="21539" hidden="1"/>
    <cellStyle name="Uwaga 3" xfId="21535" hidden="1"/>
    <cellStyle name="Uwaga 3" xfId="21527" hidden="1"/>
    <cellStyle name="Uwaga 3" xfId="21524" hidden="1"/>
    <cellStyle name="Uwaga 3" xfId="21520" hidden="1"/>
    <cellStyle name="Uwaga 3" xfId="21512" hidden="1"/>
    <cellStyle name="Uwaga 3" xfId="21509" hidden="1"/>
    <cellStyle name="Uwaga 3" xfId="21505" hidden="1"/>
    <cellStyle name="Uwaga 3" xfId="21497" hidden="1"/>
    <cellStyle name="Uwaga 3" xfId="21493" hidden="1"/>
    <cellStyle name="Uwaga 3" xfId="21488" hidden="1"/>
    <cellStyle name="Uwaga 3" xfId="21482" hidden="1"/>
    <cellStyle name="Uwaga 3" xfId="21478" hidden="1"/>
    <cellStyle name="Uwaga 3" xfId="21473" hidden="1"/>
    <cellStyle name="Uwaga 3" xfId="21467" hidden="1"/>
    <cellStyle name="Uwaga 3" xfId="21463" hidden="1"/>
    <cellStyle name="Uwaga 3" xfId="21458" hidden="1"/>
    <cellStyle name="Uwaga 3" xfId="21452" hidden="1"/>
    <cellStyle name="Uwaga 3" xfId="21449" hidden="1"/>
    <cellStyle name="Uwaga 3" xfId="21445" hidden="1"/>
    <cellStyle name="Uwaga 3" xfId="21437" hidden="1"/>
    <cellStyle name="Uwaga 3" xfId="21434" hidden="1"/>
    <cellStyle name="Uwaga 3" xfId="21429" hidden="1"/>
    <cellStyle name="Uwaga 3" xfId="21422" hidden="1"/>
    <cellStyle name="Uwaga 3" xfId="21418" hidden="1"/>
    <cellStyle name="Uwaga 3" xfId="21413" hidden="1"/>
    <cellStyle name="Uwaga 3" xfId="21407" hidden="1"/>
    <cellStyle name="Uwaga 3" xfId="21403" hidden="1"/>
    <cellStyle name="Uwaga 3" xfId="21398" hidden="1"/>
    <cellStyle name="Uwaga 3" xfId="21392" hidden="1"/>
    <cellStyle name="Uwaga 3" xfId="21389" hidden="1"/>
    <cellStyle name="Uwaga 3" xfId="21385" hidden="1"/>
    <cellStyle name="Uwaga 3" xfId="21377" hidden="1"/>
    <cellStyle name="Uwaga 3" xfId="21372" hidden="1"/>
    <cellStyle name="Uwaga 3" xfId="21367" hidden="1"/>
    <cellStyle name="Uwaga 3" xfId="21362" hidden="1"/>
    <cellStyle name="Uwaga 3" xfId="21357" hidden="1"/>
    <cellStyle name="Uwaga 3" xfId="21352" hidden="1"/>
    <cellStyle name="Uwaga 3" xfId="21347" hidden="1"/>
    <cellStyle name="Uwaga 3" xfId="21342" hidden="1"/>
    <cellStyle name="Uwaga 3" xfId="21337" hidden="1"/>
    <cellStyle name="Uwaga 3" xfId="21332" hidden="1"/>
    <cellStyle name="Uwaga 3" xfId="21328" hidden="1"/>
    <cellStyle name="Uwaga 3" xfId="21323" hidden="1"/>
    <cellStyle name="Uwaga 3" xfId="21316" hidden="1"/>
    <cellStyle name="Uwaga 3" xfId="21311" hidden="1"/>
    <cellStyle name="Uwaga 3" xfId="21306" hidden="1"/>
    <cellStyle name="Uwaga 3" xfId="21301" hidden="1"/>
    <cellStyle name="Uwaga 3" xfId="21296" hidden="1"/>
    <cellStyle name="Uwaga 3" xfId="21291" hidden="1"/>
    <cellStyle name="Uwaga 3" xfId="21286" hidden="1"/>
    <cellStyle name="Uwaga 3" xfId="21281" hidden="1"/>
    <cellStyle name="Uwaga 3" xfId="21276" hidden="1"/>
    <cellStyle name="Uwaga 3" xfId="21272" hidden="1"/>
    <cellStyle name="Uwaga 3" xfId="21267" hidden="1"/>
    <cellStyle name="Uwaga 3" xfId="21262" hidden="1"/>
    <cellStyle name="Uwaga 3" xfId="21257" hidden="1"/>
    <cellStyle name="Uwaga 3" xfId="21253" hidden="1"/>
    <cellStyle name="Uwaga 3" xfId="21249" hidden="1"/>
    <cellStyle name="Uwaga 3" xfId="21242" hidden="1"/>
    <cellStyle name="Uwaga 3" xfId="21238" hidden="1"/>
    <cellStyle name="Uwaga 3" xfId="21233" hidden="1"/>
    <cellStyle name="Uwaga 3" xfId="21227" hidden="1"/>
    <cellStyle name="Uwaga 3" xfId="21223" hidden="1"/>
    <cellStyle name="Uwaga 3" xfId="21218" hidden="1"/>
    <cellStyle name="Uwaga 3" xfId="21212" hidden="1"/>
    <cellStyle name="Uwaga 3" xfId="21208" hidden="1"/>
    <cellStyle name="Uwaga 3" xfId="21204" hidden="1"/>
    <cellStyle name="Uwaga 3" xfId="21197" hidden="1"/>
    <cellStyle name="Uwaga 3" xfId="21193" hidden="1"/>
    <cellStyle name="Uwaga 3" xfId="21189" hidden="1"/>
    <cellStyle name="Uwaga 3" xfId="22056" hidden="1"/>
    <cellStyle name="Uwaga 3" xfId="22055" hidden="1"/>
    <cellStyle name="Uwaga 3" xfId="22053" hidden="1"/>
    <cellStyle name="Uwaga 3" xfId="22040" hidden="1"/>
    <cellStyle name="Uwaga 3" xfId="22038" hidden="1"/>
    <cellStyle name="Uwaga 3" xfId="22036" hidden="1"/>
    <cellStyle name="Uwaga 3" xfId="22026" hidden="1"/>
    <cellStyle name="Uwaga 3" xfId="22024" hidden="1"/>
    <cellStyle name="Uwaga 3" xfId="22022" hidden="1"/>
    <cellStyle name="Uwaga 3" xfId="22011" hidden="1"/>
    <cellStyle name="Uwaga 3" xfId="22009" hidden="1"/>
    <cellStyle name="Uwaga 3" xfId="22007" hidden="1"/>
    <cellStyle name="Uwaga 3" xfId="21994" hidden="1"/>
    <cellStyle name="Uwaga 3" xfId="21992" hidden="1"/>
    <cellStyle name="Uwaga 3" xfId="21991" hidden="1"/>
    <cellStyle name="Uwaga 3" xfId="21978" hidden="1"/>
    <cellStyle name="Uwaga 3" xfId="21977" hidden="1"/>
    <cellStyle name="Uwaga 3" xfId="21975" hidden="1"/>
    <cellStyle name="Uwaga 3" xfId="21963" hidden="1"/>
    <cellStyle name="Uwaga 3" xfId="21962" hidden="1"/>
    <cellStyle name="Uwaga 3" xfId="21960" hidden="1"/>
    <cellStyle name="Uwaga 3" xfId="21948" hidden="1"/>
    <cellStyle name="Uwaga 3" xfId="21947" hidden="1"/>
    <cellStyle name="Uwaga 3" xfId="21945" hidden="1"/>
    <cellStyle name="Uwaga 3" xfId="21933" hidden="1"/>
    <cellStyle name="Uwaga 3" xfId="21932" hidden="1"/>
    <cellStyle name="Uwaga 3" xfId="21930" hidden="1"/>
    <cellStyle name="Uwaga 3" xfId="21918" hidden="1"/>
    <cellStyle name="Uwaga 3" xfId="21917" hidden="1"/>
    <cellStyle name="Uwaga 3" xfId="21915" hidden="1"/>
    <cellStyle name="Uwaga 3" xfId="21903" hidden="1"/>
    <cellStyle name="Uwaga 3" xfId="21902" hidden="1"/>
    <cellStyle name="Uwaga 3" xfId="21900" hidden="1"/>
    <cellStyle name="Uwaga 3" xfId="21888" hidden="1"/>
    <cellStyle name="Uwaga 3" xfId="21887" hidden="1"/>
    <cellStyle name="Uwaga 3" xfId="21885" hidden="1"/>
    <cellStyle name="Uwaga 3" xfId="21873" hidden="1"/>
    <cellStyle name="Uwaga 3" xfId="21872" hidden="1"/>
    <cellStyle name="Uwaga 3" xfId="21870" hidden="1"/>
    <cellStyle name="Uwaga 3" xfId="21858" hidden="1"/>
    <cellStyle name="Uwaga 3" xfId="21857" hidden="1"/>
    <cellStyle name="Uwaga 3" xfId="21855" hidden="1"/>
    <cellStyle name="Uwaga 3" xfId="21843" hidden="1"/>
    <cellStyle name="Uwaga 3" xfId="21842" hidden="1"/>
    <cellStyle name="Uwaga 3" xfId="21840" hidden="1"/>
    <cellStyle name="Uwaga 3" xfId="21828" hidden="1"/>
    <cellStyle name="Uwaga 3" xfId="21827" hidden="1"/>
    <cellStyle name="Uwaga 3" xfId="21825" hidden="1"/>
    <cellStyle name="Uwaga 3" xfId="21813" hidden="1"/>
    <cellStyle name="Uwaga 3" xfId="21812" hidden="1"/>
    <cellStyle name="Uwaga 3" xfId="21810" hidden="1"/>
    <cellStyle name="Uwaga 3" xfId="21798" hidden="1"/>
    <cellStyle name="Uwaga 3" xfId="21797" hidden="1"/>
    <cellStyle name="Uwaga 3" xfId="21795" hidden="1"/>
    <cellStyle name="Uwaga 3" xfId="21783" hidden="1"/>
    <cellStyle name="Uwaga 3" xfId="21782" hidden="1"/>
    <cellStyle name="Uwaga 3" xfId="21780" hidden="1"/>
    <cellStyle name="Uwaga 3" xfId="21768" hidden="1"/>
    <cellStyle name="Uwaga 3" xfId="21767" hidden="1"/>
    <cellStyle name="Uwaga 3" xfId="21765" hidden="1"/>
    <cellStyle name="Uwaga 3" xfId="21753" hidden="1"/>
    <cellStyle name="Uwaga 3" xfId="21752" hidden="1"/>
    <cellStyle name="Uwaga 3" xfId="21750" hidden="1"/>
    <cellStyle name="Uwaga 3" xfId="21738" hidden="1"/>
    <cellStyle name="Uwaga 3" xfId="21737" hidden="1"/>
    <cellStyle name="Uwaga 3" xfId="21735" hidden="1"/>
    <cellStyle name="Uwaga 3" xfId="21723" hidden="1"/>
    <cellStyle name="Uwaga 3" xfId="21722" hidden="1"/>
    <cellStyle name="Uwaga 3" xfId="21720" hidden="1"/>
    <cellStyle name="Uwaga 3" xfId="21708" hidden="1"/>
    <cellStyle name="Uwaga 3" xfId="21707" hidden="1"/>
    <cellStyle name="Uwaga 3" xfId="21705" hidden="1"/>
    <cellStyle name="Uwaga 3" xfId="21693" hidden="1"/>
    <cellStyle name="Uwaga 3" xfId="21692" hidden="1"/>
    <cellStyle name="Uwaga 3" xfId="21690" hidden="1"/>
    <cellStyle name="Uwaga 3" xfId="21678" hidden="1"/>
    <cellStyle name="Uwaga 3" xfId="21677" hidden="1"/>
    <cellStyle name="Uwaga 3" xfId="21675" hidden="1"/>
    <cellStyle name="Uwaga 3" xfId="21663" hidden="1"/>
    <cellStyle name="Uwaga 3" xfId="21662" hidden="1"/>
    <cellStyle name="Uwaga 3" xfId="21660" hidden="1"/>
    <cellStyle name="Uwaga 3" xfId="21648" hidden="1"/>
    <cellStyle name="Uwaga 3" xfId="21647" hidden="1"/>
    <cellStyle name="Uwaga 3" xfId="21645" hidden="1"/>
    <cellStyle name="Uwaga 3" xfId="21633" hidden="1"/>
    <cellStyle name="Uwaga 3" xfId="21632" hidden="1"/>
    <cellStyle name="Uwaga 3" xfId="21630" hidden="1"/>
    <cellStyle name="Uwaga 3" xfId="21618" hidden="1"/>
    <cellStyle name="Uwaga 3" xfId="21617" hidden="1"/>
    <cellStyle name="Uwaga 3" xfId="21615" hidden="1"/>
    <cellStyle name="Uwaga 3" xfId="21603" hidden="1"/>
    <cellStyle name="Uwaga 3" xfId="21602" hidden="1"/>
    <cellStyle name="Uwaga 3" xfId="21600" hidden="1"/>
    <cellStyle name="Uwaga 3" xfId="21588" hidden="1"/>
    <cellStyle name="Uwaga 3" xfId="21587" hidden="1"/>
    <cellStyle name="Uwaga 3" xfId="21585" hidden="1"/>
    <cellStyle name="Uwaga 3" xfId="21573" hidden="1"/>
    <cellStyle name="Uwaga 3" xfId="21571" hidden="1"/>
    <cellStyle name="Uwaga 3" xfId="21568" hidden="1"/>
    <cellStyle name="Uwaga 3" xfId="21558" hidden="1"/>
    <cellStyle name="Uwaga 3" xfId="21556" hidden="1"/>
    <cellStyle name="Uwaga 3" xfId="21553" hidden="1"/>
    <cellStyle name="Uwaga 3" xfId="21543" hidden="1"/>
    <cellStyle name="Uwaga 3" xfId="21541" hidden="1"/>
    <cellStyle name="Uwaga 3" xfId="21538" hidden="1"/>
    <cellStyle name="Uwaga 3" xfId="21528" hidden="1"/>
    <cellStyle name="Uwaga 3" xfId="21526" hidden="1"/>
    <cellStyle name="Uwaga 3" xfId="21523" hidden="1"/>
    <cellStyle name="Uwaga 3" xfId="21513" hidden="1"/>
    <cellStyle name="Uwaga 3" xfId="21511" hidden="1"/>
    <cellStyle name="Uwaga 3" xfId="21508" hidden="1"/>
    <cellStyle name="Uwaga 3" xfId="21498" hidden="1"/>
    <cellStyle name="Uwaga 3" xfId="21496" hidden="1"/>
    <cellStyle name="Uwaga 3" xfId="21492" hidden="1"/>
    <cellStyle name="Uwaga 3" xfId="21483" hidden="1"/>
    <cellStyle name="Uwaga 3" xfId="21480" hidden="1"/>
    <cellStyle name="Uwaga 3" xfId="21476" hidden="1"/>
    <cellStyle name="Uwaga 3" xfId="21468" hidden="1"/>
    <cellStyle name="Uwaga 3" xfId="21466" hidden="1"/>
    <cellStyle name="Uwaga 3" xfId="21462" hidden="1"/>
    <cellStyle name="Uwaga 3" xfId="21453" hidden="1"/>
    <cellStyle name="Uwaga 3" xfId="21451" hidden="1"/>
    <cellStyle name="Uwaga 3" xfId="21448" hidden="1"/>
    <cellStyle name="Uwaga 3" xfId="21438" hidden="1"/>
    <cellStyle name="Uwaga 3" xfId="21436" hidden="1"/>
    <cellStyle name="Uwaga 3" xfId="21431" hidden="1"/>
    <cellStyle name="Uwaga 3" xfId="21423" hidden="1"/>
    <cellStyle name="Uwaga 3" xfId="21421" hidden="1"/>
    <cellStyle name="Uwaga 3" xfId="21416" hidden="1"/>
    <cellStyle name="Uwaga 3" xfId="21408" hidden="1"/>
    <cellStyle name="Uwaga 3" xfId="21406" hidden="1"/>
    <cellStyle name="Uwaga 3" xfId="21401" hidden="1"/>
    <cellStyle name="Uwaga 3" xfId="21393" hidden="1"/>
    <cellStyle name="Uwaga 3" xfId="21391" hidden="1"/>
    <cellStyle name="Uwaga 3" xfId="21387" hidden="1"/>
    <cellStyle name="Uwaga 3" xfId="21378" hidden="1"/>
    <cellStyle name="Uwaga 3" xfId="21375" hidden="1"/>
    <cellStyle name="Uwaga 3" xfId="21370" hidden="1"/>
    <cellStyle name="Uwaga 3" xfId="21363" hidden="1"/>
    <cellStyle name="Uwaga 3" xfId="21359" hidden="1"/>
    <cellStyle name="Uwaga 3" xfId="21354" hidden="1"/>
    <cellStyle name="Uwaga 3" xfId="21348" hidden="1"/>
    <cellStyle name="Uwaga 3" xfId="21344" hidden="1"/>
    <cellStyle name="Uwaga 3" xfId="21339" hidden="1"/>
    <cellStyle name="Uwaga 3" xfId="21333" hidden="1"/>
    <cellStyle name="Uwaga 3" xfId="21330" hidden="1"/>
    <cellStyle name="Uwaga 3" xfId="21326" hidden="1"/>
    <cellStyle name="Uwaga 3" xfId="21317" hidden="1"/>
    <cellStyle name="Uwaga 3" xfId="21312" hidden="1"/>
    <cellStyle name="Uwaga 3" xfId="21307" hidden="1"/>
    <cellStyle name="Uwaga 3" xfId="21302" hidden="1"/>
    <cellStyle name="Uwaga 3" xfId="21297" hidden="1"/>
    <cellStyle name="Uwaga 3" xfId="21292" hidden="1"/>
    <cellStyle name="Uwaga 3" xfId="21287" hidden="1"/>
    <cellStyle name="Uwaga 3" xfId="21282" hidden="1"/>
    <cellStyle name="Uwaga 3" xfId="21277" hidden="1"/>
    <cellStyle name="Uwaga 3" xfId="21273" hidden="1"/>
    <cellStyle name="Uwaga 3" xfId="21268" hidden="1"/>
    <cellStyle name="Uwaga 3" xfId="21263" hidden="1"/>
    <cellStyle name="Uwaga 3" xfId="21258" hidden="1"/>
    <cellStyle name="Uwaga 3" xfId="21254" hidden="1"/>
    <cellStyle name="Uwaga 3" xfId="21250" hidden="1"/>
    <cellStyle name="Uwaga 3" xfId="21243" hidden="1"/>
    <cellStyle name="Uwaga 3" xfId="21239" hidden="1"/>
    <cellStyle name="Uwaga 3" xfId="21234" hidden="1"/>
    <cellStyle name="Uwaga 3" xfId="21228" hidden="1"/>
    <cellStyle name="Uwaga 3" xfId="21224" hidden="1"/>
    <cellStyle name="Uwaga 3" xfId="21219" hidden="1"/>
    <cellStyle name="Uwaga 3" xfId="21213" hidden="1"/>
    <cellStyle name="Uwaga 3" xfId="21209" hidden="1"/>
    <cellStyle name="Uwaga 3" xfId="21205" hidden="1"/>
    <cellStyle name="Uwaga 3" xfId="21198" hidden="1"/>
    <cellStyle name="Uwaga 3" xfId="21194" hidden="1"/>
    <cellStyle name="Uwaga 3" xfId="21190" hidden="1"/>
    <cellStyle name="Uwaga 3" xfId="21143" hidden="1"/>
    <cellStyle name="Uwaga 3" xfId="21142" hidden="1"/>
    <cellStyle name="Uwaga 3" xfId="21141" hidden="1"/>
    <cellStyle name="Uwaga 3" xfId="21134" hidden="1"/>
    <cellStyle name="Uwaga 3" xfId="21133" hidden="1"/>
    <cellStyle name="Uwaga 3" xfId="21132" hidden="1"/>
    <cellStyle name="Uwaga 3" xfId="21125" hidden="1"/>
    <cellStyle name="Uwaga 3" xfId="21124" hidden="1"/>
    <cellStyle name="Uwaga 3" xfId="21123" hidden="1"/>
    <cellStyle name="Uwaga 3" xfId="21116" hidden="1"/>
    <cellStyle name="Uwaga 3" xfId="21115" hidden="1"/>
    <cellStyle name="Uwaga 3" xfId="21114" hidden="1"/>
    <cellStyle name="Uwaga 3" xfId="21107" hidden="1"/>
    <cellStyle name="Uwaga 3" xfId="21106" hidden="1"/>
    <cellStyle name="Uwaga 3" xfId="21104" hidden="1"/>
    <cellStyle name="Uwaga 3" xfId="21099" hidden="1"/>
    <cellStyle name="Uwaga 3" xfId="21096" hidden="1"/>
    <cellStyle name="Uwaga 3" xfId="21094" hidden="1"/>
    <cellStyle name="Uwaga 3" xfId="21090" hidden="1"/>
    <cellStyle name="Uwaga 3" xfId="21087" hidden="1"/>
    <cellStyle name="Uwaga 3" xfId="21085" hidden="1"/>
    <cellStyle name="Uwaga 3" xfId="21081" hidden="1"/>
    <cellStyle name="Uwaga 3" xfId="21078" hidden="1"/>
    <cellStyle name="Uwaga 3" xfId="21076" hidden="1"/>
    <cellStyle name="Uwaga 3" xfId="21072" hidden="1"/>
    <cellStyle name="Uwaga 3" xfId="21070" hidden="1"/>
    <cellStyle name="Uwaga 3" xfId="21069" hidden="1"/>
    <cellStyle name="Uwaga 3" xfId="21063" hidden="1"/>
    <cellStyle name="Uwaga 3" xfId="21061" hidden="1"/>
    <cellStyle name="Uwaga 3" xfId="21058" hidden="1"/>
    <cellStyle name="Uwaga 3" xfId="21054" hidden="1"/>
    <cellStyle name="Uwaga 3" xfId="21051" hidden="1"/>
    <cellStyle name="Uwaga 3" xfId="21049" hidden="1"/>
    <cellStyle name="Uwaga 3" xfId="21045" hidden="1"/>
    <cellStyle name="Uwaga 3" xfId="21042" hidden="1"/>
    <cellStyle name="Uwaga 3" xfId="21040" hidden="1"/>
    <cellStyle name="Uwaga 3" xfId="21036" hidden="1"/>
    <cellStyle name="Uwaga 3" xfId="21034" hidden="1"/>
    <cellStyle name="Uwaga 3" xfId="21033" hidden="1"/>
    <cellStyle name="Uwaga 3" xfId="21027" hidden="1"/>
    <cellStyle name="Uwaga 3" xfId="21024" hidden="1"/>
    <cellStyle name="Uwaga 3" xfId="21022" hidden="1"/>
    <cellStyle name="Uwaga 3" xfId="21018" hidden="1"/>
    <cellStyle name="Uwaga 3" xfId="21015" hidden="1"/>
    <cellStyle name="Uwaga 3" xfId="21013" hidden="1"/>
    <cellStyle name="Uwaga 3" xfId="21009" hidden="1"/>
    <cellStyle name="Uwaga 3" xfId="21006" hidden="1"/>
    <cellStyle name="Uwaga 3" xfId="21004" hidden="1"/>
    <cellStyle name="Uwaga 3" xfId="21000" hidden="1"/>
    <cellStyle name="Uwaga 3" xfId="20998" hidden="1"/>
    <cellStyle name="Uwaga 3" xfId="20997" hidden="1"/>
    <cellStyle name="Uwaga 3" xfId="20990" hidden="1"/>
    <cellStyle name="Uwaga 3" xfId="20987" hidden="1"/>
    <cellStyle name="Uwaga 3" xfId="20985" hidden="1"/>
    <cellStyle name="Uwaga 3" xfId="20981" hidden="1"/>
    <cellStyle name="Uwaga 3" xfId="20978" hidden="1"/>
    <cellStyle name="Uwaga 3" xfId="20976" hidden="1"/>
    <cellStyle name="Uwaga 3" xfId="20972" hidden="1"/>
    <cellStyle name="Uwaga 3" xfId="20969" hidden="1"/>
    <cellStyle name="Uwaga 3" xfId="20967" hidden="1"/>
    <cellStyle name="Uwaga 3" xfId="20964" hidden="1"/>
    <cellStyle name="Uwaga 3" xfId="20962" hidden="1"/>
    <cellStyle name="Uwaga 3" xfId="20961" hidden="1"/>
    <cellStyle name="Uwaga 3" xfId="20955" hidden="1"/>
    <cellStyle name="Uwaga 3" xfId="20953" hidden="1"/>
    <cellStyle name="Uwaga 3" xfId="20951" hidden="1"/>
    <cellStyle name="Uwaga 3" xfId="20946" hidden="1"/>
    <cellStyle name="Uwaga 3" xfId="20944" hidden="1"/>
    <cellStyle name="Uwaga 3" xfId="20942" hidden="1"/>
    <cellStyle name="Uwaga 3" xfId="20937" hidden="1"/>
    <cellStyle name="Uwaga 3" xfId="20935" hidden="1"/>
    <cellStyle name="Uwaga 3" xfId="20933" hidden="1"/>
    <cellStyle name="Uwaga 3" xfId="20928" hidden="1"/>
    <cellStyle name="Uwaga 3" xfId="20926" hidden="1"/>
    <cellStyle name="Uwaga 3" xfId="20925" hidden="1"/>
    <cellStyle name="Uwaga 3" xfId="20918" hidden="1"/>
    <cellStyle name="Uwaga 3" xfId="20915" hidden="1"/>
    <cellStyle name="Uwaga 3" xfId="20913" hidden="1"/>
    <cellStyle name="Uwaga 3" xfId="20909" hidden="1"/>
    <cellStyle name="Uwaga 3" xfId="20906" hidden="1"/>
    <cellStyle name="Uwaga 3" xfId="20904" hidden="1"/>
    <cellStyle name="Uwaga 3" xfId="20900" hidden="1"/>
    <cellStyle name="Uwaga 3" xfId="20897" hidden="1"/>
    <cellStyle name="Uwaga 3" xfId="20895" hidden="1"/>
    <cellStyle name="Uwaga 3" xfId="20892" hidden="1"/>
    <cellStyle name="Uwaga 3" xfId="20890" hidden="1"/>
    <cellStyle name="Uwaga 3" xfId="20888" hidden="1"/>
    <cellStyle name="Uwaga 3" xfId="20882" hidden="1"/>
    <cellStyle name="Uwaga 3" xfId="20879" hidden="1"/>
    <cellStyle name="Uwaga 3" xfId="20877" hidden="1"/>
    <cellStyle name="Uwaga 3" xfId="20873" hidden="1"/>
    <cellStyle name="Uwaga 3" xfId="20870" hidden="1"/>
    <cellStyle name="Uwaga 3" xfId="20868" hidden="1"/>
    <cellStyle name="Uwaga 3" xfId="20864" hidden="1"/>
    <cellStyle name="Uwaga 3" xfId="20861" hidden="1"/>
    <cellStyle name="Uwaga 3" xfId="20859" hidden="1"/>
    <cellStyle name="Uwaga 3" xfId="20857" hidden="1"/>
    <cellStyle name="Uwaga 3" xfId="20855" hidden="1"/>
    <cellStyle name="Uwaga 3" xfId="20853" hidden="1"/>
    <cellStyle name="Uwaga 3" xfId="20848" hidden="1"/>
    <cellStyle name="Uwaga 3" xfId="20846" hidden="1"/>
    <cellStyle name="Uwaga 3" xfId="20843" hidden="1"/>
    <cellStyle name="Uwaga 3" xfId="20839" hidden="1"/>
    <cellStyle name="Uwaga 3" xfId="20836" hidden="1"/>
    <cellStyle name="Uwaga 3" xfId="20833" hidden="1"/>
    <cellStyle name="Uwaga 3" xfId="20830" hidden="1"/>
    <cellStyle name="Uwaga 3" xfId="20828" hidden="1"/>
    <cellStyle name="Uwaga 3" xfId="20825" hidden="1"/>
    <cellStyle name="Uwaga 3" xfId="20821" hidden="1"/>
    <cellStyle name="Uwaga 3" xfId="20819" hidden="1"/>
    <cellStyle name="Uwaga 3" xfId="20816" hidden="1"/>
    <cellStyle name="Uwaga 3" xfId="20811" hidden="1"/>
    <cellStyle name="Uwaga 3" xfId="20808" hidden="1"/>
    <cellStyle name="Uwaga 3" xfId="20805" hidden="1"/>
    <cellStyle name="Uwaga 3" xfId="20801" hidden="1"/>
    <cellStyle name="Uwaga 3" xfId="20798" hidden="1"/>
    <cellStyle name="Uwaga 3" xfId="20796" hidden="1"/>
    <cellStyle name="Uwaga 3" xfId="20793" hidden="1"/>
    <cellStyle name="Uwaga 3" xfId="20790" hidden="1"/>
    <cellStyle name="Uwaga 3" xfId="20787" hidden="1"/>
    <cellStyle name="Uwaga 3" xfId="20785" hidden="1"/>
    <cellStyle name="Uwaga 3" xfId="20783" hidden="1"/>
    <cellStyle name="Uwaga 3" xfId="20780" hidden="1"/>
    <cellStyle name="Uwaga 3" xfId="20775" hidden="1"/>
    <cellStyle name="Uwaga 3" xfId="20772" hidden="1"/>
    <cellStyle name="Uwaga 3" xfId="20769" hidden="1"/>
    <cellStyle name="Uwaga 3" xfId="20766" hidden="1"/>
    <cellStyle name="Uwaga 3" xfId="20763" hidden="1"/>
    <cellStyle name="Uwaga 3" xfId="20760" hidden="1"/>
    <cellStyle name="Uwaga 3" xfId="20757" hidden="1"/>
    <cellStyle name="Uwaga 3" xfId="20754" hidden="1"/>
    <cellStyle name="Uwaga 3" xfId="20751" hidden="1"/>
    <cellStyle name="Uwaga 3" xfId="20749" hidden="1"/>
    <cellStyle name="Uwaga 3" xfId="20747" hidden="1"/>
    <cellStyle name="Uwaga 3" xfId="20744" hidden="1"/>
    <cellStyle name="Uwaga 3" xfId="20739" hidden="1"/>
    <cellStyle name="Uwaga 3" xfId="20736" hidden="1"/>
    <cellStyle name="Uwaga 3" xfId="20733" hidden="1"/>
    <cellStyle name="Uwaga 3" xfId="20730" hidden="1"/>
    <cellStyle name="Uwaga 3" xfId="20727" hidden="1"/>
    <cellStyle name="Uwaga 3" xfId="20724" hidden="1"/>
    <cellStyle name="Uwaga 3" xfId="20721" hidden="1"/>
    <cellStyle name="Uwaga 3" xfId="20718" hidden="1"/>
    <cellStyle name="Uwaga 3" xfId="20715" hidden="1"/>
    <cellStyle name="Uwaga 3" xfId="20713" hidden="1"/>
    <cellStyle name="Uwaga 3" xfId="20711" hidden="1"/>
    <cellStyle name="Uwaga 3" xfId="20708" hidden="1"/>
    <cellStyle name="Uwaga 3" xfId="20702" hidden="1"/>
    <cellStyle name="Uwaga 3" xfId="20699" hidden="1"/>
    <cellStyle name="Uwaga 3" xfId="20697" hidden="1"/>
    <cellStyle name="Uwaga 3" xfId="20693" hidden="1"/>
    <cellStyle name="Uwaga 3" xfId="20690" hidden="1"/>
    <cellStyle name="Uwaga 3" xfId="20688" hidden="1"/>
    <cellStyle name="Uwaga 3" xfId="20684" hidden="1"/>
    <cellStyle name="Uwaga 3" xfId="20681" hidden="1"/>
    <cellStyle name="Uwaga 3" xfId="20679" hidden="1"/>
    <cellStyle name="Uwaga 3" xfId="20677" hidden="1"/>
    <cellStyle name="Uwaga 3" xfId="20674" hidden="1"/>
    <cellStyle name="Uwaga 3" xfId="20671" hidden="1"/>
    <cellStyle name="Uwaga 3" xfId="20668" hidden="1"/>
    <cellStyle name="Uwaga 3" xfId="20666" hidden="1"/>
    <cellStyle name="Uwaga 3" xfId="20664" hidden="1"/>
    <cellStyle name="Uwaga 3" xfId="20659" hidden="1"/>
    <cellStyle name="Uwaga 3" xfId="20657" hidden="1"/>
    <cellStyle name="Uwaga 3" xfId="20654" hidden="1"/>
    <cellStyle name="Uwaga 3" xfId="20650" hidden="1"/>
    <cellStyle name="Uwaga 3" xfId="20648" hidden="1"/>
    <cellStyle name="Uwaga 3" xfId="20645" hidden="1"/>
    <cellStyle name="Uwaga 3" xfId="20641" hidden="1"/>
    <cellStyle name="Uwaga 3" xfId="20639" hidden="1"/>
    <cellStyle name="Uwaga 3" xfId="20636" hidden="1"/>
    <cellStyle name="Uwaga 3" xfId="20632" hidden="1"/>
    <cellStyle name="Uwaga 3" xfId="20630" hidden="1"/>
    <cellStyle name="Uwaga 3" xfId="20628" hidden="1"/>
    <cellStyle name="Uwaga 3" xfId="22180" hidden="1"/>
    <cellStyle name="Uwaga 3" xfId="22181" hidden="1"/>
    <cellStyle name="Uwaga 3" xfId="22183" hidden="1"/>
    <cellStyle name="Uwaga 3" xfId="22195" hidden="1"/>
    <cellStyle name="Uwaga 3" xfId="22196" hidden="1"/>
    <cellStyle name="Uwaga 3" xfId="22201" hidden="1"/>
    <cellStyle name="Uwaga 3" xfId="22210" hidden="1"/>
    <cellStyle name="Uwaga 3" xfId="22211" hidden="1"/>
    <cellStyle name="Uwaga 3" xfId="22216" hidden="1"/>
    <cellStyle name="Uwaga 3" xfId="22225" hidden="1"/>
    <cellStyle name="Uwaga 3" xfId="22226" hidden="1"/>
    <cellStyle name="Uwaga 3" xfId="22227" hidden="1"/>
    <cellStyle name="Uwaga 3" xfId="22240" hidden="1"/>
    <cellStyle name="Uwaga 3" xfId="22245" hidden="1"/>
    <cellStyle name="Uwaga 3" xfId="22250" hidden="1"/>
    <cellStyle name="Uwaga 3" xfId="22260" hidden="1"/>
    <cellStyle name="Uwaga 3" xfId="22265" hidden="1"/>
    <cellStyle name="Uwaga 3" xfId="22269" hidden="1"/>
    <cellStyle name="Uwaga 3" xfId="22276" hidden="1"/>
    <cellStyle name="Uwaga 3" xfId="22281" hidden="1"/>
    <cellStyle name="Uwaga 3" xfId="22284" hidden="1"/>
    <cellStyle name="Uwaga 3" xfId="22290" hidden="1"/>
    <cellStyle name="Uwaga 3" xfId="22295" hidden="1"/>
    <cellStyle name="Uwaga 3" xfId="22299" hidden="1"/>
    <cellStyle name="Uwaga 3" xfId="22300" hidden="1"/>
    <cellStyle name="Uwaga 3" xfId="22301" hidden="1"/>
    <cellStyle name="Uwaga 3" xfId="22305" hidden="1"/>
    <cellStyle name="Uwaga 3" xfId="22317" hidden="1"/>
    <cellStyle name="Uwaga 3" xfId="22322" hidden="1"/>
    <cellStyle name="Uwaga 3" xfId="22327" hidden="1"/>
    <cellStyle name="Uwaga 3" xfId="22332" hidden="1"/>
    <cellStyle name="Uwaga 3" xfId="22337" hidden="1"/>
    <cellStyle name="Uwaga 3" xfId="22342" hidden="1"/>
    <cellStyle name="Uwaga 3" xfId="22346" hidden="1"/>
    <cellStyle name="Uwaga 3" xfId="22350" hidden="1"/>
    <cellStyle name="Uwaga 3" xfId="22355" hidden="1"/>
    <cellStyle name="Uwaga 3" xfId="22360" hidden="1"/>
    <cellStyle name="Uwaga 3" xfId="22361" hidden="1"/>
    <cellStyle name="Uwaga 3" xfId="22363" hidden="1"/>
    <cellStyle name="Uwaga 3" xfId="22376" hidden="1"/>
    <cellStyle name="Uwaga 3" xfId="22380" hidden="1"/>
    <cellStyle name="Uwaga 3" xfId="22385" hidden="1"/>
    <cellStyle name="Uwaga 3" xfId="22392" hidden="1"/>
    <cellStyle name="Uwaga 3" xfId="22396" hidden="1"/>
    <cellStyle name="Uwaga 3" xfId="22401" hidden="1"/>
    <cellStyle name="Uwaga 3" xfId="22406" hidden="1"/>
    <cellStyle name="Uwaga 3" xfId="22409" hidden="1"/>
    <cellStyle name="Uwaga 3" xfId="22414" hidden="1"/>
    <cellStyle name="Uwaga 3" xfId="22420" hidden="1"/>
    <cellStyle name="Uwaga 3" xfId="22421" hidden="1"/>
    <cellStyle name="Uwaga 3" xfId="22424" hidden="1"/>
    <cellStyle name="Uwaga 3" xfId="22437" hidden="1"/>
    <cellStyle name="Uwaga 3" xfId="22441" hidden="1"/>
    <cellStyle name="Uwaga 3" xfId="22446" hidden="1"/>
    <cellStyle name="Uwaga 3" xfId="22453" hidden="1"/>
    <cellStyle name="Uwaga 3" xfId="22458" hidden="1"/>
    <cellStyle name="Uwaga 3" xfId="22462" hidden="1"/>
    <cellStyle name="Uwaga 3" xfId="22467" hidden="1"/>
    <cellStyle name="Uwaga 3" xfId="22471" hidden="1"/>
    <cellStyle name="Uwaga 3" xfId="22476" hidden="1"/>
    <cellStyle name="Uwaga 3" xfId="22480" hidden="1"/>
    <cellStyle name="Uwaga 3" xfId="22481" hidden="1"/>
    <cellStyle name="Uwaga 3" xfId="22483" hidden="1"/>
    <cellStyle name="Uwaga 3" xfId="22495" hidden="1"/>
    <cellStyle name="Uwaga 3" xfId="22496" hidden="1"/>
    <cellStyle name="Uwaga 3" xfId="22498" hidden="1"/>
    <cellStyle name="Uwaga 3" xfId="22510" hidden="1"/>
    <cellStyle name="Uwaga 3" xfId="22512" hidden="1"/>
    <cellStyle name="Uwaga 3" xfId="22515" hidden="1"/>
    <cellStyle name="Uwaga 3" xfId="22525" hidden="1"/>
    <cellStyle name="Uwaga 3" xfId="22526" hidden="1"/>
    <cellStyle name="Uwaga 3" xfId="22528" hidden="1"/>
    <cellStyle name="Uwaga 3" xfId="22540" hidden="1"/>
    <cellStyle name="Uwaga 3" xfId="22541" hidden="1"/>
    <cellStyle name="Uwaga 3" xfId="22542" hidden="1"/>
    <cellStyle name="Uwaga 3" xfId="22556" hidden="1"/>
    <cellStyle name="Uwaga 3" xfId="22559" hidden="1"/>
    <cellStyle name="Uwaga 3" xfId="22563" hidden="1"/>
    <cellStyle name="Uwaga 3" xfId="22571" hidden="1"/>
    <cellStyle name="Uwaga 3" xfId="22574" hidden="1"/>
    <cellStyle name="Uwaga 3" xfId="22578" hidden="1"/>
    <cellStyle name="Uwaga 3" xfId="22586" hidden="1"/>
    <cellStyle name="Uwaga 3" xfId="22589" hidden="1"/>
    <cellStyle name="Uwaga 3" xfId="22593" hidden="1"/>
    <cellStyle name="Uwaga 3" xfId="22600" hidden="1"/>
    <cellStyle name="Uwaga 3" xfId="22601" hidden="1"/>
    <cellStyle name="Uwaga 3" xfId="22603" hidden="1"/>
    <cellStyle name="Uwaga 3" xfId="22616" hidden="1"/>
    <cellStyle name="Uwaga 3" xfId="22619" hidden="1"/>
    <cellStyle name="Uwaga 3" xfId="22622" hidden="1"/>
    <cellStyle name="Uwaga 3" xfId="22631" hidden="1"/>
    <cellStyle name="Uwaga 3" xfId="22634" hidden="1"/>
    <cellStyle name="Uwaga 3" xfId="22638" hidden="1"/>
    <cellStyle name="Uwaga 3" xfId="22646" hidden="1"/>
    <cellStyle name="Uwaga 3" xfId="22648" hidden="1"/>
    <cellStyle name="Uwaga 3" xfId="22651" hidden="1"/>
    <cellStyle name="Uwaga 3" xfId="22660" hidden="1"/>
    <cellStyle name="Uwaga 3" xfId="22661" hidden="1"/>
    <cellStyle name="Uwaga 3" xfId="22662" hidden="1"/>
    <cellStyle name="Uwaga 3" xfId="22675" hidden="1"/>
    <cellStyle name="Uwaga 3" xfId="22676" hidden="1"/>
    <cellStyle name="Uwaga 3" xfId="22678" hidden="1"/>
    <cellStyle name="Uwaga 3" xfId="22690" hidden="1"/>
    <cellStyle name="Uwaga 3" xfId="22691" hidden="1"/>
    <cellStyle name="Uwaga 3" xfId="22693" hidden="1"/>
    <cellStyle name="Uwaga 3" xfId="22705" hidden="1"/>
    <cellStyle name="Uwaga 3" xfId="22706" hidden="1"/>
    <cellStyle name="Uwaga 3" xfId="22708" hidden="1"/>
    <cellStyle name="Uwaga 3" xfId="22720" hidden="1"/>
    <cellStyle name="Uwaga 3" xfId="22721" hidden="1"/>
    <cellStyle name="Uwaga 3" xfId="22722" hidden="1"/>
    <cellStyle name="Uwaga 3" xfId="22736" hidden="1"/>
    <cellStyle name="Uwaga 3" xfId="22738" hidden="1"/>
    <cellStyle name="Uwaga 3" xfId="22741" hidden="1"/>
    <cellStyle name="Uwaga 3" xfId="22751" hidden="1"/>
    <cellStyle name="Uwaga 3" xfId="22754" hidden="1"/>
    <cellStyle name="Uwaga 3" xfId="22757" hidden="1"/>
    <cellStyle name="Uwaga 3" xfId="22766" hidden="1"/>
    <cellStyle name="Uwaga 3" xfId="22768" hidden="1"/>
    <cellStyle name="Uwaga 3" xfId="22771" hidden="1"/>
    <cellStyle name="Uwaga 3" xfId="22780" hidden="1"/>
    <cellStyle name="Uwaga 3" xfId="22781" hidden="1"/>
    <cellStyle name="Uwaga 3" xfId="22782" hidden="1"/>
    <cellStyle name="Uwaga 3" xfId="22795" hidden="1"/>
    <cellStyle name="Uwaga 3" xfId="22797" hidden="1"/>
    <cellStyle name="Uwaga 3" xfId="22799" hidden="1"/>
    <cellStyle name="Uwaga 3" xfId="22810" hidden="1"/>
    <cellStyle name="Uwaga 3" xfId="22812" hidden="1"/>
    <cellStyle name="Uwaga 3" xfId="22814" hidden="1"/>
    <cellStyle name="Uwaga 3" xfId="22825" hidden="1"/>
    <cellStyle name="Uwaga 3" xfId="22827" hidden="1"/>
    <cellStyle name="Uwaga 3" xfId="22829" hidden="1"/>
    <cellStyle name="Uwaga 3" xfId="22840" hidden="1"/>
    <cellStyle name="Uwaga 3" xfId="22841" hidden="1"/>
    <cellStyle name="Uwaga 3" xfId="22842" hidden="1"/>
    <cellStyle name="Uwaga 3" xfId="22855" hidden="1"/>
    <cellStyle name="Uwaga 3" xfId="22857" hidden="1"/>
    <cellStyle name="Uwaga 3" xfId="22859" hidden="1"/>
    <cellStyle name="Uwaga 3" xfId="22870" hidden="1"/>
    <cellStyle name="Uwaga 3" xfId="22872" hidden="1"/>
    <cellStyle name="Uwaga 3" xfId="22874" hidden="1"/>
    <cellStyle name="Uwaga 3" xfId="22885" hidden="1"/>
    <cellStyle name="Uwaga 3" xfId="22887" hidden="1"/>
    <cellStyle name="Uwaga 3" xfId="22888" hidden="1"/>
    <cellStyle name="Uwaga 3" xfId="22900" hidden="1"/>
    <cellStyle name="Uwaga 3" xfId="22901" hidden="1"/>
    <cellStyle name="Uwaga 3" xfId="22902" hidden="1"/>
    <cellStyle name="Uwaga 3" xfId="22915" hidden="1"/>
    <cellStyle name="Uwaga 3" xfId="22917" hidden="1"/>
    <cellStyle name="Uwaga 3" xfId="22919" hidden="1"/>
    <cellStyle name="Uwaga 3" xfId="22930" hidden="1"/>
    <cellStyle name="Uwaga 3" xfId="22932" hidden="1"/>
    <cellStyle name="Uwaga 3" xfId="22934" hidden="1"/>
    <cellStyle name="Uwaga 3" xfId="22945" hidden="1"/>
    <cellStyle name="Uwaga 3" xfId="22947" hidden="1"/>
    <cellStyle name="Uwaga 3" xfId="22949" hidden="1"/>
    <cellStyle name="Uwaga 3" xfId="22960" hidden="1"/>
    <cellStyle name="Uwaga 3" xfId="22961" hidden="1"/>
    <cellStyle name="Uwaga 3" xfId="22963" hidden="1"/>
    <cellStyle name="Uwaga 3" xfId="22974" hidden="1"/>
    <cellStyle name="Uwaga 3" xfId="22976" hidden="1"/>
    <cellStyle name="Uwaga 3" xfId="22977" hidden="1"/>
    <cellStyle name="Uwaga 3" xfId="22986" hidden="1"/>
    <cellStyle name="Uwaga 3" xfId="22989" hidden="1"/>
    <cellStyle name="Uwaga 3" xfId="22991" hidden="1"/>
    <cellStyle name="Uwaga 3" xfId="23002" hidden="1"/>
    <cellStyle name="Uwaga 3" xfId="23004" hidden="1"/>
    <cellStyle name="Uwaga 3" xfId="23006" hidden="1"/>
    <cellStyle name="Uwaga 3" xfId="23018" hidden="1"/>
    <cellStyle name="Uwaga 3" xfId="23020" hidden="1"/>
    <cellStyle name="Uwaga 3" xfId="23022" hidden="1"/>
    <cellStyle name="Uwaga 3" xfId="23030" hidden="1"/>
    <cellStyle name="Uwaga 3" xfId="23032" hidden="1"/>
    <cellStyle name="Uwaga 3" xfId="23035" hidden="1"/>
    <cellStyle name="Uwaga 3" xfId="23025" hidden="1"/>
    <cellStyle name="Uwaga 3" xfId="23024" hidden="1"/>
    <cellStyle name="Uwaga 3" xfId="23023" hidden="1"/>
    <cellStyle name="Uwaga 3" xfId="23010" hidden="1"/>
    <cellStyle name="Uwaga 3" xfId="23009" hidden="1"/>
    <cellStyle name="Uwaga 3" xfId="23008" hidden="1"/>
    <cellStyle name="Uwaga 3" xfId="22995" hidden="1"/>
    <cellStyle name="Uwaga 3" xfId="22994" hidden="1"/>
    <cellStyle name="Uwaga 3" xfId="22993" hidden="1"/>
    <cellStyle name="Uwaga 3" xfId="22980" hidden="1"/>
    <cellStyle name="Uwaga 3" xfId="22979" hidden="1"/>
    <cellStyle name="Uwaga 3" xfId="22978" hidden="1"/>
    <cellStyle name="Uwaga 3" xfId="22965" hidden="1"/>
    <cellStyle name="Uwaga 3" xfId="22964" hidden="1"/>
    <cellStyle name="Uwaga 3" xfId="22962" hidden="1"/>
    <cellStyle name="Uwaga 3" xfId="22951" hidden="1"/>
    <cellStyle name="Uwaga 3" xfId="22948" hidden="1"/>
    <cellStyle name="Uwaga 3" xfId="22946" hidden="1"/>
    <cellStyle name="Uwaga 3" xfId="22936" hidden="1"/>
    <cellStyle name="Uwaga 3" xfId="22933" hidden="1"/>
    <cellStyle name="Uwaga 3" xfId="22931" hidden="1"/>
    <cellStyle name="Uwaga 3" xfId="22921" hidden="1"/>
    <cellStyle name="Uwaga 3" xfId="22918" hidden="1"/>
    <cellStyle name="Uwaga 3" xfId="22916" hidden="1"/>
    <cellStyle name="Uwaga 3" xfId="22906" hidden="1"/>
    <cellStyle name="Uwaga 3" xfId="22904" hidden="1"/>
    <cellStyle name="Uwaga 3" xfId="22903" hidden="1"/>
    <cellStyle name="Uwaga 3" xfId="22891" hidden="1"/>
    <cellStyle name="Uwaga 3" xfId="22889" hidden="1"/>
    <cellStyle name="Uwaga 3" xfId="22886" hidden="1"/>
    <cellStyle name="Uwaga 3" xfId="22876" hidden="1"/>
    <cellStyle name="Uwaga 3" xfId="22873" hidden="1"/>
    <cellStyle name="Uwaga 3" xfId="22871" hidden="1"/>
    <cellStyle name="Uwaga 3" xfId="22861" hidden="1"/>
    <cellStyle name="Uwaga 3" xfId="22858" hidden="1"/>
    <cellStyle name="Uwaga 3" xfId="22856" hidden="1"/>
    <cellStyle name="Uwaga 3" xfId="22846" hidden="1"/>
    <cellStyle name="Uwaga 3" xfId="22844" hidden="1"/>
    <cellStyle name="Uwaga 3" xfId="22843" hidden="1"/>
    <cellStyle name="Uwaga 3" xfId="22831" hidden="1"/>
    <cellStyle name="Uwaga 3" xfId="22828" hidden="1"/>
    <cellStyle name="Uwaga 3" xfId="22826" hidden="1"/>
    <cellStyle name="Uwaga 3" xfId="22816" hidden="1"/>
    <cellStyle name="Uwaga 3" xfId="22813" hidden="1"/>
    <cellStyle name="Uwaga 3" xfId="22811" hidden="1"/>
    <cellStyle name="Uwaga 3" xfId="22801" hidden="1"/>
    <cellStyle name="Uwaga 3" xfId="22798" hidden="1"/>
    <cellStyle name="Uwaga 3" xfId="22796" hidden="1"/>
    <cellStyle name="Uwaga 3" xfId="22786" hidden="1"/>
    <cellStyle name="Uwaga 3" xfId="22784" hidden="1"/>
    <cellStyle name="Uwaga 3" xfId="22783" hidden="1"/>
    <cellStyle name="Uwaga 3" xfId="22770" hidden="1"/>
    <cellStyle name="Uwaga 3" xfId="22767" hidden="1"/>
    <cellStyle name="Uwaga 3" xfId="22765" hidden="1"/>
    <cellStyle name="Uwaga 3" xfId="22755" hidden="1"/>
    <cellStyle name="Uwaga 3" xfId="22752" hidden="1"/>
    <cellStyle name="Uwaga 3" xfId="22750" hidden="1"/>
    <cellStyle name="Uwaga 3" xfId="22740" hidden="1"/>
    <cellStyle name="Uwaga 3" xfId="22737" hidden="1"/>
    <cellStyle name="Uwaga 3" xfId="22735" hidden="1"/>
    <cellStyle name="Uwaga 3" xfId="22726" hidden="1"/>
    <cellStyle name="Uwaga 3" xfId="22724" hidden="1"/>
    <cellStyle name="Uwaga 3" xfId="22723" hidden="1"/>
    <cellStyle name="Uwaga 3" xfId="22711" hidden="1"/>
    <cellStyle name="Uwaga 3" xfId="22709" hidden="1"/>
    <cellStyle name="Uwaga 3" xfId="22707" hidden="1"/>
    <cellStyle name="Uwaga 3" xfId="22696" hidden="1"/>
    <cellStyle name="Uwaga 3" xfId="22694" hidden="1"/>
    <cellStyle name="Uwaga 3" xfId="22692" hidden="1"/>
    <cellStyle name="Uwaga 3" xfId="22681" hidden="1"/>
    <cellStyle name="Uwaga 3" xfId="22679" hidden="1"/>
    <cellStyle name="Uwaga 3" xfId="22677" hidden="1"/>
    <cellStyle name="Uwaga 3" xfId="22666" hidden="1"/>
    <cellStyle name="Uwaga 3" xfId="22664" hidden="1"/>
    <cellStyle name="Uwaga 3" xfId="22663" hidden="1"/>
    <cellStyle name="Uwaga 3" xfId="22650" hidden="1"/>
    <cellStyle name="Uwaga 3" xfId="22647" hidden="1"/>
    <cellStyle name="Uwaga 3" xfId="22645" hidden="1"/>
    <cellStyle name="Uwaga 3" xfId="22635" hidden="1"/>
    <cellStyle name="Uwaga 3" xfId="22632" hidden="1"/>
    <cellStyle name="Uwaga 3" xfId="22630" hidden="1"/>
    <cellStyle name="Uwaga 3" xfId="22620" hidden="1"/>
    <cellStyle name="Uwaga 3" xfId="22617" hidden="1"/>
    <cellStyle name="Uwaga 3" xfId="22615" hidden="1"/>
    <cellStyle name="Uwaga 3" xfId="22606" hidden="1"/>
    <cellStyle name="Uwaga 3" xfId="22604" hidden="1"/>
    <cellStyle name="Uwaga 3" xfId="22602" hidden="1"/>
    <cellStyle name="Uwaga 3" xfId="22590" hidden="1"/>
    <cellStyle name="Uwaga 3" xfId="22587" hidden="1"/>
    <cellStyle name="Uwaga 3" xfId="22585" hidden="1"/>
    <cellStyle name="Uwaga 3" xfId="22575" hidden="1"/>
    <cellStyle name="Uwaga 3" xfId="22572" hidden="1"/>
    <cellStyle name="Uwaga 3" xfId="22570" hidden="1"/>
    <cellStyle name="Uwaga 3" xfId="22560" hidden="1"/>
    <cellStyle name="Uwaga 3" xfId="22557" hidden="1"/>
    <cellStyle name="Uwaga 3" xfId="22555" hidden="1"/>
    <cellStyle name="Uwaga 3" xfId="22548" hidden="1"/>
    <cellStyle name="Uwaga 3" xfId="22545" hidden="1"/>
    <cellStyle name="Uwaga 3" xfId="22543" hidden="1"/>
    <cellStyle name="Uwaga 3" xfId="22533" hidden="1"/>
    <cellStyle name="Uwaga 3" xfId="22530" hidden="1"/>
    <cellStyle name="Uwaga 3" xfId="22527" hidden="1"/>
    <cellStyle name="Uwaga 3" xfId="22518" hidden="1"/>
    <cellStyle name="Uwaga 3" xfId="22514" hidden="1"/>
    <cellStyle name="Uwaga 3" xfId="22511" hidden="1"/>
    <cellStyle name="Uwaga 3" xfId="22503" hidden="1"/>
    <cellStyle name="Uwaga 3" xfId="22500" hidden="1"/>
    <cellStyle name="Uwaga 3" xfId="22497" hidden="1"/>
    <cellStyle name="Uwaga 3" xfId="22488" hidden="1"/>
    <cellStyle name="Uwaga 3" xfId="22485" hidden="1"/>
    <cellStyle name="Uwaga 3" xfId="22482" hidden="1"/>
    <cellStyle name="Uwaga 3" xfId="22472" hidden="1"/>
    <cellStyle name="Uwaga 3" xfId="22468" hidden="1"/>
    <cellStyle name="Uwaga 3" xfId="22465" hidden="1"/>
    <cellStyle name="Uwaga 3" xfId="22456" hidden="1"/>
    <cellStyle name="Uwaga 3" xfId="22452" hidden="1"/>
    <cellStyle name="Uwaga 3" xfId="22450" hidden="1"/>
    <cellStyle name="Uwaga 3" xfId="22442" hidden="1"/>
    <cellStyle name="Uwaga 3" xfId="22438" hidden="1"/>
    <cellStyle name="Uwaga 3" xfId="22435" hidden="1"/>
    <cellStyle name="Uwaga 3" xfId="22428" hidden="1"/>
    <cellStyle name="Uwaga 3" xfId="22425" hidden="1"/>
    <cellStyle name="Uwaga 3" xfId="22422" hidden="1"/>
    <cellStyle name="Uwaga 3" xfId="22413" hidden="1"/>
    <cellStyle name="Uwaga 3" xfId="22408" hidden="1"/>
    <cellStyle name="Uwaga 3" xfId="22405" hidden="1"/>
    <cellStyle name="Uwaga 3" xfId="22398" hidden="1"/>
    <cellStyle name="Uwaga 3" xfId="22393" hidden="1"/>
    <cellStyle name="Uwaga 3" xfId="22390" hidden="1"/>
    <cellStyle name="Uwaga 3" xfId="22383" hidden="1"/>
    <cellStyle name="Uwaga 3" xfId="22378" hidden="1"/>
    <cellStyle name="Uwaga 3" xfId="22375" hidden="1"/>
    <cellStyle name="Uwaga 3" xfId="22369" hidden="1"/>
    <cellStyle name="Uwaga 3" xfId="22365" hidden="1"/>
    <cellStyle name="Uwaga 3" xfId="22362" hidden="1"/>
    <cellStyle name="Uwaga 3" xfId="22354" hidden="1"/>
    <cellStyle name="Uwaga 3" xfId="22349" hidden="1"/>
    <cellStyle name="Uwaga 3" xfId="22345" hidden="1"/>
    <cellStyle name="Uwaga 3" xfId="22339" hidden="1"/>
    <cellStyle name="Uwaga 3" xfId="22334" hidden="1"/>
    <cellStyle name="Uwaga 3" xfId="22330" hidden="1"/>
    <cellStyle name="Uwaga 3" xfId="22324" hidden="1"/>
    <cellStyle name="Uwaga 3" xfId="22319" hidden="1"/>
    <cellStyle name="Uwaga 3" xfId="22315" hidden="1"/>
    <cellStyle name="Uwaga 3" xfId="22310" hidden="1"/>
    <cellStyle name="Uwaga 3" xfId="22306" hidden="1"/>
    <cellStyle name="Uwaga 3" xfId="22302" hidden="1"/>
    <cellStyle name="Uwaga 3" xfId="22294" hidden="1"/>
    <cellStyle name="Uwaga 3" xfId="22289" hidden="1"/>
    <cellStyle name="Uwaga 3" xfId="22285" hidden="1"/>
    <cellStyle name="Uwaga 3" xfId="22279" hidden="1"/>
    <cellStyle name="Uwaga 3" xfId="22274" hidden="1"/>
    <cellStyle name="Uwaga 3" xfId="22270" hidden="1"/>
    <cellStyle name="Uwaga 3" xfId="22264" hidden="1"/>
    <cellStyle name="Uwaga 3" xfId="22259" hidden="1"/>
    <cellStyle name="Uwaga 3" xfId="22255" hidden="1"/>
    <cellStyle name="Uwaga 3" xfId="22251" hidden="1"/>
    <cellStyle name="Uwaga 3" xfId="22246" hidden="1"/>
    <cellStyle name="Uwaga 3" xfId="22241" hidden="1"/>
    <cellStyle name="Uwaga 3" xfId="22236" hidden="1"/>
    <cellStyle name="Uwaga 3" xfId="22232" hidden="1"/>
    <cellStyle name="Uwaga 3" xfId="22228" hidden="1"/>
    <cellStyle name="Uwaga 3" xfId="22221" hidden="1"/>
    <cellStyle name="Uwaga 3" xfId="22217" hidden="1"/>
    <cellStyle name="Uwaga 3" xfId="22212" hidden="1"/>
    <cellStyle name="Uwaga 3" xfId="22206" hidden="1"/>
    <cellStyle name="Uwaga 3" xfId="22202" hidden="1"/>
    <cellStyle name="Uwaga 3" xfId="22197" hidden="1"/>
    <cellStyle name="Uwaga 3" xfId="22191" hidden="1"/>
    <cellStyle name="Uwaga 3" xfId="22187" hidden="1"/>
    <cellStyle name="Uwaga 3" xfId="22182" hidden="1"/>
    <cellStyle name="Uwaga 3" xfId="22176" hidden="1"/>
    <cellStyle name="Uwaga 3" xfId="22172" hidden="1"/>
    <cellStyle name="Uwaga 3" xfId="22168" hidden="1"/>
    <cellStyle name="Uwaga 3" xfId="23028" hidden="1"/>
    <cellStyle name="Uwaga 3" xfId="23027" hidden="1"/>
    <cellStyle name="Uwaga 3" xfId="23026" hidden="1"/>
    <cellStyle name="Uwaga 3" xfId="23013" hidden="1"/>
    <cellStyle name="Uwaga 3" xfId="23012" hidden="1"/>
    <cellStyle name="Uwaga 3" xfId="23011" hidden="1"/>
    <cellStyle name="Uwaga 3" xfId="22998" hidden="1"/>
    <cellStyle name="Uwaga 3" xfId="22997" hidden="1"/>
    <cellStyle name="Uwaga 3" xfId="22996" hidden="1"/>
    <cellStyle name="Uwaga 3" xfId="22983" hidden="1"/>
    <cellStyle name="Uwaga 3" xfId="22982" hidden="1"/>
    <cellStyle name="Uwaga 3" xfId="22981" hidden="1"/>
    <cellStyle name="Uwaga 3" xfId="22968" hidden="1"/>
    <cellStyle name="Uwaga 3" xfId="22967" hidden="1"/>
    <cellStyle name="Uwaga 3" xfId="22966" hidden="1"/>
    <cellStyle name="Uwaga 3" xfId="22954" hidden="1"/>
    <cellStyle name="Uwaga 3" xfId="22952" hidden="1"/>
    <cellStyle name="Uwaga 3" xfId="22950" hidden="1"/>
    <cellStyle name="Uwaga 3" xfId="22939" hidden="1"/>
    <cellStyle name="Uwaga 3" xfId="22937" hidden="1"/>
    <cellStyle name="Uwaga 3" xfId="22935" hidden="1"/>
    <cellStyle name="Uwaga 3" xfId="22924" hidden="1"/>
    <cellStyle name="Uwaga 3" xfId="22922" hidden="1"/>
    <cellStyle name="Uwaga 3" xfId="22920" hidden="1"/>
    <cellStyle name="Uwaga 3" xfId="22909" hidden="1"/>
    <cellStyle name="Uwaga 3" xfId="22907" hidden="1"/>
    <cellStyle name="Uwaga 3" xfId="22905" hidden="1"/>
    <cellStyle name="Uwaga 3" xfId="22894" hidden="1"/>
    <cellStyle name="Uwaga 3" xfId="22892" hidden="1"/>
    <cellStyle name="Uwaga 3" xfId="22890" hidden="1"/>
    <cellStyle name="Uwaga 3" xfId="22879" hidden="1"/>
    <cellStyle name="Uwaga 3" xfId="22877" hidden="1"/>
    <cellStyle name="Uwaga 3" xfId="22875" hidden="1"/>
    <cellStyle name="Uwaga 3" xfId="22864" hidden="1"/>
    <cellStyle name="Uwaga 3" xfId="22862" hidden="1"/>
    <cellStyle name="Uwaga 3" xfId="22860" hidden="1"/>
    <cellStyle name="Uwaga 3" xfId="22849" hidden="1"/>
    <cellStyle name="Uwaga 3" xfId="22847" hidden="1"/>
    <cellStyle name="Uwaga 3" xfId="22845" hidden="1"/>
    <cellStyle name="Uwaga 3" xfId="22834" hidden="1"/>
    <cellStyle name="Uwaga 3" xfId="22832" hidden="1"/>
    <cellStyle name="Uwaga 3" xfId="22830" hidden="1"/>
    <cellStyle name="Uwaga 3" xfId="22819" hidden="1"/>
    <cellStyle name="Uwaga 3" xfId="22817" hidden="1"/>
    <cellStyle name="Uwaga 3" xfId="22815" hidden="1"/>
    <cellStyle name="Uwaga 3" xfId="22804" hidden="1"/>
    <cellStyle name="Uwaga 3" xfId="22802" hidden="1"/>
    <cellStyle name="Uwaga 3" xfId="22800" hidden="1"/>
    <cellStyle name="Uwaga 3" xfId="22789" hidden="1"/>
    <cellStyle name="Uwaga 3" xfId="22787" hidden="1"/>
    <cellStyle name="Uwaga 3" xfId="22785" hidden="1"/>
    <cellStyle name="Uwaga 3" xfId="22774" hidden="1"/>
    <cellStyle name="Uwaga 3" xfId="22772" hidden="1"/>
    <cellStyle name="Uwaga 3" xfId="22769" hidden="1"/>
    <cellStyle name="Uwaga 3" xfId="22759" hidden="1"/>
    <cellStyle name="Uwaga 3" xfId="22756" hidden="1"/>
    <cellStyle name="Uwaga 3" xfId="22753" hidden="1"/>
    <cellStyle name="Uwaga 3" xfId="22744" hidden="1"/>
    <cellStyle name="Uwaga 3" xfId="22742" hidden="1"/>
    <cellStyle name="Uwaga 3" xfId="22739" hidden="1"/>
    <cellStyle name="Uwaga 3" xfId="22729" hidden="1"/>
    <cellStyle name="Uwaga 3" xfId="22727" hidden="1"/>
    <cellStyle name="Uwaga 3" xfId="22725" hidden="1"/>
    <cellStyle name="Uwaga 3" xfId="22714" hidden="1"/>
    <cellStyle name="Uwaga 3" xfId="22712" hidden="1"/>
    <cellStyle name="Uwaga 3" xfId="22710" hidden="1"/>
    <cellStyle name="Uwaga 3" xfId="22699" hidden="1"/>
    <cellStyle name="Uwaga 3" xfId="22697" hidden="1"/>
    <cellStyle name="Uwaga 3" xfId="22695" hidden="1"/>
    <cellStyle name="Uwaga 3" xfId="22684" hidden="1"/>
    <cellStyle name="Uwaga 3" xfId="22682" hidden="1"/>
    <cellStyle name="Uwaga 3" xfId="22680" hidden="1"/>
    <cellStyle name="Uwaga 3" xfId="22669" hidden="1"/>
    <cellStyle name="Uwaga 3" xfId="22667" hidden="1"/>
    <cellStyle name="Uwaga 3" xfId="22665" hidden="1"/>
    <cellStyle name="Uwaga 3" xfId="22654" hidden="1"/>
    <cellStyle name="Uwaga 3" xfId="22652" hidden="1"/>
    <cellStyle name="Uwaga 3" xfId="22649" hidden="1"/>
    <cellStyle name="Uwaga 3" xfId="22639" hidden="1"/>
    <cellStyle name="Uwaga 3" xfId="22636" hidden="1"/>
    <cellStyle name="Uwaga 3" xfId="22633" hidden="1"/>
    <cellStyle name="Uwaga 3" xfId="22624" hidden="1"/>
    <cellStyle name="Uwaga 3" xfId="22621" hidden="1"/>
    <cellStyle name="Uwaga 3" xfId="22618" hidden="1"/>
    <cellStyle name="Uwaga 3" xfId="22609" hidden="1"/>
    <cellStyle name="Uwaga 3" xfId="22607" hidden="1"/>
    <cellStyle name="Uwaga 3" xfId="22605" hidden="1"/>
    <cellStyle name="Uwaga 3" xfId="22594" hidden="1"/>
    <cellStyle name="Uwaga 3" xfId="22591" hidden="1"/>
    <cellStyle name="Uwaga 3" xfId="22588" hidden="1"/>
    <cellStyle name="Uwaga 3" xfId="22579" hidden="1"/>
    <cellStyle name="Uwaga 3" xfId="22576" hidden="1"/>
    <cellStyle name="Uwaga 3" xfId="22573" hidden="1"/>
    <cellStyle name="Uwaga 3" xfId="22564" hidden="1"/>
    <cellStyle name="Uwaga 3" xfId="22561" hidden="1"/>
    <cellStyle name="Uwaga 3" xfId="22558" hidden="1"/>
    <cellStyle name="Uwaga 3" xfId="22551" hidden="1"/>
    <cellStyle name="Uwaga 3" xfId="22547" hidden="1"/>
    <cellStyle name="Uwaga 3" xfId="22544" hidden="1"/>
    <cellStyle name="Uwaga 3" xfId="22536" hidden="1"/>
    <cellStyle name="Uwaga 3" xfId="22532" hidden="1"/>
    <cellStyle name="Uwaga 3" xfId="22529" hidden="1"/>
    <cellStyle name="Uwaga 3" xfId="22521" hidden="1"/>
    <cellStyle name="Uwaga 3" xfId="22517" hidden="1"/>
    <cellStyle name="Uwaga 3" xfId="22513" hidden="1"/>
    <cellStyle name="Uwaga 3" xfId="22506" hidden="1"/>
    <cellStyle name="Uwaga 3" xfId="22502" hidden="1"/>
    <cellStyle name="Uwaga 3" xfId="22499" hidden="1"/>
    <cellStyle name="Uwaga 3" xfId="22491" hidden="1"/>
    <cellStyle name="Uwaga 3" xfId="22487" hidden="1"/>
    <cellStyle name="Uwaga 3" xfId="22484" hidden="1"/>
    <cellStyle name="Uwaga 3" xfId="22475" hidden="1"/>
    <cellStyle name="Uwaga 3" xfId="22470" hidden="1"/>
    <cellStyle name="Uwaga 3" xfId="22466" hidden="1"/>
    <cellStyle name="Uwaga 3" xfId="22460" hidden="1"/>
    <cellStyle name="Uwaga 3" xfId="22455" hidden="1"/>
    <cellStyle name="Uwaga 3" xfId="22451" hidden="1"/>
    <cellStyle name="Uwaga 3" xfId="22445" hidden="1"/>
    <cellStyle name="Uwaga 3" xfId="22440" hidden="1"/>
    <cellStyle name="Uwaga 3" xfId="22436" hidden="1"/>
    <cellStyle name="Uwaga 3" xfId="22431" hidden="1"/>
    <cellStyle name="Uwaga 3" xfId="22427" hidden="1"/>
    <cellStyle name="Uwaga 3" xfId="22423" hidden="1"/>
    <cellStyle name="Uwaga 3" xfId="22416" hidden="1"/>
    <cellStyle name="Uwaga 3" xfId="22411" hidden="1"/>
    <cellStyle name="Uwaga 3" xfId="22407" hidden="1"/>
    <cellStyle name="Uwaga 3" xfId="22400" hidden="1"/>
    <cellStyle name="Uwaga 3" xfId="22395" hidden="1"/>
    <cellStyle name="Uwaga 3" xfId="22391" hidden="1"/>
    <cellStyle name="Uwaga 3" xfId="22386" hidden="1"/>
    <cellStyle name="Uwaga 3" xfId="22381" hidden="1"/>
    <cellStyle name="Uwaga 3" xfId="22377" hidden="1"/>
    <cellStyle name="Uwaga 3" xfId="22371" hidden="1"/>
    <cellStyle name="Uwaga 3" xfId="22367" hidden="1"/>
    <cellStyle name="Uwaga 3" xfId="22364" hidden="1"/>
    <cellStyle name="Uwaga 3" xfId="22357" hidden="1"/>
    <cellStyle name="Uwaga 3" xfId="22352" hidden="1"/>
    <cellStyle name="Uwaga 3" xfId="22347" hidden="1"/>
    <cellStyle name="Uwaga 3" xfId="22341" hidden="1"/>
    <cellStyle name="Uwaga 3" xfId="22336" hidden="1"/>
    <cellStyle name="Uwaga 3" xfId="22331" hidden="1"/>
    <cellStyle name="Uwaga 3" xfId="22326" hidden="1"/>
    <cellStyle name="Uwaga 3" xfId="22321" hidden="1"/>
    <cellStyle name="Uwaga 3" xfId="22316" hidden="1"/>
    <cellStyle name="Uwaga 3" xfId="22312" hidden="1"/>
    <cellStyle name="Uwaga 3" xfId="22308" hidden="1"/>
    <cellStyle name="Uwaga 3" xfId="22303" hidden="1"/>
    <cellStyle name="Uwaga 3" xfId="22296" hidden="1"/>
    <cellStyle name="Uwaga 3" xfId="22291" hidden="1"/>
    <cellStyle name="Uwaga 3" xfId="22286" hidden="1"/>
    <cellStyle name="Uwaga 3" xfId="22280" hidden="1"/>
    <cellStyle name="Uwaga 3" xfId="22275" hidden="1"/>
    <cellStyle name="Uwaga 3" xfId="22271" hidden="1"/>
    <cellStyle name="Uwaga 3" xfId="22266" hidden="1"/>
    <cellStyle name="Uwaga 3" xfId="22261" hidden="1"/>
    <cellStyle name="Uwaga 3" xfId="22256" hidden="1"/>
    <cellStyle name="Uwaga 3" xfId="22252" hidden="1"/>
    <cellStyle name="Uwaga 3" xfId="22247" hidden="1"/>
    <cellStyle name="Uwaga 3" xfId="22242" hidden="1"/>
    <cellStyle name="Uwaga 3" xfId="22237" hidden="1"/>
    <cellStyle name="Uwaga 3" xfId="22233" hidden="1"/>
    <cellStyle name="Uwaga 3" xfId="22229" hidden="1"/>
    <cellStyle name="Uwaga 3" xfId="22222" hidden="1"/>
    <cellStyle name="Uwaga 3" xfId="22218" hidden="1"/>
    <cellStyle name="Uwaga 3" xfId="22213" hidden="1"/>
    <cellStyle name="Uwaga 3" xfId="22207" hidden="1"/>
    <cellStyle name="Uwaga 3" xfId="22203" hidden="1"/>
    <cellStyle name="Uwaga 3" xfId="22198" hidden="1"/>
    <cellStyle name="Uwaga 3" xfId="22192" hidden="1"/>
    <cellStyle name="Uwaga 3" xfId="22188" hidden="1"/>
    <cellStyle name="Uwaga 3" xfId="22184" hidden="1"/>
    <cellStyle name="Uwaga 3" xfId="22177" hidden="1"/>
    <cellStyle name="Uwaga 3" xfId="22173" hidden="1"/>
    <cellStyle name="Uwaga 3" xfId="22169" hidden="1"/>
    <cellStyle name="Uwaga 3" xfId="23033" hidden="1"/>
    <cellStyle name="Uwaga 3" xfId="23031" hidden="1"/>
    <cellStyle name="Uwaga 3" xfId="23029" hidden="1"/>
    <cellStyle name="Uwaga 3" xfId="23016" hidden="1"/>
    <cellStyle name="Uwaga 3" xfId="23015" hidden="1"/>
    <cellStyle name="Uwaga 3" xfId="23014" hidden="1"/>
    <cellStyle name="Uwaga 3" xfId="23001" hidden="1"/>
    <cellStyle name="Uwaga 3" xfId="23000" hidden="1"/>
    <cellStyle name="Uwaga 3" xfId="22999" hidden="1"/>
    <cellStyle name="Uwaga 3" xfId="22987" hidden="1"/>
    <cellStyle name="Uwaga 3" xfId="22985" hidden="1"/>
    <cellStyle name="Uwaga 3" xfId="22984" hidden="1"/>
    <cellStyle name="Uwaga 3" xfId="22971" hidden="1"/>
    <cellStyle name="Uwaga 3" xfId="22970" hidden="1"/>
    <cellStyle name="Uwaga 3" xfId="22969" hidden="1"/>
    <cellStyle name="Uwaga 3" xfId="22957" hidden="1"/>
    <cellStyle name="Uwaga 3" xfId="22955" hidden="1"/>
    <cellStyle name="Uwaga 3" xfId="22953" hidden="1"/>
    <cellStyle name="Uwaga 3" xfId="22942" hidden="1"/>
    <cellStyle name="Uwaga 3" xfId="22940" hidden="1"/>
    <cellStyle name="Uwaga 3" xfId="22938" hidden="1"/>
    <cellStyle name="Uwaga 3" xfId="22927" hidden="1"/>
    <cellStyle name="Uwaga 3" xfId="22925" hidden="1"/>
    <cellStyle name="Uwaga 3" xfId="22923" hidden="1"/>
    <cellStyle name="Uwaga 3" xfId="22912" hidden="1"/>
    <cellStyle name="Uwaga 3" xfId="22910" hidden="1"/>
    <cellStyle name="Uwaga 3" xfId="22908" hidden="1"/>
    <cellStyle name="Uwaga 3" xfId="22897" hidden="1"/>
    <cellStyle name="Uwaga 3" xfId="22895" hidden="1"/>
    <cellStyle name="Uwaga 3" xfId="22893" hidden="1"/>
    <cellStyle name="Uwaga 3" xfId="22882" hidden="1"/>
    <cellStyle name="Uwaga 3" xfId="22880" hidden="1"/>
    <cellStyle name="Uwaga 3" xfId="22878" hidden="1"/>
    <cellStyle name="Uwaga 3" xfId="22867" hidden="1"/>
    <cellStyle name="Uwaga 3" xfId="22865" hidden="1"/>
    <cellStyle name="Uwaga 3" xfId="22863" hidden="1"/>
    <cellStyle name="Uwaga 3" xfId="22852" hidden="1"/>
    <cellStyle name="Uwaga 3" xfId="22850" hidden="1"/>
    <cellStyle name="Uwaga 3" xfId="22848" hidden="1"/>
    <cellStyle name="Uwaga 3" xfId="22837" hidden="1"/>
    <cellStyle name="Uwaga 3" xfId="22835" hidden="1"/>
    <cellStyle name="Uwaga 3" xfId="22833" hidden="1"/>
    <cellStyle name="Uwaga 3" xfId="22822" hidden="1"/>
    <cellStyle name="Uwaga 3" xfId="22820" hidden="1"/>
    <cellStyle name="Uwaga 3" xfId="22818" hidden="1"/>
    <cellStyle name="Uwaga 3" xfId="22807" hidden="1"/>
    <cellStyle name="Uwaga 3" xfId="22805" hidden="1"/>
    <cellStyle name="Uwaga 3" xfId="22803" hidden="1"/>
    <cellStyle name="Uwaga 3" xfId="22792" hidden="1"/>
    <cellStyle name="Uwaga 3" xfId="22790" hidden="1"/>
    <cellStyle name="Uwaga 3" xfId="22788" hidden="1"/>
    <cellStyle name="Uwaga 3" xfId="22777" hidden="1"/>
    <cellStyle name="Uwaga 3" xfId="22775" hidden="1"/>
    <cellStyle name="Uwaga 3" xfId="22773" hidden="1"/>
    <cellStyle name="Uwaga 3" xfId="22762" hidden="1"/>
    <cellStyle name="Uwaga 3" xfId="22760" hidden="1"/>
    <cellStyle name="Uwaga 3" xfId="22758" hidden="1"/>
    <cellStyle name="Uwaga 3" xfId="22747" hidden="1"/>
    <cellStyle name="Uwaga 3" xfId="22745" hidden="1"/>
    <cellStyle name="Uwaga 3" xfId="22743" hidden="1"/>
    <cellStyle name="Uwaga 3" xfId="22732" hidden="1"/>
    <cellStyle name="Uwaga 3" xfId="22730" hidden="1"/>
    <cellStyle name="Uwaga 3" xfId="22728" hidden="1"/>
    <cellStyle name="Uwaga 3" xfId="22717" hidden="1"/>
    <cellStyle name="Uwaga 3" xfId="22715" hidden="1"/>
    <cellStyle name="Uwaga 3" xfId="22713" hidden="1"/>
    <cellStyle name="Uwaga 3" xfId="22702" hidden="1"/>
    <cellStyle name="Uwaga 3" xfId="22700" hidden="1"/>
    <cellStyle name="Uwaga 3" xfId="22698" hidden="1"/>
    <cellStyle name="Uwaga 3" xfId="22687" hidden="1"/>
    <cellStyle name="Uwaga 3" xfId="22685" hidden="1"/>
    <cellStyle name="Uwaga 3" xfId="22683" hidden="1"/>
    <cellStyle name="Uwaga 3" xfId="22672" hidden="1"/>
    <cellStyle name="Uwaga 3" xfId="22670" hidden="1"/>
    <cellStyle name="Uwaga 3" xfId="22668" hidden="1"/>
    <cellStyle name="Uwaga 3" xfId="22657" hidden="1"/>
    <cellStyle name="Uwaga 3" xfId="22655" hidden="1"/>
    <cellStyle name="Uwaga 3" xfId="22653" hidden="1"/>
    <cellStyle name="Uwaga 3" xfId="22642" hidden="1"/>
    <cellStyle name="Uwaga 3" xfId="22640" hidden="1"/>
    <cellStyle name="Uwaga 3" xfId="22637" hidden="1"/>
    <cellStyle name="Uwaga 3" xfId="22627" hidden="1"/>
    <cellStyle name="Uwaga 3" xfId="22625" hidden="1"/>
    <cellStyle name="Uwaga 3" xfId="22623" hidden="1"/>
    <cellStyle name="Uwaga 3" xfId="22612" hidden="1"/>
    <cellStyle name="Uwaga 3" xfId="22610" hidden="1"/>
    <cellStyle name="Uwaga 3" xfId="22608" hidden="1"/>
    <cellStyle name="Uwaga 3" xfId="22597" hidden="1"/>
    <cellStyle name="Uwaga 3" xfId="22595" hidden="1"/>
    <cellStyle name="Uwaga 3" xfId="22592" hidden="1"/>
    <cellStyle name="Uwaga 3" xfId="22582" hidden="1"/>
    <cellStyle name="Uwaga 3" xfId="22580" hidden="1"/>
    <cellStyle name="Uwaga 3" xfId="22577" hidden="1"/>
    <cellStyle name="Uwaga 3" xfId="22567" hidden="1"/>
    <cellStyle name="Uwaga 3" xfId="22565" hidden="1"/>
    <cellStyle name="Uwaga 3" xfId="22562" hidden="1"/>
    <cellStyle name="Uwaga 3" xfId="22553" hidden="1"/>
    <cellStyle name="Uwaga 3" xfId="22550" hidden="1"/>
    <cellStyle name="Uwaga 3" xfId="22546" hidden="1"/>
    <cellStyle name="Uwaga 3" xfId="22538" hidden="1"/>
    <cellStyle name="Uwaga 3" xfId="22535" hidden="1"/>
    <cellStyle name="Uwaga 3" xfId="22531" hidden="1"/>
    <cellStyle name="Uwaga 3" xfId="22523" hidden="1"/>
    <cellStyle name="Uwaga 3" xfId="22520" hidden="1"/>
    <cellStyle name="Uwaga 3" xfId="22516" hidden="1"/>
    <cellStyle name="Uwaga 3" xfId="22508" hidden="1"/>
    <cellStyle name="Uwaga 3" xfId="22505" hidden="1"/>
    <cellStyle name="Uwaga 3" xfId="22501" hidden="1"/>
    <cellStyle name="Uwaga 3" xfId="22493" hidden="1"/>
    <cellStyle name="Uwaga 3" xfId="22490" hidden="1"/>
    <cellStyle name="Uwaga 3" xfId="22486" hidden="1"/>
    <cellStyle name="Uwaga 3" xfId="22478" hidden="1"/>
    <cellStyle name="Uwaga 3" xfId="22474" hidden="1"/>
    <cellStyle name="Uwaga 3" xfId="22469" hidden="1"/>
    <cellStyle name="Uwaga 3" xfId="22463" hidden="1"/>
    <cellStyle name="Uwaga 3" xfId="22459" hidden="1"/>
    <cellStyle name="Uwaga 3" xfId="22454" hidden="1"/>
    <cellStyle name="Uwaga 3" xfId="22448" hidden="1"/>
    <cellStyle name="Uwaga 3" xfId="22444" hidden="1"/>
    <cellStyle name="Uwaga 3" xfId="22439" hidden="1"/>
    <cellStyle name="Uwaga 3" xfId="22433" hidden="1"/>
    <cellStyle name="Uwaga 3" xfId="22430" hidden="1"/>
    <cellStyle name="Uwaga 3" xfId="22426" hidden="1"/>
    <cellStyle name="Uwaga 3" xfId="22418" hidden="1"/>
    <cellStyle name="Uwaga 3" xfId="22415" hidden="1"/>
    <cellStyle name="Uwaga 3" xfId="22410" hidden="1"/>
    <cellStyle name="Uwaga 3" xfId="22403" hidden="1"/>
    <cellStyle name="Uwaga 3" xfId="22399" hidden="1"/>
    <cellStyle name="Uwaga 3" xfId="22394" hidden="1"/>
    <cellStyle name="Uwaga 3" xfId="22388" hidden="1"/>
    <cellStyle name="Uwaga 3" xfId="22384" hidden="1"/>
    <cellStyle name="Uwaga 3" xfId="22379" hidden="1"/>
    <cellStyle name="Uwaga 3" xfId="22373" hidden="1"/>
    <cellStyle name="Uwaga 3" xfId="22370" hidden="1"/>
    <cellStyle name="Uwaga 3" xfId="22366" hidden="1"/>
    <cellStyle name="Uwaga 3" xfId="22358" hidden="1"/>
    <cellStyle name="Uwaga 3" xfId="22353" hidden="1"/>
    <cellStyle name="Uwaga 3" xfId="22348" hidden="1"/>
    <cellStyle name="Uwaga 3" xfId="22343" hidden="1"/>
    <cellStyle name="Uwaga 3" xfId="22338" hidden="1"/>
    <cellStyle name="Uwaga 3" xfId="22333" hidden="1"/>
    <cellStyle name="Uwaga 3" xfId="22328" hidden="1"/>
    <cellStyle name="Uwaga 3" xfId="22323" hidden="1"/>
    <cellStyle name="Uwaga 3" xfId="22318" hidden="1"/>
    <cellStyle name="Uwaga 3" xfId="22313" hidden="1"/>
    <cellStyle name="Uwaga 3" xfId="22309" hidden="1"/>
    <cellStyle name="Uwaga 3" xfId="22304" hidden="1"/>
    <cellStyle name="Uwaga 3" xfId="22297" hidden="1"/>
    <cellStyle name="Uwaga 3" xfId="22292" hidden="1"/>
    <cellStyle name="Uwaga 3" xfId="22287" hidden="1"/>
    <cellStyle name="Uwaga 3" xfId="22282" hidden="1"/>
    <cellStyle name="Uwaga 3" xfId="22277" hidden="1"/>
    <cellStyle name="Uwaga 3" xfId="22272" hidden="1"/>
    <cellStyle name="Uwaga 3" xfId="22267" hidden="1"/>
    <cellStyle name="Uwaga 3" xfId="22262" hidden="1"/>
    <cellStyle name="Uwaga 3" xfId="22257" hidden="1"/>
    <cellStyle name="Uwaga 3" xfId="22253" hidden="1"/>
    <cellStyle name="Uwaga 3" xfId="22248" hidden="1"/>
    <cellStyle name="Uwaga 3" xfId="22243" hidden="1"/>
    <cellStyle name="Uwaga 3" xfId="22238" hidden="1"/>
    <cellStyle name="Uwaga 3" xfId="22234" hidden="1"/>
    <cellStyle name="Uwaga 3" xfId="22230" hidden="1"/>
    <cellStyle name="Uwaga 3" xfId="22223" hidden="1"/>
    <cellStyle name="Uwaga 3" xfId="22219" hidden="1"/>
    <cellStyle name="Uwaga 3" xfId="22214" hidden="1"/>
    <cellStyle name="Uwaga 3" xfId="22208" hidden="1"/>
    <cellStyle name="Uwaga 3" xfId="22204" hidden="1"/>
    <cellStyle name="Uwaga 3" xfId="22199" hidden="1"/>
    <cellStyle name="Uwaga 3" xfId="22193" hidden="1"/>
    <cellStyle name="Uwaga 3" xfId="22189" hidden="1"/>
    <cellStyle name="Uwaga 3" xfId="22185" hidden="1"/>
    <cellStyle name="Uwaga 3" xfId="22178" hidden="1"/>
    <cellStyle name="Uwaga 3" xfId="22174" hidden="1"/>
    <cellStyle name="Uwaga 3" xfId="22170" hidden="1"/>
    <cellStyle name="Uwaga 3" xfId="23037" hidden="1"/>
    <cellStyle name="Uwaga 3" xfId="23036" hidden="1"/>
    <cellStyle name="Uwaga 3" xfId="23034" hidden="1"/>
    <cellStyle name="Uwaga 3" xfId="23021" hidden="1"/>
    <cellStyle name="Uwaga 3" xfId="23019" hidden="1"/>
    <cellStyle name="Uwaga 3" xfId="23017" hidden="1"/>
    <cellStyle name="Uwaga 3" xfId="23007" hidden="1"/>
    <cellStyle name="Uwaga 3" xfId="23005" hidden="1"/>
    <cellStyle name="Uwaga 3" xfId="23003" hidden="1"/>
    <cellStyle name="Uwaga 3" xfId="22992" hidden="1"/>
    <cellStyle name="Uwaga 3" xfId="22990" hidden="1"/>
    <cellStyle name="Uwaga 3" xfId="22988" hidden="1"/>
    <cellStyle name="Uwaga 3" xfId="22975" hidden="1"/>
    <cellStyle name="Uwaga 3" xfId="22973" hidden="1"/>
    <cellStyle name="Uwaga 3" xfId="22972" hidden="1"/>
    <cellStyle name="Uwaga 3" xfId="22959" hidden="1"/>
    <cellStyle name="Uwaga 3" xfId="22958" hidden="1"/>
    <cellStyle name="Uwaga 3" xfId="22956" hidden="1"/>
    <cellStyle name="Uwaga 3" xfId="22944" hidden="1"/>
    <cellStyle name="Uwaga 3" xfId="22943" hidden="1"/>
    <cellStyle name="Uwaga 3" xfId="22941" hidden="1"/>
    <cellStyle name="Uwaga 3" xfId="22929" hidden="1"/>
    <cellStyle name="Uwaga 3" xfId="22928" hidden="1"/>
    <cellStyle name="Uwaga 3" xfId="22926" hidden="1"/>
    <cellStyle name="Uwaga 3" xfId="22914" hidden="1"/>
    <cellStyle name="Uwaga 3" xfId="22913" hidden="1"/>
    <cellStyle name="Uwaga 3" xfId="22911" hidden="1"/>
    <cellStyle name="Uwaga 3" xfId="22899" hidden="1"/>
    <cellStyle name="Uwaga 3" xfId="22898" hidden="1"/>
    <cellStyle name="Uwaga 3" xfId="22896" hidden="1"/>
    <cellStyle name="Uwaga 3" xfId="22884" hidden="1"/>
    <cellStyle name="Uwaga 3" xfId="22883" hidden="1"/>
    <cellStyle name="Uwaga 3" xfId="22881" hidden="1"/>
    <cellStyle name="Uwaga 3" xfId="22869" hidden="1"/>
    <cellStyle name="Uwaga 3" xfId="22868" hidden="1"/>
    <cellStyle name="Uwaga 3" xfId="22866" hidden="1"/>
    <cellStyle name="Uwaga 3" xfId="22854" hidden="1"/>
    <cellStyle name="Uwaga 3" xfId="22853" hidden="1"/>
    <cellStyle name="Uwaga 3" xfId="22851" hidden="1"/>
    <cellStyle name="Uwaga 3" xfId="22839" hidden="1"/>
    <cellStyle name="Uwaga 3" xfId="22838" hidden="1"/>
    <cellStyle name="Uwaga 3" xfId="22836" hidden="1"/>
    <cellStyle name="Uwaga 3" xfId="22824" hidden="1"/>
    <cellStyle name="Uwaga 3" xfId="22823" hidden="1"/>
    <cellStyle name="Uwaga 3" xfId="22821" hidden="1"/>
    <cellStyle name="Uwaga 3" xfId="22809" hidden="1"/>
    <cellStyle name="Uwaga 3" xfId="22808" hidden="1"/>
    <cellStyle name="Uwaga 3" xfId="22806" hidden="1"/>
    <cellStyle name="Uwaga 3" xfId="22794" hidden="1"/>
    <cellStyle name="Uwaga 3" xfId="22793" hidden="1"/>
    <cellStyle name="Uwaga 3" xfId="22791" hidden="1"/>
    <cellStyle name="Uwaga 3" xfId="22779" hidden="1"/>
    <cellStyle name="Uwaga 3" xfId="22778" hidden="1"/>
    <cellStyle name="Uwaga 3" xfId="22776" hidden="1"/>
    <cellStyle name="Uwaga 3" xfId="22764" hidden="1"/>
    <cellStyle name="Uwaga 3" xfId="22763" hidden="1"/>
    <cellStyle name="Uwaga 3" xfId="22761" hidden="1"/>
    <cellStyle name="Uwaga 3" xfId="22749" hidden="1"/>
    <cellStyle name="Uwaga 3" xfId="22748" hidden="1"/>
    <cellStyle name="Uwaga 3" xfId="22746" hidden="1"/>
    <cellStyle name="Uwaga 3" xfId="22734" hidden="1"/>
    <cellStyle name="Uwaga 3" xfId="22733" hidden="1"/>
    <cellStyle name="Uwaga 3" xfId="22731" hidden="1"/>
    <cellStyle name="Uwaga 3" xfId="22719" hidden="1"/>
    <cellStyle name="Uwaga 3" xfId="22718" hidden="1"/>
    <cellStyle name="Uwaga 3" xfId="22716" hidden="1"/>
    <cellStyle name="Uwaga 3" xfId="22704" hidden="1"/>
    <cellStyle name="Uwaga 3" xfId="22703" hidden="1"/>
    <cellStyle name="Uwaga 3" xfId="22701" hidden="1"/>
    <cellStyle name="Uwaga 3" xfId="22689" hidden="1"/>
    <cellStyle name="Uwaga 3" xfId="22688" hidden="1"/>
    <cellStyle name="Uwaga 3" xfId="22686" hidden="1"/>
    <cellStyle name="Uwaga 3" xfId="22674" hidden="1"/>
    <cellStyle name="Uwaga 3" xfId="22673" hidden="1"/>
    <cellStyle name="Uwaga 3" xfId="22671" hidden="1"/>
    <cellStyle name="Uwaga 3" xfId="22659" hidden="1"/>
    <cellStyle name="Uwaga 3" xfId="22658" hidden="1"/>
    <cellStyle name="Uwaga 3" xfId="22656" hidden="1"/>
    <cellStyle name="Uwaga 3" xfId="22644" hidden="1"/>
    <cellStyle name="Uwaga 3" xfId="22643" hidden="1"/>
    <cellStyle name="Uwaga 3" xfId="22641" hidden="1"/>
    <cellStyle name="Uwaga 3" xfId="22629" hidden="1"/>
    <cellStyle name="Uwaga 3" xfId="22628" hidden="1"/>
    <cellStyle name="Uwaga 3" xfId="22626" hidden="1"/>
    <cellStyle name="Uwaga 3" xfId="22614" hidden="1"/>
    <cellStyle name="Uwaga 3" xfId="22613" hidden="1"/>
    <cellStyle name="Uwaga 3" xfId="22611" hidden="1"/>
    <cellStyle name="Uwaga 3" xfId="22599" hidden="1"/>
    <cellStyle name="Uwaga 3" xfId="22598" hidden="1"/>
    <cellStyle name="Uwaga 3" xfId="22596" hidden="1"/>
    <cellStyle name="Uwaga 3" xfId="22584" hidden="1"/>
    <cellStyle name="Uwaga 3" xfId="22583" hidden="1"/>
    <cellStyle name="Uwaga 3" xfId="22581" hidden="1"/>
    <cellStyle name="Uwaga 3" xfId="22569" hidden="1"/>
    <cellStyle name="Uwaga 3" xfId="22568" hidden="1"/>
    <cellStyle name="Uwaga 3" xfId="22566" hidden="1"/>
    <cellStyle name="Uwaga 3" xfId="22554" hidden="1"/>
    <cellStyle name="Uwaga 3" xfId="22552" hidden="1"/>
    <cellStyle name="Uwaga 3" xfId="22549" hidden="1"/>
    <cellStyle name="Uwaga 3" xfId="22539" hidden="1"/>
    <cellStyle name="Uwaga 3" xfId="22537" hidden="1"/>
    <cellStyle name="Uwaga 3" xfId="22534" hidden="1"/>
    <cellStyle name="Uwaga 3" xfId="22524" hidden="1"/>
    <cellStyle name="Uwaga 3" xfId="22522" hidden="1"/>
    <cellStyle name="Uwaga 3" xfId="22519" hidden="1"/>
    <cellStyle name="Uwaga 3" xfId="22509" hidden="1"/>
    <cellStyle name="Uwaga 3" xfId="22507" hidden="1"/>
    <cellStyle name="Uwaga 3" xfId="22504" hidden="1"/>
    <cellStyle name="Uwaga 3" xfId="22494" hidden="1"/>
    <cellStyle name="Uwaga 3" xfId="22492" hidden="1"/>
    <cellStyle name="Uwaga 3" xfId="22489" hidden="1"/>
    <cellStyle name="Uwaga 3" xfId="22479" hidden="1"/>
    <cellStyle name="Uwaga 3" xfId="22477" hidden="1"/>
    <cellStyle name="Uwaga 3" xfId="22473" hidden="1"/>
    <cellStyle name="Uwaga 3" xfId="22464" hidden="1"/>
    <cellStyle name="Uwaga 3" xfId="22461" hidden="1"/>
    <cellStyle name="Uwaga 3" xfId="22457" hidden="1"/>
    <cellStyle name="Uwaga 3" xfId="22449" hidden="1"/>
    <cellStyle name="Uwaga 3" xfId="22447" hidden="1"/>
    <cellStyle name="Uwaga 3" xfId="22443" hidden="1"/>
    <cellStyle name="Uwaga 3" xfId="22434" hidden="1"/>
    <cellStyle name="Uwaga 3" xfId="22432" hidden="1"/>
    <cellStyle name="Uwaga 3" xfId="22429" hidden="1"/>
    <cellStyle name="Uwaga 3" xfId="22419" hidden="1"/>
    <cellStyle name="Uwaga 3" xfId="22417" hidden="1"/>
    <cellStyle name="Uwaga 3" xfId="22412" hidden="1"/>
    <cellStyle name="Uwaga 3" xfId="22404" hidden="1"/>
    <cellStyle name="Uwaga 3" xfId="22402" hidden="1"/>
    <cellStyle name="Uwaga 3" xfId="22397" hidden="1"/>
    <cellStyle name="Uwaga 3" xfId="22389" hidden="1"/>
    <cellStyle name="Uwaga 3" xfId="22387" hidden="1"/>
    <cellStyle name="Uwaga 3" xfId="22382" hidden="1"/>
    <cellStyle name="Uwaga 3" xfId="22374" hidden="1"/>
    <cellStyle name="Uwaga 3" xfId="22372" hidden="1"/>
    <cellStyle name="Uwaga 3" xfId="22368" hidden="1"/>
    <cellStyle name="Uwaga 3" xfId="22359" hidden="1"/>
    <cellStyle name="Uwaga 3" xfId="22356" hidden="1"/>
    <cellStyle name="Uwaga 3" xfId="22351" hidden="1"/>
    <cellStyle name="Uwaga 3" xfId="22344" hidden="1"/>
    <cellStyle name="Uwaga 3" xfId="22340" hidden="1"/>
    <cellStyle name="Uwaga 3" xfId="22335" hidden="1"/>
    <cellStyle name="Uwaga 3" xfId="22329" hidden="1"/>
    <cellStyle name="Uwaga 3" xfId="22325" hidden="1"/>
    <cellStyle name="Uwaga 3" xfId="22320" hidden="1"/>
    <cellStyle name="Uwaga 3" xfId="22314" hidden="1"/>
    <cellStyle name="Uwaga 3" xfId="22311" hidden="1"/>
    <cellStyle name="Uwaga 3" xfId="22307" hidden="1"/>
    <cellStyle name="Uwaga 3" xfId="22298" hidden="1"/>
    <cellStyle name="Uwaga 3" xfId="22293" hidden="1"/>
    <cellStyle name="Uwaga 3" xfId="22288" hidden="1"/>
    <cellStyle name="Uwaga 3" xfId="22283" hidden="1"/>
    <cellStyle name="Uwaga 3" xfId="22278" hidden="1"/>
    <cellStyle name="Uwaga 3" xfId="22273" hidden="1"/>
    <cellStyle name="Uwaga 3" xfId="22268" hidden="1"/>
    <cellStyle name="Uwaga 3" xfId="22263" hidden="1"/>
    <cellStyle name="Uwaga 3" xfId="22258" hidden="1"/>
    <cellStyle name="Uwaga 3" xfId="22254" hidden="1"/>
    <cellStyle name="Uwaga 3" xfId="22249" hidden="1"/>
    <cellStyle name="Uwaga 3" xfId="22244" hidden="1"/>
    <cellStyle name="Uwaga 3" xfId="22239" hidden="1"/>
    <cellStyle name="Uwaga 3" xfId="22235" hidden="1"/>
    <cellStyle name="Uwaga 3" xfId="22231" hidden="1"/>
    <cellStyle name="Uwaga 3" xfId="22224" hidden="1"/>
    <cellStyle name="Uwaga 3" xfId="22220" hidden="1"/>
    <cellStyle name="Uwaga 3" xfId="22215" hidden="1"/>
    <cellStyle name="Uwaga 3" xfId="22209" hidden="1"/>
    <cellStyle name="Uwaga 3" xfId="22205" hidden="1"/>
    <cellStyle name="Uwaga 3" xfId="22200" hidden="1"/>
    <cellStyle name="Uwaga 3" xfId="22194" hidden="1"/>
    <cellStyle name="Uwaga 3" xfId="22190" hidden="1"/>
    <cellStyle name="Uwaga 3" xfId="22186" hidden="1"/>
    <cellStyle name="Uwaga 3" xfId="22179" hidden="1"/>
    <cellStyle name="Uwaga 3" xfId="22175" hidden="1"/>
    <cellStyle name="Uwaga 3" xfId="22171" hidden="1"/>
    <cellStyle name="Uwaga 3" xfId="21146" hidden="1"/>
    <cellStyle name="Uwaga 3" xfId="21145" hidden="1"/>
    <cellStyle name="Uwaga 3" xfId="21144" hidden="1"/>
    <cellStyle name="Uwaga 3" xfId="21137" hidden="1"/>
    <cellStyle name="Uwaga 3" xfId="21136" hidden="1"/>
    <cellStyle name="Uwaga 3" xfId="21135" hidden="1"/>
    <cellStyle name="Uwaga 3" xfId="21128" hidden="1"/>
    <cellStyle name="Uwaga 3" xfId="21127" hidden="1"/>
    <cellStyle name="Uwaga 3" xfId="21126" hidden="1"/>
    <cellStyle name="Uwaga 3" xfId="21119" hidden="1"/>
    <cellStyle name="Uwaga 3" xfId="21118" hidden="1"/>
    <cellStyle name="Uwaga 3" xfId="21117" hidden="1"/>
    <cellStyle name="Uwaga 3" xfId="21110" hidden="1"/>
    <cellStyle name="Uwaga 3" xfId="21109" hidden="1"/>
    <cellStyle name="Uwaga 3" xfId="21108" hidden="1"/>
    <cellStyle name="Uwaga 3" xfId="21101" hidden="1"/>
    <cellStyle name="Uwaga 3" xfId="21100" hidden="1"/>
    <cellStyle name="Uwaga 3" xfId="21098" hidden="1"/>
    <cellStyle name="Uwaga 3" xfId="21092" hidden="1"/>
    <cellStyle name="Uwaga 3" xfId="21091" hidden="1"/>
    <cellStyle name="Uwaga 3" xfId="21089" hidden="1"/>
    <cellStyle name="Uwaga 3" xfId="21083" hidden="1"/>
    <cellStyle name="Uwaga 3" xfId="21082" hidden="1"/>
    <cellStyle name="Uwaga 3" xfId="21080" hidden="1"/>
    <cellStyle name="Uwaga 3" xfId="21074" hidden="1"/>
    <cellStyle name="Uwaga 3" xfId="21073" hidden="1"/>
    <cellStyle name="Uwaga 3" xfId="21071" hidden="1"/>
    <cellStyle name="Uwaga 3" xfId="21065" hidden="1"/>
    <cellStyle name="Uwaga 3" xfId="21064" hidden="1"/>
    <cellStyle name="Uwaga 3" xfId="21062" hidden="1"/>
    <cellStyle name="Uwaga 3" xfId="21056" hidden="1"/>
    <cellStyle name="Uwaga 3" xfId="21055" hidden="1"/>
    <cellStyle name="Uwaga 3" xfId="21053" hidden="1"/>
    <cellStyle name="Uwaga 3" xfId="21047" hidden="1"/>
    <cellStyle name="Uwaga 3" xfId="21046" hidden="1"/>
    <cellStyle name="Uwaga 3" xfId="21044" hidden="1"/>
    <cellStyle name="Uwaga 3" xfId="21038" hidden="1"/>
    <cellStyle name="Uwaga 3" xfId="21037" hidden="1"/>
    <cellStyle name="Uwaga 3" xfId="21035" hidden="1"/>
    <cellStyle name="Uwaga 3" xfId="21029" hidden="1"/>
    <cellStyle name="Uwaga 3" xfId="21028" hidden="1"/>
    <cellStyle name="Uwaga 3" xfId="21026" hidden="1"/>
    <cellStyle name="Uwaga 3" xfId="21020" hidden="1"/>
    <cellStyle name="Uwaga 3" xfId="21019" hidden="1"/>
    <cellStyle name="Uwaga 3" xfId="21017" hidden="1"/>
    <cellStyle name="Uwaga 3" xfId="21011" hidden="1"/>
    <cellStyle name="Uwaga 3" xfId="21010" hidden="1"/>
    <cellStyle name="Uwaga 3" xfId="21008" hidden="1"/>
    <cellStyle name="Uwaga 3" xfId="21002" hidden="1"/>
    <cellStyle name="Uwaga 3" xfId="21001" hidden="1"/>
    <cellStyle name="Uwaga 3" xfId="20999" hidden="1"/>
    <cellStyle name="Uwaga 3" xfId="20993" hidden="1"/>
    <cellStyle name="Uwaga 3" xfId="20992" hidden="1"/>
    <cellStyle name="Uwaga 3" xfId="20989" hidden="1"/>
    <cellStyle name="Uwaga 3" xfId="20984" hidden="1"/>
    <cellStyle name="Uwaga 3" xfId="20982" hidden="1"/>
    <cellStyle name="Uwaga 3" xfId="20979" hidden="1"/>
    <cellStyle name="Uwaga 3" xfId="20975" hidden="1"/>
    <cellStyle name="Uwaga 3" xfId="20974" hidden="1"/>
    <cellStyle name="Uwaga 3" xfId="20971" hidden="1"/>
    <cellStyle name="Uwaga 3" xfId="20966" hidden="1"/>
    <cellStyle name="Uwaga 3" xfId="20965" hidden="1"/>
    <cellStyle name="Uwaga 3" xfId="20963" hidden="1"/>
    <cellStyle name="Uwaga 3" xfId="20957" hidden="1"/>
    <cellStyle name="Uwaga 3" xfId="20956" hidden="1"/>
    <cellStyle name="Uwaga 3" xfId="20954" hidden="1"/>
    <cellStyle name="Uwaga 3" xfId="20948" hidden="1"/>
    <cellStyle name="Uwaga 3" xfId="20947" hidden="1"/>
    <cellStyle name="Uwaga 3" xfId="20945" hidden="1"/>
    <cellStyle name="Uwaga 3" xfId="20939" hidden="1"/>
    <cellStyle name="Uwaga 3" xfId="20938" hidden="1"/>
    <cellStyle name="Uwaga 3" xfId="20936" hidden="1"/>
    <cellStyle name="Uwaga 3" xfId="20930" hidden="1"/>
    <cellStyle name="Uwaga 3" xfId="20929" hidden="1"/>
    <cellStyle name="Uwaga 3" xfId="20927" hidden="1"/>
    <cellStyle name="Uwaga 3" xfId="20921" hidden="1"/>
    <cellStyle name="Uwaga 3" xfId="20920" hidden="1"/>
    <cellStyle name="Uwaga 3" xfId="20917" hidden="1"/>
    <cellStyle name="Uwaga 3" xfId="20912" hidden="1"/>
    <cellStyle name="Uwaga 3" xfId="20910" hidden="1"/>
    <cellStyle name="Uwaga 3" xfId="20907" hidden="1"/>
    <cellStyle name="Uwaga 3" xfId="20903" hidden="1"/>
    <cellStyle name="Uwaga 3" xfId="20901" hidden="1"/>
    <cellStyle name="Uwaga 3" xfId="20898" hidden="1"/>
    <cellStyle name="Uwaga 3" xfId="20894" hidden="1"/>
    <cellStyle name="Uwaga 3" xfId="20893" hidden="1"/>
    <cellStyle name="Uwaga 3" xfId="20891" hidden="1"/>
    <cellStyle name="Uwaga 3" xfId="20885" hidden="1"/>
    <cellStyle name="Uwaga 3" xfId="20883" hidden="1"/>
    <cellStyle name="Uwaga 3" xfId="20880" hidden="1"/>
    <cellStyle name="Uwaga 3" xfId="20876" hidden="1"/>
    <cellStyle name="Uwaga 3" xfId="20874" hidden="1"/>
    <cellStyle name="Uwaga 3" xfId="20871" hidden="1"/>
    <cellStyle name="Uwaga 3" xfId="20867" hidden="1"/>
    <cellStyle name="Uwaga 3" xfId="20865" hidden="1"/>
    <cellStyle name="Uwaga 3" xfId="20862" hidden="1"/>
    <cellStyle name="Uwaga 3" xfId="20858" hidden="1"/>
    <cellStyle name="Uwaga 3" xfId="20856" hidden="1"/>
    <cellStyle name="Uwaga 3" xfId="20854" hidden="1"/>
    <cellStyle name="Uwaga 3" xfId="20849" hidden="1"/>
    <cellStyle name="Uwaga 3" xfId="20847" hidden="1"/>
    <cellStyle name="Uwaga 3" xfId="20845" hidden="1"/>
    <cellStyle name="Uwaga 3" xfId="20840" hidden="1"/>
    <cellStyle name="Uwaga 3" xfId="20838" hidden="1"/>
    <cellStyle name="Uwaga 3" xfId="20835" hidden="1"/>
    <cellStyle name="Uwaga 3" xfId="20831" hidden="1"/>
    <cellStyle name="Uwaga 3" xfId="20829" hidden="1"/>
    <cellStyle name="Uwaga 3" xfId="20827" hidden="1"/>
    <cellStyle name="Uwaga 3" xfId="20822" hidden="1"/>
    <cellStyle name="Uwaga 3" xfId="20820" hidden="1"/>
    <cellStyle name="Uwaga 3" xfId="20818" hidden="1"/>
    <cellStyle name="Uwaga 3" xfId="20812" hidden="1"/>
    <cellStyle name="Uwaga 3" xfId="20809" hidden="1"/>
    <cellStyle name="Uwaga 3" xfId="20806" hidden="1"/>
    <cellStyle name="Uwaga 3" xfId="20803" hidden="1"/>
    <cellStyle name="Uwaga 3" xfId="20800" hidden="1"/>
    <cellStyle name="Uwaga 3" xfId="20797" hidden="1"/>
    <cellStyle name="Uwaga 3" xfId="20794" hidden="1"/>
    <cellStyle name="Uwaga 3" xfId="20791" hidden="1"/>
    <cellStyle name="Uwaga 3" xfId="20788" hidden="1"/>
    <cellStyle name="Uwaga 3" xfId="20786" hidden="1"/>
    <cellStyle name="Uwaga 3" xfId="20784" hidden="1"/>
    <cellStyle name="Uwaga 3" xfId="20781" hidden="1"/>
    <cellStyle name="Uwaga 3" xfId="20777" hidden="1"/>
    <cellStyle name="Uwaga 3" xfId="20774" hidden="1"/>
    <cellStyle name="Uwaga 3" xfId="20771" hidden="1"/>
    <cellStyle name="Uwaga 3" xfId="20767" hidden="1"/>
    <cellStyle name="Uwaga 3" xfId="20764" hidden="1"/>
    <cellStyle name="Uwaga 3" xfId="20761" hidden="1"/>
    <cellStyle name="Uwaga 3" xfId="20759" hidden="1"/>
    <cellStyle name="Uwaga 3" xfId="20756" hidden="1"/>
    <cellStyle name="Uwaga 3" xfId="20753" hidden="1"/>
    <cellStyle name="Uwaga 3" xfId="20750" hidden="1"/>
    <cellStyle name="Uwaga 3" xfId="20748" hidden="1"/>
    <cellStyle name="Uwaga 3" xfId="20746" hidden="1"/>
    <cellStyle name="Uwaga 3" xfId="20741" hidden="1"/>
    <cellStyle name="Uwaga 3" xfId="20738" hidden="1"/>
    <cellStyle name="Uwaga 3" xfId="20735" hidden="1"/>
    <cellStyle name="Uwaga 3" xfId="20731" hidden="1"/>
    <cellStyle name="Uwaga 3" xfId="20728" hidden="1"/>
    <cellStyle name="Uwaga 3" xfId="20725" hidden="1"/>
    <cellStyle name="Uwaga 3" xfId="20722" hidden="1"/>
    <cellStyle name="Uwaga 3" xfId="20719" hidden="1"/>
    <cellStyle name="Uwaga 3" xfId="20716" hidden="1"/>
    <cellStyle name="Uwaga 3" xfId="20714" hidden="1"/>
    <cellStyle name="Uwaga 3" xfId="20712" hidden="1"/>
    <cellStyle name="Uwaga 3" xfId="20709" hidden="1"/>
    <cellStyle name="Uwaga 3" xfId="20704" hidden="1"/>
    <cellStyle name="Uwaga 3" xfId="20701" hidden="1"/>
    <cellStyle name="Uwaga 3" xfId="20698" hidden="1"/>
    <cellStyle name="Uwaga 3" xfId="20694" hidden="1"/>
    <cellStyle name="Uwaga 3" xfId="20691" hidden="1"/>
    <cellStyle name="Uwaga 3" xfId="20689" hidden="1"/>
    <cellStyle name="Uwaga 3" xfId="20686" hidden="1"/>
    <cellStyle name="Uwaga 3" xfId="20683" hidden="1"/>
    <cellStyle name="Uwaga 3" xfId="20680" hidden="1"/>
    <cellStyle name="Uwaga 3" xfId="20678" hidden="1"/>
    <cellStyle name="Uwaga 3" xfId="20675" hidden="1"/>
    <cellStyle name="Uwaga 3" xfId="20672" hidden="1"/>
    <cellStyle name="Uwaga 3" xfId="20669" hidden="1"/>
    <cellStyle name="Uwaga 3" xfId="20667" hidden="1"/>
    <cellStyle name="Uwaga 3" xfId="20665" hidden="1"/>
    <cellStyle name="Uwaga 3" xfId="20660" hidden="1"/>
    <cellStyle name="Uwaga 3" xfId="20658" hidden="1"/>
    <cellStyle name="Uwaga 3" xfId="20655" hidden="1"/>
    <cellStyle name="Uwaga 3" xfId="20651" hidden="1"/>
    <cellStyle name="Uwaga 3" xfId="20649" hidden="1"/>
    <cellStyle name="Uwaga 3" xfId="20646" hidden="1"/>
    <cellStyle name="Uwaga 3" xfId="20642" hidden="1"/>
    <cellStyle name="Uwaga 3" xfId="20640" hidden="1"/>
    <cellStyle name="Uwaga 3" xfId="20638" hidden="1"/>
    <cellStyle name="Uwaga 3" xfId="20633" hidden="1"/>
    <cellStyle name="Uwaga 3" xfId="20631" hidden="1"/>
    <cellStyle name="Uwaga 3" xfId="20629" hidden="1"/>
    <cellStyle name="Uwaga 3" xfId="23125" hidden="1"/>
    <cellStyle name="Uwaga 3" xfId="23126" hidden="1"/>
    <cellStyle name="Uwaga 3" xfId="23128" hidden="1"/>
    <cellStyle name="Uwaga 3" xfId="23140" hidden="1"/>
    <cellStyle name="Uwaga 3" xfId="23141" hidden="1"/>
    <cellStyle name="Uwaga 3" xfId="23146" hidden="1"/>
    <cellStyle name="Uwaga 3" xfId="23155" hidden="1"/>
    <cellStyle name="Uwaga 3" xfId="23156" hidden="1"/>
    <cellStyle name="Uwaga 3" xfId="23161" hidden="1"/>
    <cellStyle name="Uwaga 3" xfId="23170" hidden="1"/>
    <cellStyle name="Uwaga 3" xfId="23171" hidden="1"/>
    <cellStyle name="Uwaga 3" xfId="23172" hidden="1"/>
    <cellStyle name="Uwaga 3" xfId="23185" hidden="1"/>
    <cellStyle name="Uwaga 3" xfId="23190" hidden="1"/>
    <cellStyle name="Uwaga 3" xfId="23195" hidden="1"/>
    <cellStyle name="Uwaga 3" xfId="23205" hidden="1"/>
    <cellStyle name="Uwaga 3" xfId="23210" hidden="1"/>
    <cellStyle name="Uwaga 3" xfId="23214" hidden="1"/>
    <cellStyle name="Uwaga 3" xfId="23221" hidden="1"/>
    <cellStyle name="Uwaga 3" xfId="23226" hidden="1"/>
    <cellStyle name="Uwaga 3" xfId="23229" hidden="1"/>
    <cellStyle name="Uwaga 3" xfId="23235" hidden="1"/>
    <cellStyle name="Uwaga 3" xfId="23240" hidden="1"/>
    <cellStyle name="Uwaga 3" xfId="23244" hidden="1"/>
    <cellStyle name="Uwaga 3" xfId="23245" hidden="1"/>
    <cellStyle name="Uwaga 3" xfId="23246" hidden="1"/>
    <cellStyle name="Uwaga 3" xfId="23250" hidden="1"/>
    <cellStyle name="Uwaga 3" xfId="23262" hidden="1"/>
    <cellStyle name="Uwaga 3" xfId="23267" hidden="1"/>
    <cellStyle name="Uwaga 3" xfId="23272" hidden="1"/>
    <cellStyle name="Uwaga 3" xfId="23277" hidden="1"/>
    <cellStyle name="Uwaga 3" xfId="23282" hidden="1"/>
    <cellStyle name="Uwaga 3" xfId="23287" hidden="1"/>
    <cellStyle name="Uwaga 3" xfId="23291" hidden="1"/>
    <cellStyle name="Uwaga 3" xfId="23295" hidden="1"/>
    <cellStyle name="Uwaga 3" xfId="23300" hidden="1"/>
    <cellStyle name="Uwaga 3" xfId="23305" hidden="1"/>
    <cellStyle name="Uwaga 3" xfId="23306" hidden="1"/>
    <cellStyle name="Uwaga 3" xfId="23308" hidden="1"/>
    <cellStyle name="Uwaga 3" xfId="23321" hidden="1"/>
    <cellStyle name="Uwaga 3" xfId="23325" hidden="1"/>
    <cellStyle name="Uwaga 3" xfId="23330" hidden="1"/>
    <cellStyle name="Uwaga 3" xfId="23337" hidden="1"/>
    <cellStyle name="Uwaga 3" xfId="23341" hidden="1"/>
    <cellStyle name="Uwaga 3" xfId="23346" hidden="1"/>
    <cellStyle name="Uwaga 3" xfId="23351" hidden="1"/>
    <cellStyle name="Uwaga 3" xfId="23354" hidden="1"/>
    <cellStyle name="Uwaga 3" xfId="23359" hidden="1"/>
    <cellStyle name="Uwaga 3" xfId="23365" hidden="1"/>
    <cellStyle name="Uwaga 3" xfId="23366" hidden="1"/>
    <cellStyle name="Uwaga 3" xfId="23369" hidden="1"/>
    <cellStyle name="Uwaga 3" xfId="23382" hidden="1"/>
    <cellStyle name="Uwaga 3" xfId="23386" hidden="1"/>
    <cellStyle name="Uwaga 3" xfId="23391" hidden="1"/>
    <cellStyle name="Uwaga 3" xfId="23398" hidden="1"/>
    <cellStyle name="Uwaga 3" xfId="23403" hidden="1"/>
    <cellStyle name="Uwaga 3" xfId="23407" hidden="1"/>
    <cellStyle name="Uwaga 3" xfId="23412" hidden="1"/>
    <cellStyle name="Uwaga 3" xfId="23416" hidden="1"/>
    <cellStyle name="Uwaga 3" xfId="23421" hidden="1"/>
    <cellStyle name="Uwaga 3" xfId="23425" hidden="1"/>
    <cellStyle name="Uwaga 3" xfId="23426" hidden="1"/>
    <cellStyle name="Uwaga 3" xfId="23428" hidden="1"/>
    <cellStyle name="Uwaga 3" xfId="23440" hidden="1"/>
    <cellStyle name="Uwaga 3" xfId="23441" hidden="1"/>
    <cellStyle name="Uwaga 3" xfId="23443" hidden="1"/>
    <cellStyle name="Uwaga 3" xfId="23455" hidden="1"/>
    <cellStyle name="Uwaga 3" xfId="23457" hidden="1"/>
    <cellStyle name="Uwaga 3" xfId="23460" hidden="1"/>
    <cellStyle name="Uwaga 3" xfId="23470" hidden="1"/>
    <cellStyle name="Uwaga 3" xfId="23471" hidden="1"/>
    <cellStyle name="Uwaga 3" xfId="23473" hidden="1"/>
    <cellStyle name="Uwaga 3" xfId="23485" hidden="1"/>
    <cellStyle name="Uwaga 3" xfId="23486" hidden="1"/>
    <cellStyle name="Uwaga 3" xfId="23487" hidden="1"/>
    <cellStyle name="Uwaga 3" xfId="23501" hidden="1"/>
    <cellStyle name="Uwaga 3" xfId="23504" hidden="1"/>
    <cellStyle name="Uwaga 3" xfId="23508" hidden="1"/>
    <cellStyle name="Uwaga 3" xfId="23516" hidden="1"/>
    <cellStyle name="Uwaga 3" xfId="23519" hidden="1"/>
    <cellStyle name="Uwaga 3" xfId="23523" hidden="1"/>
    <cellStyle name="Uwaga 3" xfId="23531" hidden="1"/>
    <cellStyle name="Uwaga 3" xfId="23534" hidden="1"/>
    <cellStyle name="Uwaga 3" xfId="23538" hidden="1"/>
    <cellStyle name="Uwaga 3" xfId="23545" hidden="1"/>
    <cellStyle name="Uwaga 3" xfId="23546" hidden="1"/>
    <cellStyle name="Uwaga 3" xfId="23548" hidden="1"/>
    <cellStyle name="Uwaga 3" xfId="23561" hidden="1"/>
    <cellStyle name="Uwaga 3" xfId="23564" hidden="1"/>
    <cellStyle name="Uwaga 3" xfId="23567" hidden="1"/>
    <cellStyle name="Uwaga 3" xfId="23576" hidden="1"/>
    <cellStyle name="Uwaga 3" xfId="23579" hidden="1"/>
    <cellStyle name="Uwaga 3" xfId="23583" hidden="1"/>
    <cellStyle name="Uwaga 3" xfId="23591" hidden="1"/>
    <cellStyle name="Uwaga 3" xfId="23593" hidden="1"/>
    <cellStyle name="Uwaga 3" xfId="23596" hidden="1"/>
    <cellStyle name="Uwaga 3" xfId="23605" hidden="1"/>
    <cellStyle name="Uwaga 3" xfId="23606" hidden="1"/>
    <cellStyle name="Uwaga 3" xfId="23607" hidden="1"/>
    <cellStyle name="Uwaga 3" xfId="23620" hidden="1"/>
    <cellStyle name="Uwaga 3" xfId="23621" hidden="1"/>
    <cellStyle name="Uwaga 3" xfId="23623" hidden="1"/>
    <cellStyle name="Uwaga 3" xfId="23635" hidden="1"/>
    <cellStyle name="Uwaga 3" xfId="23636" hidden="1"/>
    <cellStyle name="Uwaga 3" xfId="23638" hidden="1"/>
    <cellStyle name="Uwaga 3" xfId="23650" hidden="1"/>
    <cellStyle name="Uwaga 3" xfId="23651" hidden="1"/>
    <cellStyle name="Uwaga 3" xfId="23653" hidden="1"/>
    <cellStyle name="Uwaga 3" xfId="23665" hidden="1"/>
    <cellStyle name="Uwaga 3" xfId="23666" hidden="1"/>
    <cellStyle name="Uwaga 3" xfId="23667" hidden="1"/>
    <cellStyle name="Uwaga 3" xfId="23681" hidden="1"/>
    <cellStyle name="Uwaga 3" xfId="23683" hidden="1"/>
    <cellStyle name="Uwaga 3" xfId="23686" hidden="1"/>
    <cellStyle name="Uwaga 3" xfId="23696" hidden="1"/>
    <cellStyle name="Uwaga 3" xfId="23699" hidden="1"/>
    <cellStyle name="Uwaga 3" xfId="23702" hidden="1"/>
    <cellStyle name="Uwaga 3" xfId="23711" hidden="1"/>
    <cellStyle name="Uwaga 3" xfId="23713" hidden="1"/>
    <cellStyle name="Uwaga 3" xfId="23716" hidden="1"/>
    <cellStyle name="Uwaga 3" xfId="23725" hidden="1"/>
    <cellStyle name="Uwaga 3" xfId="23726" hidden="1"/>
    <cellStyle name="Uwaga 3" xfId="23727" hidden="1"/>
    <cellStyle name="Uwaga 3" xfId="23740" hidden="1"/>
    <cellStyle name="Uwaga 3" xfId="23742" hidden="1"/>
    <cellStyle name="Uwaga 3" xfId="23744" hidden="1"/>
    <cellStyle name="Uwaga 3" xfId="23755" hidden="1"/>
    <cellStyle name="Uwaga 3" xfId="23757" hidden="1"/>
    <cellStyle name="Uwaga 3" xfId="23759" hidden="1"/>
    <cellStyle name="Uwaga 3" xfId="23770" hidden="1"/>
    <cellStyle name="Uwaga 3" xfId="23772" hidden="1"/>
    <cellStyle name="Uwaga 3" xfId="23774" hidden="1"/>
    <cellStyle name="Uwaga 3" xfId="23785" hidden="1"/>
    <cellStyle name="Uwaga 3" xfId="23786" hidden="1"/>
    <cellStyle name="Uwaga 3" xfId="23787" hidden="1"/>
    <cellStyle name="Uwaga 3" xfId="23800" hidden="1"/>
    <cellStyle name="Uwaga 3" xfId="23802" hidden="1"/>
    <cellStyle name="Uwaga 3" xfId="23804" hidden="1"/>
    <cellStyle name="Uwaga 3" xfId="23815" hidden="1"/>
    <cellStyle name="Uwaga 3" xfId="23817" hidden="1"/>
    <cellStyle name="Uwaga 3" xfId="23819" hidden="1"/>
    <cellStyle name="Uwaga 3" xfId="23830" hidden="1"/>
    <cellStyle name="Uwaga 3" xfId="23832" hidden="1"/>
    <cellStyle name="Uwaga 3" xfId="23833" hidden="1"/>
    <cellStyle name="Uwaga 3" xfId="23845" hidden="1"/>
    <cellStyle name="Uwaga 3" xfId="23846" hidden="1"/>
    <cellStyle name="Uwaga 3" xfId="23847" hidden="1"/>
    <cellStyle name="Uwaga 3" xfId="23860" hidden="1"/>
    <cellStyle name="Uwaga 3" xfId="23862" hidden="1"/>
    <cellStyle name="Uwaga 3" xfId="23864" hidden="1"/>
    <cellStyle name="Uwaga 3" xfId="23875" hidden="1"/>
    <cellStyle name="Uwaga 3" xfId="23877" hidden="1"/>
    <cellStyle name="Uwaga 3" xfId="23879" hidden="1"/>
    <cellStyle name="Uwaga 3" xfId="23890" hidden="1"/>
    <cellStyle name="Uwaga 3" xfId="23892" hidden="1"/>
    <cellStyle name="Uwaga 3" xfId="23894" hidden="1"/>
    <cellStyle name="Uwaga 3" xfId="23905" hidden="1"/>
    <cellStyle name="Uwaga 3" xfId="23906" hidden="1"/>
    <cellStyle name="Uwaga 3" xfId="23908" hidden="1"/>
    <cellStyle name="Uwaga 3" xfId="23919" hidden="1"/>
    <cellStyle name="Uwaga 3" xfId="23921" hidden="1"/>
    <cellStyle name="Uwaga 3" xfId="23922" hidden="1"/>
    <cellStyle name="Uwaga 3" xfId="23931" hidden="1"/>
    <cellStyle name="Uwaga 3" xfId="23934" hidden="1"/>
    <cellStyle name="Uwaga 3" xfId="23936" hidden="1"/>
    <cellStyle name="Uwaga 3" xfId="23947" hidden="1"/>
    <cellStyle name="Uwaga 3" xfId="23949" hidden="1"/>
    <cellStyle name="Uwaga 3" xfId="23951" hidden="1"/>
    <cellStyle name="Uwaga 3" xfId="23963" hidden="1"/>
    <cellStyle name="Uwaga 3" xfId="23965" hidden="1"/>
    <cellStyle name="Uwaga 3" xfId="23967" hidden="1"/>
    <cellStyle name="Uwaga 3" xfId="23975" hidden="1"/>
    <cellStyle name="Uwaga 3" xfId="23977" hidden="1"/>
    <cellStyle name="Uwaga 3" xfId="23980" hidden="1"/>
    <cellStyle name="Uwaga 3" xfId="23970" hidden="1"/>
    <cellStyle name="Uwaga 3" xfId="23969" hidden="1"/>
    <cellStyle name="Uwaga 3" xfId="23968" hidden="1"/>
    <cellStyle name="Uwaga 3" xfId="23955" hidden="1"/>
    <cellStyle name="Uwaga 3" xfId="23954" hidden="1"/>
    <cellStyle name="Uwaga 3" xfId="23953" hidden="1"/>
    <cellStyle name="Uwaga 3" xfId="23940" hidden="1"/>
    <cellStyle name="Uwaga 3" xfId="23939" hidden="1"/>
    <cellStyle name="Uwaga 3" xfId="23938" hidden="1"/>
    <cellStyle name="Uwaga 3" xfId="23925" hidden="1"/>
    <cellStyle name="Uwaga 3" xfId="23924" hidden="1"/>
    <cellStyle name="Uwaga 3" xfId="23923" hidden="1"/>
    <cellStyle name="Uwaga 3" xfId="23910" hidden="1"/>
    <cellStyle name="Uwaga 3" xfId="23909" hidden="1"/>
    <cellStyle name="Uwaga 3" xfId="23907" hidden="1"/>
    <cellStyle name="Uwaga 3" xfId="23896" hidden="1"/>
    <cellStyle name="Uwaga 3" xfId="23893" hidden="1"/>
    <cellStyle name="Uwaga 3" xfId="23891" hidden="1"/>
    <cellStyle name="Uwaga 3" xfId="23881" hidden="1"/>
    <cellStyle name="Uwaga 3" xfId="23878" hidden="1"/>
    <cellStyle name="Uwaga 3" xfId="23876" hidden="1"/>
    <cellStyle name="Uwaga 3" xfId="23866" hidden="1"/>
    <cellStyle name="Uwaga 3" xfId="23863" hidden="1"/>
    <cellStyle name="Uwaga 3" xfId="23861" hidden="1"/>
    <cellStyle name="Uwaga 3" xfId="23851" hidden="1"/>
    <cellStyle name="Uwaga 3" xfId="23849" hidden="1"/>
    <cellStyle name="Uwaga 3" xfId="23848" hidden="1"/>
    <cellStyle name="Uwaga 3" xfId="23836" hidden="1"/>
    <cellStyle name="Uwaga 3" xfId="23834" hidden="1"/>
    <cellStyle name="Uwaga 3" xfId="23831" hidden="1"/>
    <cellStyle name="Uwaga 3" xfId="23821" hidden="1"/>
    <cellStyle name="Uwaga 3" xfId="23818" hidden="1"/>
    <cellStyle name="Uwaga 3" xfId="23816" hidden="1"/>
    <cellStyle name="Uwaga 3" xfId="23806" hidden="1"/>
    <cellStyle name="Uwaga 3" xfId="23803" hidden="1"/>
    <cellStyle name="Uwaga 3" xfId="23801" hidden="1"/>
    <cellStyle name="Uwaga 3" xfId="23791" hidden="1"/>
    <cellStyle name="Uwaga 3" xfId="23789" hidden="1"/>
    <cellStyle name="Uwaga 3" xfId="23788" hidden="1"/>
    <cellStyle name="Uwaga 3" xfId="23776" hidden="1"/>
    <cellStyle name="Uwaga 3" xfId="23773" hidden="1"/>
    <cellStyle name="Uwaga 3" xfId="23771" hidden="1"/>
    <cellStyle name="Uwaga 3" xfId="23761" hidden="1"/>
    <cellStyle name="Uwaga 3" xfId="23758" hidden="1"/>
    <cellStyle name="Uwaga 3" xfId="23756" hidden="1"/>
    <cellStyle name="Uwaga 3" xfId="23746" hidden="1"/>
    <cellStyle name="Uwaga 3" xfId="23743" hidden="1"/>
    <cellStyle name="Uwaga 3" xfId="23741" hidden="1"/>
    <cellStyle name="Uwaga 3" xfId="23731" hidden="1"/>
    <cellStyle name="Uwaga 3" xfId="23729" hidden="1"/>
    <cellStyle name="Uwaga 3" xfId="23728" hidden="1"/>
    <cellStyle name="Uwaga 3" xfId="23715" hidden="1"/>
    <cellStyle name="Uwaga 3" xfId="23712" hidden="1"/>
    <cellStyle name="Uwaga 3" xfId="23710" hidden="1"/>
    <cellStyle name="Uwaga 3" xfId="23700" hidden="1"/>
    <cellStyle name="Uwaga 3" xfId="23697" hidden="1"/>
    <cellStyle name="Uwaga 3" xfId="23695" hidden="1"/>
    <cellStyle name="Uwaga 3" xfId="23685" hidden="1"/>
    <cellStyle name="Uwaga 3" xfId="23682" hidden="1"/>
    <cellStyle name="Uwaga 3" xfId="23680" hidden="1"/>
    <cellStyle name="Uwaga 3" xfId="23671" hidden="1"/>
    <cellStyle name="Uwaga 3" xfId="23669" hidden="1"/>
    <cellStyle name="Uwaga 3" xfId="23668" hidden="1"/>
    <cellStyle name="Uwaga 3" xfId="23656" hidden="1"/>
    <cellStyle name="Uwaga 3" xfId="23654" hidden="1"/>
    <cellStyle name="Uwaga 3" xfId="23652" hidden="1"/>
    <cellStyle name="Uwaga 3" xfId="23641" hidden="1"/>
    <cellStyle name="Uwaga 3" xfId="23639" hidden="1"/>
    <cellStyle name="Uwaga 3" xfId="23637" hidden="1"/>
    <cellStyle name="Uwaga 3" xfId="23626" hidden="1"/>
    <cellStyle name="Uwaga 3" xfId="23624" hidden="1"/>
    <cellStyle name="Uwaga 3" xfId="23622" hidden="1"/>
    <cellStyle name="Uwaga 3" xfId="23611" hidden="1"/>
    <cellStyle name="Uwaga 3" xfId="23609" hidden="1"/>
    <cellStyle name="Uwaga 3" xfId="23608" hidden="1"/>
    <cellStyle name="Uwaga 3" xfId="23595" hidden="1"/>
    <cellStyle name="Uwaga 3" xfId="23592" hidden="1"/>
    <cellStyle name="Uwaga 3" xfId="23590" hidden="1"/>
    <cellStyle name="Uwaga 3" xfId="23580" hidden="1"/>
    <cellStyle name="Uwaga 3" xfId="23577" hidden="1"/>
    <cellStyle name="Uwaga 3" xfId="23575" hidden="1"/>
    <cellStyle name="Uwaga 3" xfId="23565" hidden="1"/>
    <cellStyle name="Uwaga 3" xfId="23562" hidden="1"/>
    <cellStyle name="Uwaga 3" xfId="23560" hidden="1"/>
    <cellStyle name="Uwaga 3" xfId="23551" hidden="1"/>
    <cellStyle name="Uwaga 3" xfId="23549" hidden="1"/>
    <cellStyle name="Uwaga 3" xfId="23547" hidden="1"/>
    <cellStyle name="Uwaga 3" xfId="23535" hidden="1"/>
    <cellStyle name="Uwaga 3" xfId="23532" hidden="1"/>
    <cellStyle name="Uwaga 3" xfId="23530" hidden="1"/>
    <cellStyle name="Uwaga 3" xfId="23520" hidden="1"/>
    <cellStyle name="Uwaga 3" xfId="23517" hidden="1"/>
    <cellStyle name="Uwaga 3" xfId="23515" hidden="1"/>
    <cellStyle name="Uwaga 3" xfId="23505" hidden="1"/>
    <cellStyle name="Uwaga 3" xfId="23502" hidden="1"/>
    <cellStyle name="Uwaga 3" xfId="23500" hidden="1"/>
    <cellStyle name="Uwaga 3" xfId="23493" hidden="1"/>
    <cellStyle name="Uwaga 3" xfId="23490" hidden="1"/>
    <cellStyle name="Uwaga 3" xfId="23488" hidden="1"/>
    <cellStyle name="Uwaga 3" xfId="23478" hidden="1"/>
    <cellStyle name="Uwaga 3" xfId="23475" hidden="1"/>
    <cellStyle name="Uwaga 3" xfId="23472" hidden="1"/>
    <cellStyle name="Uwaga 3" xfId="23463" hidden="1"/>
    <cellStyle name="Uwaga 3" xfId="23459" hidden="1"/>
    <cellStyle name="Uwaga 3" xfId="23456" hidden="1"/>
    <cellStyle name="Uwaga 3" xfId="23448" hidden="1"/>
    <cellStyle name="Uwaga 3" xfId="23445" hidden="1"/>
    <cellStyle name="Uwaga 3" xfId="23442" hidden="1"/>
    <cellStyle name="Uwaga 3" xfId="23433" hidden="1"/>
    <cellStyle name="Uwaga 3" xfId="23430" hidden="1"/>
    <cellStyle name="Uwaga 3" xfId="23427" hidden="1"/>
    <cellStyle name="Uwaga 3" xfId="23417" hidden="1"/>
    <cellStyle name="Uwaga 3" xfId="23413" hidden="1"/>
    <cellStyle name="Uwaga 3" xfId="23410" hidden="1"/>
    <cellStyle name="Uwaga 3" xfId="23401" hidden="1"/>
    <cellStyle name="Uwaga 3" xfId="23397" hidden="1"/>
    <cellStyle name="Uwaga 3" xfId="23395" hidden="1"/>
    <cellStyle name="Uwaga 3" xfId="23387" hidden="1"/>
    <cellStyle name="Uwaga 3" xfId="23383" hidden="1"/>
    <cellStyle name="Uwaga 3" xfId="23380" hidden="1"/>
    <cellStyle name="Uwaga 3" xfId="23373" hidden="1"/>
    <cellStyle name="Uwaga 3" xfId="23370" hidden="1"/>
    <cellStyle name="Uwaga 3" xfId="23367" hidden="1"/>
    <cellStyle name="Uwaga 3" xfId="23358" hidden="1"/>
    <cellStyle name="Uwaga 3" xfId="23353" hidden="1"/>
    <cellStyle name="Uwaga 3" xfId="23350" hidden="1"/>
    <cellStyle name="Uwaga 3" xfId="23343" hidden="1"/>
    <cellStyle name="Uwaga 3" xfId="23338" hidden="1"/>
    <cellStyle name="Uwaga 3" xfId="23335" hidden="1"/>
    <cellStyle name="Uwaga 3" xfId="23328" hidden="1"/>
    <cellStyle name="Uwaga 3" xfId="23323" hidden="1"/>
    <cellStyle name="Uwaga 3" xfId="23320" hidden="1"/>
    <cellStyle name="Uwaga 3" xfId="23314" hidden="1"/>
    <cellStyle name="Uwaga 3" xfId="23310" hidden="1"/>
    <cellStyle name="Uwaga 3" xfId="23307" hidden="1"/>
    <cellStyle name="Uwaga 3" xfId="23299" hidden="1"/>
    <cellStyle name="Uwaga 3" xfId="23294" hidden="1"/>
    <cellStyle name="Uwaga 3" xfId="23290" hidden="1"/>
    <cellStyle name="Uwaga 3" xfId="23284" hidden="1"/>
    <cellStyle name="Uwaga 3" xfId="23279" hidden="1"/>
    <cellStyle name="Uwaga 3" xfId="23275" hidden="1"/>
    <cellStyle name="Uwaga 3" xfId="23269" hidden="1"/>
    <cellStyle name="Uwaga 3" xfId="23264" hidden="1"/>
    <cellStyle name="Uwaga 3" xfId="23260" hidden="1"/>
    <cellStyle name="Uwaga 3" xfId="23255" hidden="1"/>
    <cellStyle name="Uwaga 3" xfId="23251" hidden="1"/>
    <cellStyle name="Uwaga 3" xfId="23247" hidden="1"/>
    <cellStyle name="Uwaga 3" xfId="23239" hidden="1"/>
    <cellStyle name="Uwaga 3" xfId="23234" hidden="1"/>
    <cellStyle name="Uwaga 3" xfId="23230" hidden="1"/>
    <cellStyle name="Uwaga 3" xfId="23224" hidden="1"/>
    <cellStyle name="Uwaga 3" xfId="23219" hidden="1"/>
    <cellStyle name="Uwaga 3" xfId="23215" hidden="1"/>
    <cellStyle name="Uwaga 3" xfId="23209" hidden="1"/>
    <cellStyle name="Uwaga 3" xfId="23204" hidden="1"/>
    <cellStyle name="Uwaga 3" xfId="23200" hidden="1"/>
    <cellStyle name="Uwaga 3" xfId="23196" hidden="1"/>
    <cellStyle name="Uwaga 3" xfId="23191" hidden="1"/>
    <cellStyle name="Uwaga 3" xfId="23186" hidden="1"/>
    <cellStyle name="Uwaga 3" xfId="23181" hidden="1"/>
    <cellStyle name="Uwaga 3" xfId="23177" hidden="1"/>
    <cellStyle name="Uwaga 3" xfId="23173" hidden="1"/>
    <cellStyle name="Uwaga 3" xfId="23166" hidden="1"/>
    <cellStyle name="Uwaga 3" xfId="23162" hidden="1"/>
    <cellStyle name="Uwaga 3" xfId="23157" hidden="1"/>
    <cellStyle name="Uwaga 3" xfId="23151" hidden="1"/>
    <cellStyle name="Uwaga 3" xfId="23147" hidden="1"/>
    <cellStyle name="Uwaga 3" xfId="23142" hidden="1"/>
    <cellStyle name="Uwaga 3" xfId="23136" hidden="1"/>
    <cellStyle name="Uwaga 3" xfId="23132" hidden="1"/>
    <cellStyle name="Uwaga 3" xfId="23127" hidden="1"/>
    <cellStyle name="Uwaga 3" xfId="23121" hidden="1"/>
    <cellStyle name="Uwaga 3" xfId="23117" hidden="1"/>
    <cellStyle name="Uwaga 3" xfId="23113" hidden="1"/>
    <cellStyle name="Uwaga 3" xfId="23973" hidden="1"/>
    <cellStyle name="Uwaga 3" xfId="23972" hidden="1"/>
    <cellStyle name="Uwaga 3" xfId="23971" hidden="1"/>
    <cellStyle name="Uwaga 3" xfId="23958" hidden="1"/>
    <cellStyle name="Uwaga 3" xfId="23957" hidden="1"/>
    <cellStyle name="Uwaga 3" xfId="23956" hidden="1"/>
    <cellStyle name="Uwaga 3" xfId="23943" hidden="1"/>
    <cellStyle name="Uwaga 3" xfId="23942" hidden="1"/>
    <cellStyle name="Uwaga 3" xfId="23941" hidden="1"/>
    <cellStyle name="Uwaga 3" xfId="23928" hidden="1"/>
    <cellStyle name="Uwaga 3" xfId="23927" hidden="1"/>
    <cellStyle name="Uwaga 3" xfId="23926" hidden="1"/>
    <cellStyle name="Uwaga 3" xfId="23913" hidden="1"/>
    <cellStyle name="Uwaga 3" xfId="23912" hidden="1"/>
    <cellStyle name="Uwaga 3" xfId="23911" hidden="1"/>
    <cellStyle name="Uwaga 3" xfId="23899" hidden="1"/>
    <cellStyle name="Uwaga 3" xfId="23897" hidden="1"/>
    <cellStyle name="Uwaga 3" xfId="23895" hidden="1"/>
    <cellStyle name="Uwaga 3" xfId="23884" hidden="1"/>
    <cellStyle name="Uwaga 3" xfId="23882" hidden="1"/>
    <cellStyle name="Uwaga 3" xfId="23880" hidden="1"/>
    <cellStyle name="Uwaga 3" xfId="23869" hidden="1"/>
    <cellStyle name="Uwaga 3" xfId="23867" hidden="1"/>
    <cellStyle name="Uwaga 3" xfId="23865" hidden="1"/>
    <cellStyle name="Uwaga 3" xfId="23854" hidden="1"/>
    <cellStyle name="Uwaga 3" xfId="23852" hidden="1"/>
    <cellStyle name="Uwaga 3" xfId="23850" hidden="1"/>
    <cellStyle name="Uwaga 3" xfId="23839" hidden="1"/>
    <cellStyle name="Uwaga 3" xfId="23837" hidden="1"/>
    <cellStyle name="Uwaga 3" xfId="23835" hidden="1"/>
    <cellStyle name="Uwaga 3" xfId="23824" hidden="1"/>
    <cellStyle name="Uwaga 3" xfId="23822" hidden="1"/>
    <cellStyle name="Uwaga 3" xfId="23820" hidden="1"/>
    <cellStyle name="Uwaga 3" xfId="23809" hidden="1"/>
    <cellStyle name="Uwaga 3" xfId="23807" hidden="1"/>
    <cellStyle name="Uwaga 3" xfId="23805" hidden="1"/>
    <cellStyle name="Uwaga 3" xfId="23794" hidden="1"/>
    <cellStyle name="Uwaga 3" xfId="23792" hidden="1"/>
    <cellStyle name="Uwaga 3" xfId="23790" hidden="1"/>
    <cellStyle name="Uwaga 3" xfId="23779" hidden="1"/>
    <cellStyle name="Uwaga 3" xfId="23777" hidden="1"/>
    <cellStyle name="Uwaga 3" xfId="23775" hidden="1"/>
    <cellStyle name="Uwaga 3" xfId="23764" hidden="1"/>
    <cellStyle name="Uwaga 3" xfId="23762" hidden="1"/>
    <cellStyle name="Uwaga 3" xfId="23760" hidden="1"/>
    <cellStyle name="Uwaga 3" xfId="23749" hidden="1"/>
    <cellStyle name="Uwaga 3" xfId="23747" hidden="1"/>
    <cellStyle name="Uwaga 3" xfId="23745" hidden="1"/>
    <cellStyle name="Uwaga 3" xfId="23734" hidden="1"/>
    <cellStyle name="Uwaga 3" xfId="23732" hidden="1"/>
    <cellStyle name="Uwaga 3" xfId="23730" hidden="1"/>
    <cellStyle name="Uwaga 3" xfId="23719" hidden="1"/>
    <cellStyle name="Uwaga 3" xfId="23717" hidden="1"/>
    <cellStyle name="Uwaga 3" xfId="23714" hidden="1"/>
    <cellStyle name="Uwaga 3" xfId="23704" hidden="1"/>
    <cellStyle name="Uwaga 3" xfId="23701" hidden="1"/>
    <cellStyle name="Uwaga 3" xfId="23698" hidden="1"/>
    <cellStyle name="Uwaga 3" xfId="23689" hidden="1"/>
    <cellStyle name="Uwaga 3" xfId="23687" hidden="1"/>
    <cellStyle name="Uwaga 3" xfId="23684" hidden="1"/>
    <cellStyle name="Uwaga 3" xfId="23674" hidden="1"/>
    <cellStyle name="Uwaga 3" xfId="23672" hidden="1"/>
    <cellStyle name="Uwaga 3" xfId="23670" hidden="1"/>
    <cellStyle name="Uwaga 3" xfId="23659" hidden="1"/>
    <cellStyle name="Uwaga 3" xfId="23657" hidden="1"/>
    <cellStyle name="Uwaga 3" xfId="23655" hidden="1"/>
    <cellStyle name="Uwaga 3" xfId="23644" hidden="1"/>
    <cellStyle name="Uwaga 3" xfId="23642" hidden="1"/>
    <cellStyle name="Uwaga 3" xfId="23640" hidden="1"/>
    <cellStyle name="Uwaga 3" xfId="23629" hidden="1"/>
    <cellStyle name="Uwaga 3" xfId="23627" hidden="1"/>
    <cellStyle name="Uwaga 3" xfId="23625" hidden="1"/>
    <cellStyle name="Uwaga 3" xfId="23614" hidden="1"/>
    <cellStyle name="Uwaga 3" xfId="23612" hidden="1"/>
    <cellStyle name="Uwaga 3" xfId="23610" hidden="1"/>
    <cellStyle name="Uwaga 3" xfId="23599" hidden="1"/>
    <cellStyle name="Uwaga 3" xfId="23597" hidden="1"/>
    <cellStyle name="Uwaga 3" xfId="23594" hidden="1"/>
    <cellStyle name="Uwaga 3" xfId="23584" hidden="1"/>
    <cellStyle name="Uwaga 3" xfId="23581" hidden="1"/>
    <cellStyle name="Uwaga 3" xfId="23578" hidden="1"/>
    <cellStyle name="Uwaga 3" xfId="23569" hidden="1"/>
    <cellStyle name="Uwaga 3" xfId="23566" hidden="1"/>
    <cellStyle name="Uwaga 3" xfId="23563" hidden="1"/>
    <cellStyle name="Uwaga 3" xfId="23554" hidden="1"/>
    <cellStyle name="Uwaga 3" xfId="23552" hidden="1"/>
    <cellStyle name="Uwaga 3" xfId="23550" hidden="1"/>
    <cellStyle name="Uwaga 3" xfId="23539" hidden="1"/>
    <cellStyle name="Uwaga 3" xfId="23536" hidden="1"/>
    <cellStyle name="Uwaga 3" xfId="23533" hidden="1"/>
    <cellStyle name="Uwaga 3" xfId="23524" hidden="1"/>
    <cellStyle name="Uwaga 3" xfId="23521" hidden="1"/>
    <cellStyle name="Uwaga 3" xfId="23518" hidden="1"/>
    <cellStyle name="Uwaga 3" xfId="23509" hidden="1"/>
    <cellStyle name="Uwaga 3" xfId="23506" hidden="1"/>
    <cellStyle name="Uwaga 3" xfId="23503" hidden="1"/>
    <cellStyle name="Uwaga 3" xfId="23496" hidden="1"/>
    <cellStyle name="Uwaga 3" xfId="23492" hidden="1"/>
    <cellStyle name="Uwaga 3" xfId="23489" hidden="1"/>
    <cellStyle name="Uwaga 3" xfId="23481" hidden="1"/>
    <cellStyle name="Uwaga 3" xfId="23477" hidden="1"/>
    <cellStyle name="Uwaga 3" xfId="23474" hidden="1"/>
    <cellStyle name="Uwaga 3" xfId="23466" hidden="1"/>
    <cellStyle name="Uwaga 3" xfId="23462" hidden="1"/>
    <cellStyle name="Uwaga 3" xfId="23458" hidden="1"/>
    <cellStyle name="Uwaga 3" xfId="23451" hidden="1"/>
    <cellStyle name="Uwaga 3" xfId="23447" hidden="1"/>
    <cellStyle name="Uwaga 3" xfId="23444" hidden="1"/>
    <cellStyle name="Uwaga 3" xfId="23436" hidden="1"/>
    <cellStyle name="Uwaga 3" xfId="23432" hidden="1"/>
    <cellStyle name="Uwaga 3" xfId="23429" hidden="1"/>
    <cellStyle name="Uwaga 3" xfId="23420" hidden="1"/>
    <cellStyle name="Uwaga 3" xfId="23415" hidden="1"/>
    <cellStyle name="Uwaga 3" xfId="23411" hidden="1"/>
    <cellStyle name="Uwaga 3" xfId="23405" hidden="1"/>
    <cellStyle name="Uwaga 3" xfId="23400" hidden="1"/>
    <cellStyle name="Uwaga 3" xfId="23396" hidden="1"/>
    <cellStyle name="Uwaga 3" xfId="23390" hidden="1"/>
    <cellStyle name="Uwaga 3" xfId="23385" hidden="1"/>
    <cellStyle name="Uwaga 3" xfId="23381" hidden="1"/>
    <cellStyle name="Uwaga 3" xfId="23376" hidden="1"/>
    <cellStyle name="Uwaga 3" xfId="23372" hidden="1"/>
    <cellStyle name="Uwaga 3" xfId="23368" hidden="1"/>
    <cellStyle name="Uwaga 3" xfId="23361" hidden="1"/>
    <cellStyle name="Uwaga 3" xfId="23356" hidden="1"/>
    <cellStyle name="Uwaga 3" xfId="23352" hidden="1"/>
    <cellStyle name="Uwaga 3" xfId="23345" hidden="1"/>
    <cellStyle name="Uwaga 3" xfId="23340" hidden="1"/>
    <cellStyle name="Uwaga 3" xfId="23336" hidden="1"/>
    <cellStyle name="Uwaga 3" xfId="23331" hidden="1"/>
    <cellStyle name="Uwaga 3" xfId="23326" hidden="1"/>
    <cellStyle name="Uwaga 3" xfId="23322" hidden="1"/>
    <cellStyle name="Uwaga 3" xfId="23316" hidden="1"/>
    <cellStyle name="Uwaga 3" xfId="23312" hidden="1"/>
    <cellStyle name="Uwaga 3" xfId="23309" hidden="1"/>
    <cellStyle name="Uwaga 3" xfId="23302" hidden="1"/>
    <cellStyle name="Uwaga 3" xfId="23297" hidden="1"/>
    <cellStyle name="Uwaga 3" xfId="23292" hidden="1"/>
    <cellStyle name="Uwaga 3" xfId="23286" hidden="1"/>
    <cellStyle name="Uwaga 3" xfId="23281" hidden="1"/>
    <cellStyle name="Uwaga 3" xfId="23276" hidden="1"/>
    <cellStyle name="Uwaga 3" xfId="23271" hidden="1"/>
    <cellStyle name="Uwaga 3" xfId="23266" hidden="1"/>
    <cellStyle name="Uwaga 3" xfId="23261" hidden="1"/>
    <cellStyle name="Uwaga 3" xfId="23257" hidden="1"/>
    <cellStyle name="Uwaga 3" xfId="23253" hidden="1"/>
    <cellStyle name="Uwaga 3" xfId="23248" hidden="1"/>
    <cellStyle name="Uwaga 3" xfId="23241" hidden="1"/>
    <cellStyle name="Uwaga 3" xfId="23236" hidden="1"/>
    <cellStyle name="Uwaga 3" xfId="23231" hidden="1"/>
    <cellStyle name="Uwaga 3" xfId="23225" hidden="1"/>
    <cellStyle name="Uwaga 3" xfId="23220" hidden="1"/>
    <cellStyle name="Uwaga 3" xfId="23216" hidden="1"/>
    <cellStyle name="Uwaga 3" xfId="23211" hidden="1"/>
    <cellStyle name="Uwaga 3" xfId="23206" hidden="1"/>
    <cellStyle name="Uwaga 3" xfId="23201" hidden="1"/>
    <cellStyle name="Uwaga 3" xfId="23197" hidden="1"/>
    <cellStyle name="Uwaga 3" xfId="23192" hidden="1"/>
    <cellStyle name="Uwaga 3" xfId="23187" hidden="1"/>
    <cellStyle name="Uwaga 3" xfId="23182" hidden="1"/>
    <cellStyle name="Uwaga 3" xfId="23178" hidden="1"/>
    <cellStyle name="Uwaga 3" xfId="23174" hidden="1"/>
    <cellStyle name="Uwaga 3" xfId="23167" hidden="1"/>
    <cellStyle name="Uwaga 3" xfId="23163" hidden="1"/>
    <cellStyle name="Uwaga 3" xfId="23158" hidden="1"/>
    <cellStyle name="Uwaga 3" xfId="23152" hidden="1"/>
    <cellStyle name="Uwaga 3" xfId="23148" hidden="1"/>
    <cellStyle name="Uwaga 3" xfId="23143" hidden="1"/>
    <cellStyle name="Uwaga 3" xfId="23137" hidden="1"/>
    <cellStyle name="Uwaga 3" xfId="23133" hidden="1"/>
    <cellStyle name="Uwaga 3" xfId="23129" hidden="1"/>
    <cellStyle name="Uwaga 3" xfId="23122" hidden="1"/>
    <cellStyle name="Uwaga 3" xfId="23118" hidden="1"/>
    <cellStyle name="Uwaga 3" xfId="23114" hidden="1"/>
    <cellStyle name="Uwaga 3" xfId="23978" hidden="1"/>
    <cellStyle name="Uwaga 3" xfId="23976" hidden="1"/>
    <cellStyle name="Uwaga 3" xfId="23974" hidden="1"/>
    <cellStyle name="Uwaga 3" xfId="23961" hidden="1"/>
    <cellStyle name="Uwaga 3" xfId="23960" hidden="1"/>
    <cellStyle name="Uwaga 3" xfId="23959" hidden="1"/>
    <cellStyle name="Uwaga 3" xfId="23946" hidden="1"/>
    <cellStyle name="Uwaga 3" xfId="23945" hidden="1"/>
    <cellStyle name="Uwaga 3" xfId="23944" hidden="1"/>
    <cellStyle name="Uwaga 3" xfId="23932" hidden="1"/>
    <cellStyle name="Uwaga 3" xfId="23930" hidden="1"/>
    <cellStyle name="Uwaga 3" xfId="23929" hidden="1"/>
    <cellStyle name="Uwaga 3" xfId="23916" hidden="1"/>
    <cellStyle name="Uwaga 3" xfId="23915" hidden="1"/>
    <cellStyle name="Uwaga 3" xfId="23914" hidden="1"/>
    <cellStyle name="Uwaga 3" xfId="23902" hidden="1"/>
    <cellStyle name="Uwaga 3" xfId="23900" hidden="1"/>
    <cellStyle name="Uwaga 3" xfId="23898" hidden="1"/>
    <cellStyle name="Uwaga 3" xfId="23887" hidden="1"/>
    <cellStyle name="Uwaga 3" xfId="23885" hidden="1"/>
    <cellStyle name="Uwaga 3" xfId="23883" hidden="1"/>
    <cellStyle name="Uwaga 3" xfId="23872" hidden="1"/>
    <cellStyle name="Uwaga 3" xfId="23870" hidden="1"/>
    <cellStyle name="Uwaga 3" xfId="23868" hidden="1"/>
    <cellStyle name="Uwaga 3" xfId="23857" hidden="1"/>
    <cellStyle name="Uwaga 3" xfId="23855" hidden="1"/>
    <cellStyle name="Uwaga 3" xfId="23853" hidden="1"/>
    <cellStyle name="Uwaga 3" xfId="23842" hidden="1"/>
    <cellStyle name="Uwaga 3" xfId="23840" hidden="1"/>
    <cellStyle name="Uwaga 3" xfId="23838" hidden="1"/>
    <cellStyle name="Uwaga 3" xfId="23827" hidden="1"/>
    <cellStyle name="Uwaga 3" xfId="23825" hidden="1"/>
    <cellStyle name="Uwaga 3" xfId="23823" hidden="1"/>
    <cellStyle name="Uwaga 3" xfId="23812" hidden="1"/>
    <cellStyle name="Uwaga 3" xfId="23810" hidden="1"/>
    <cellStyle name="Uwaga 3" xfId="23808" hidden="1"/>
    <cellStyle name="Uwaga 3" xfId="23797" hidden="1"/>
    <cellStyle name="Uwaga 3" xfId="23795" hidden="1"/>
    <cellStyle name="Uwaga 3" xfId="23793" hidden="1"/>
    <cellStyle name="Uwaga 3" xfId="23782" hidden="1"/>
    <cellStyle name="Uwaga 3" xfId="23780" hidden="1"/>
    <cellStyle name="Uwaga 3" xfId="23778" hidden="1"/>
    <cellStyle name="Uwaga 3" xfId="23767" hidden="1"/>
    <cellStyle name="Uwaga 3" xfId="23765" hidden="1"/>
    <cellStyle name="Uwaga 3" xfId="23763" hidden="1"/>
    <cellStyle name="Uwaga 3" xfId="23752" hidden="1"/>
    <cellStyle name="Uwaga 3" xfId="23750" hidden="1"/>
    <cellStyle name="Uwaga 3" xfId="23748" hidden="1"/>
    <cellStyle name="Uwaga 3" xfId="23737" hidden="1"/>
    <cellStyle name="Uwaga 3" xfId="23735" hidden="1"/>
    <cellStyle name="Uwaga 3" xfId="23733" hidden="1"/>
    <cellStyle name="Uwaga 3" xfId="23722" hidden="1"/>
    <cellStyle name="Uwaga 3" xfId="23720" hidden="1"/>
    <cellStyle name="Uwaga 3" xfId="23718" hidden="1"/>
    <cellStyle name="Uwaga 3" xfId="23707" hidden="1"/>
    <cellStyle name="Uwaga 3" xfId="23705" hidden="1"/>
    <cellStyle name="Uwaga 3" xfId="23703" hidden="1"/>
    <cellStyle name="Uwaga 3" xfId="23692" hidden="1"/>
    <cellStyle name="Uwaga 3" xfId="23690" hidden="1"/>
    <cellStyle name="Uwaga 3" xfId="23688" hidden="1"/>
    <cellStyle name="Uwaga 3" xfId="23677" hidden="1"/>
    <cellStyle name="Uwaga 3" xfId="23675" hidden="1"/>
    <cellStyle name="Uwaga 3" xfId="23673" hidden="1"/>
    <cellStyle name="Uwaga 3" xfId="23662" hidden="1"/>
    <cellStyle name="Uwaga 3" xfId="23660" hidden="1"/>
    <cellStyle name="Uwaga 3" xfId="23658" hidden="1"/>
    <cellStyle name="Uwaga 3" xfId="23647" hidden="1"/>
    <cellStyle name="Uwaga 3" xfId="23645" hidden="1"/>
    <cellStyle name="Uwaga 3" xfId="23643" hidden="1"/>
    <cellStyle name="Uwaga 3" xfId="23632" hidden="1"/>
    <cellStyle name="Uwaga 3" xfId="23630" hidden="1"/>
    <cellStyle name="Uwaga 3" xfId="23628" hidden="1"/>
    <cellStyle name="Uwaga 3" xfId="23617" hidden="1"/>
    <cellStyle name="Uwaga 3" xfId="23615" hidden="1"/>
    <cellStyle name="Uwaga 3" xfId="23613" hidden="1"/>
    <cellStyle name="Uwaga 3" xfId="23602" hidden="1"/>
    <cellStyle name="Uwaga 3" xfId="23600" hidden="1"/>
    <cellStyle name="Uwaga 3" xfId="23598" hidden="1"/>
    <cellStyle name="Uwaga 3" xfId="23587" hidden="1"/>
    <cellStyle name="Uwaga 3" xfId="23585" hidden="1"/>
    <cellStyle name="Uwaga 3" xfId="23582" hidden="1"/>
    <cellStyle name="Uwaga 3" xfId="23572" hidden="1"/>
    <cellStyle name="Uwaga 3" xfId="23570" hidden="1"/>
    <cellStyle name="Uwaga 3" xfId="23568" hidden="1"/>
    <cellStyle name="Uwaga 3" xfId="23557" hidden="1"/>
    <cellStyle name="Uwaga 3" xfId="23555" hidden="1"/>
    <cellStyle name="Uwaga 3" xfId="23553" hidden="1"/>
    <cellStyle name="Uwaga 3" xfId="23542" hidden="1"/>
    <cellStyle name="Uwaga 3" xfId="23540" hidden="1"/>
    <cellStyle name="Uwaga 3" xfId="23537" hidden="1"/>
    <cellStyle name="Uwaga 3" xfId="23527" hidden="1"/>
    <cellStyle name="Uwaga 3" xfId="23525" hidden="1"/>
    <cellStyle name="Uwaga 3" xfId="23522" hidden="1"/>
    <cellStyle name="Uwaga 3" xfId="23512" hidden="1"/>
    <cellStyle name="Uwaga 3" xfId="23510" hidden="1"/>
    <cellStyle name="Uwaga 3" xfId="23507" hidden="1"/>
    <cellStyle name="Uwaga 3" xfId="23498" hidden="1"/>
    <cellStyle name="Uwaga 3" xfId="23495" hidden="1"/>
    <cellStyle name="Uwaga 3" xfId="23491" hidden="1"/>
    <cellStyle name="Uwaga 3" xfId="23483" hidden="1"/>
    <cellStyle name="Uwaga 3" xfId="23480" hidden="1"/>
    <cellStyle name="Uwaga 3" xfId="23476" hidden="1"/>
    <cellStyle name="Uwaga 3" xfId="23468" hidden="1"/>
    <cellStyle name="Uwaga 3" xfId="23465" hidden="1"/>
    <cellStyle name="Uwaga 3" xfId="23461" hidden="1"/>
    <cellStyle name="Uwaga 3" xfId="23453" hidden="1"/>
    <cellStyle name="Uwaga 3" xfId="23450" hidden="1"/>
    <cellStyle name="Uwaga 3" xfId="23446" hidden="1"/>
    <cellStyle name="Uwaga 3" xfId="23438" hidden="1"/>
    <cellStyle name="Uwaga 3" xfId="23435" hidden="1"/>
    <cellStyle name="Uwaga 3" xfId="23431" hidden="1"/>
    <cellStyle name="Uwaga 3" xfId="23423" hidden="1"/>
    <cellStyle name="Uwaga 3" xfId="23419" hidden="1"/>
    <cellStyle name="Uwaga 3" xfId="23414" hidden="1"/>
    <cellStyle name="Uwaga 3" xfId="23408" hidden="1"/>
    <cellStyle name="Uwaga 3" xfId="23404" hidden="1"/>
    <cellStyle name="Uwaga 3" xfId="23399" hidden="1"/>
    <cellStyle name="Uwaga 3" xfId="23393" hidden="1"/>
    <cellStyle name="Uwaga 3" xfId="23389" hidden="1"/>
    <cellStyle name="Uwaga 3" xfId="23384" hidden="1"/>
    <cellStyle name="Uwaga 3" xfId="23378" hidden="1"/>
    <cellStyle name="Uwaga 3" xfId="23375" hidden="1"/>
    <cellStyle name="Uwaga 3" xfId="23371" hidden="1"/>
    <cellStyle name="Uwaga 3" xfId="23363" hidden="1"/>
    <cellStyle name="Uwaga 3" xfId="23360" hidden="1"/>
    <cellStyle name="Uwaga 3" xfId="23355" hidden="1"/>
    <cellStyle name="Uwaga 3" xfId="23348" hidden="1"/>
    <cellStyle name="Uwaga 3" xfId="23344" hidden="1"/>
    <cellStyle name="Uwaga 3" xfId="23339" hidden="1"/>
    <cellStyle name="Uwaga 3" xfId="23333" hidden="1"/>
    <cellStyle name="Uwaga 3" xfId="23329" hidden="1"/>
    <cellStyle name="Uwaga 3" xfId="23324" hidden="1"/>
    <cellStyle name="Uwaga 3" xfId="23318" hidden="1"/>
    <cellStyle name="Uwaga 3" xfId="23315" hidden="1"/>
    <cellStyle name="Uwaga 3" xfId="23311" hidden="1"/>
    <cellStyle name="Uwaga 3" xfId="23303" hidden="1"/>
    <cellStyle name="Uwaga 3" xfId="23298" hidden="1"/>
    <cellStyle name="Uwaga 3" xfId="23293" hidden="1"/>
    <cellStyle name="Uwaga 3" xfId="23288" hidden="1"/>
    <cellStyle name="Uwaga 3" xfId="23283" hidden="1"/>
    <cellStyle name="Uwaga 3" xfId="23278" hidden="1"/>
    <cellStyle name="Uwaga 3" xfId="23273" hidden="1"/>
    <cellStyle name="Uwaga 3" xfId="23268" hidden="1"/>
    <cellStyle name="Uwaga 3" xfId="23263" hidden="1"/>
    <cellStyle name="Uwaga 3" xfId="23258" hidden="1"/>
    <cellStyle name="Uwaga 3" xfId="23254" hidden="1"/>
    <cellStyle name="Uwaga 3" xfId="23249" hidden="1"/>
    <cellStyle name="Uwaga 3" xfId="23242" hidden="1"/>
    <cellStyle name="Uwaga 3" xfId="23237" hidden="1"/>
    <cellStyle name="Uwaga 3" xfId="23232" hidden="1"/>
    <cellStyle name="Uwaga 3" xfId="23227" hidden="1"/>
    <cellStyle name="Uwaga 3" xfId="23222" hidden="1"/>
    <cellStyle name="Uwaga 3" xfId="23217" hidden="1"/>
    <cellStyle name="Uwaga 3" xfId="23212" hidden="1"/>
    <cellStyle name="Uwaga 3" xfId="23207" hidden="1"/>
    <cellStyle name="Uwaga 3" xfId="23202" hidden="1"/>
    <cellStyle name="Uwaga 3" xfId="23198" hidden="1"/>
    <cellStyle name="Uwaga 3" xfId="23193" hidden="1"/>
    <cellStyle name="Uwaga 3" xfId="23188" hidden="1"/>
    <cellStyle name="Uwaga 3" xfId="23183" hidden="1"/>
    <cellStyle name="Uwaga 3" xfId="23179" hidden="1"/>
    <cellStyle name="Uwaga 3" xfId="23175" hidden="1"/>
    <cellStyle name="Uwaga 3" xfId="23168" hidden="1"/>
    <cellStyle name="Uwaga 3" xfId="23164" hidden="1"/>
    <cellStyle name="Uwaga 3" xfId="23159" hidden="1"/>
    <cellStyle name="Uwaga 3" xfId="23153" hidden="1"/>
    <cellStyle name="Uwaga 3" xfId="23149" hidden="1"/>
    <cellStyle name="Uwaga 3" xfId="23144" hidden="1"/>
    <cellStyle name="Uwaga 3" xfId="23138" hidden="1"/>
    <cellStyle name="Uwaga 3" xfId="23134" hidden="1"/>
    <cellStyle name="Uwaga 3" xfId="23130" hidden="1"/>
    <cellStyle name="Uwaga 3" xfId="23123" hidden="1"/>
    <cellStyle name="Uwaga 3" xfId="23119" hidden="1"/>
    <cellStyle name="Uwaga 3" xfId="23115" hidden="1"/>
    <cellStyle name="Uwaga 3" xfId="23982" hidden="1"/>
    <cellStyle name="Uwaga 3" xfId="23981" hidden="1"/>
    <cellStyle name="Uwaga 3" xfId="23979" hidden="1"/>
    <cellStyle name="Uwaga 3" xfId="23966" hidden="1"/>
    <cellStyle name="Uwaga 3" xfId="23964" hidden="1"/>
    <cellStyle name="Uwaga 3" xfId="23962" hidden="1"/>
    <cellStyle name="Uwaga 3" xfId="23952" hidden="1"/>
    <cellStyle name="Uwaga 3" xfId="23950" hidden="1"/>
    <cellStyle name="Uwaga 3" xfId="23948" hidden="1"/>
    <cellStyle name="Uwaga 3" xfId="23937" hidden="1"/>
    <cellStyle name="Uwaga 3" xfId="23935" hidden="1"/>
    <cellStyle name="Uwaga 3" xfId="23933" hidden="1"/>
    <cellStyle name="Uwaga 3" xfId="23920" hidden="1"/>
    <cellStyle name="Uwaga 3" xfId="23918" hidden="1"/>
    <cellStyle name="Uwaga 3" xfId="23917" hidden="1"/>
    <cellStyle name="Uwaga 3" xfId="23904" hidden="1"/>
    <cellStyle name="Uwaga 3" xfId="23903" hidden="1"/>
    <cellStyle name="Uwaga 3" xfId="23901" hidden="1"/>
    <cellStyle name="Uwaga 3" xfId="23889" hidden="1"/>
    <cellStyle name="Uwaga 3" xfId="23888" hidden="1"/>
    <cellStyle name="Uwaga 3" xfId="23886" hidden="1"/>
    <cellStyle name="Uwaga 3" xfId="23874" hidden="1"/>
    <cellStyle name="Uwaga 3" xfId="23873" hidden="1"/>
    <cellStyle name="Uwaga 3" xfId="23871" hidden="1"/>
    <cellStyle name="Uwaga 3" xfId="23859" hidden="1"/>
    <cellStyle name="Uwaga 3" xfId="23858" hidden="1"/>
    <cellStyle name="Uwaga 3" xfId="23856" hidden="1"/>
    <cellStyle name="Uwaga 3" xfId="23844" hidden="1"/>
    <cellStyle name="Uwaga 3" xfId="23843" hidden="1"/>
    <cellStyle name="Uwaga 3" xfId="23841" hidden="1"/>
    <cellStyle name="Uwaga 3" xfId="23829" hidden="1"/>
    <cellStyle name="Uwaga 3" xfId="23828" hidden="1"/>
    <cellStyle name="Uwaga 3" xfId="23826" hidden="1"/>
    <cellStyle name="Uwaga 3" xfId="23814" hidden="1"/>
    <cellStyle name="Uwaga 3" xfId="23813" hidden="1"/>
    <cellStyle name="Uwaga 3" xfId="23811" hidden="1"/>
    <cellStyle name="Uwaga 3" xfId="23799" hidden="1"/>
    <cellStyle name="Uwaga 3" xfId="23798" hidden="1"/>
    <cellStyle name="Uwaga 3" xfId="23796" hidden="1"/>
    <cellStyle name="Uwaga 3" xfId="23784" hidden="1"/>
    <cellStyle name="Uwaga 3" xfId="23783" hidden="1"/>
    <cellStyle name="Uwaga 3" xfId="23781" hidden="1"/>
    <cellStyle name="Uwaga 3" xfId="23769" hidden="1"/>
    <cellStyle name="Uwaga 3" xfId="23768" hidden="1"/>
    <cellStyle name="Uwaga 3" xfId="23766" hidden="1"/>
    <cellStyle name="Uwaga 3" xfId="23754" hidden="1"/>
    <cellStyle name="Uwaga 3" xfId="23753" hidden="1"/>
    <cellStyle name="Uwaga 3" xfId="23751" hidden="1"/>
    <cellStyle name="Uwaga 3" xfId="23739" hidden="1"/>
    <cellStyle name="Uwaga 3" xfId="23738" hidden="1"/>
    <cellStyle name="Uwaga 3" xfId="23736" hidden="1"/>
    <cellStyle name="Uwaga 3" xfId="23724" hidden="1"/>
    <cellStyle name="Uwaga 3" xfId="23723" hidden="1"/>
    <cellStyle name="Uwaga 3" xfId="23721" hidden="1"/>
    <cellStyle name="Uwaga 3" xfId="23709" hidden="1"/>
    <cellStyle name="Uwaga 3" xfId="23708" hidden="1"/>
    <cellStyle name="Uwaga 3" xfId="23706" hidden="1"/>
    <cellStyle name="Uwaga 3" xfId="23694" hidden="1"/>
    <cellStyle name="Uwaga 3" xfId="23693" hidden="1"/>
    <cellStyle name="Uwaga 3" xfId="23691" hidden="1"/>
    <cellStyle name="Uwaga 3" xfId="23679" hidden="1"/>
    <cellStyle name="Uwaga 3" xfId="23678" hidden="1"/>
    <cellStyle name="Uwaga 3" xfId="23676" hidden="1"/>
    <cellStyle name="Uwaga 3" xfId="23664" hidden="1"/>
    <cellStyle name="Uwaga 3" xfId="23663" hidden="1"/>
    <cellStyle name="Uwaga 3" xfId="23661" hidden="1"/>
    <cellStyle name="Uwaga 3" xfId="23649" hidden="1"/>
    <cellStyle name="Uwaga 3" xfId="23648" hidden="1"/>
    <cellStyle name="Uwaga 3" xfId="23646" hidden="1"/>
    <cellStyle name="Uwaga 3" xfId="23634" hidden="1"/>
    <cellStyle name="Uwaga 3" xfId="23633" hidden="1"/>
    <cellStyle name="Uwaga 3" xfId="23631" hidden="1"/>
    <cellStyle name="Uwaga 3" xfId="23619" hidden="1"/>
    <cellStyle name="Uwaga 3" xfId="23618" hidden="1"/>
    <cellStyle name="Uwaga 3" xfId="23616" hidden="1"/>
    <cellStyle name="Uwaga 3" xfId="23604" hidden="1"/>
    <cellStyle name="Uwaga 3" xfId="23603" hidden="1"/>
    <cellStyle name="Uwaga 3" xfId="23601" hidden="1"/>
    <cellStyle name="Uwaga 3" xfId="23589" hidden="1"/>
    <cellStyle name="Uwaga 3" xfId="23588" hidden="1"/>
    <cellStyle name="Uwaga 3" xfId="23586" hidden="1"/>
    <cellStyle name="Uwaga 3" xfId="23574" hidden="1"/>
    <cellStyle name="Uwaga 3" xfId="23573" hidden="1"/>
    <cellStyle name="Uwaga 3" xfId="23571" hidden="1"/>
    <cellStyle name="Uwaga 3" xfId="23559" hidden="1"/>
    <cellStyle name="Uwaga 3" xfId="23558" hidden="1"/>
    <cellStyle name="Uwaga 3" xfId="23556" hidden="1"/>
    <cellStyle name="Uwaga 3" xfId="23544" hidden="1"/>
    <cellStyle name="Uwaga 3" xfId="23543" hidden="1"/>
    <cellStyle name="Uwaga 3" xfId="23541" hidden="1"/>
    <cellStyle name="Uwaga 3" xfId="23529" hidden="1"/>
    <cellStyle name="Uwaga 3" xfId="23528" hidden="1"/>
    <cellStyle name="Uwaga 3" xfId="23526" hidden="1"/>
    <cellStyle name="Uwaga 3" xfId="23514" hidden="1"/>
    <cellStyle name="Uwaga 3" xfId="23513" hidden="1"/>
    <cellStyle name="Uwaga 3" xfId="23511" hidden="1"/>
    <cellStyle name="Uwaga 3" xfId="23499" hidden="1"/>
    <cellStyle name="Uwaga 3" xfId="23497" hidden="1"/>
    <cellStyle name="Uwaga 3" xfId="23494" hidden="1"/>
    <cellStyle name="Uwaga 3" xfId="23484" hidden="1"/>
    <cellStyle name="Uwaga 3" xfId="23482" hidden="1"/>
    <cellStyle name="Uwaga 3" xfId="23479" hidden="1"/>
    <cellStyle name="Uwaga 3" xfId="23469" hidden="1"/>
    <cellStyle name="Uwaga 3" xfId="23467" hidden="1"/>
    <cellStyle name="Uwaga 3" xfId="23464" hidden="1"/>
    <cellStyle name="Uwaga 3" xfId="23454" hidden="1"/>
    <cellStyle name="Uwaga 3" xfId="23452" hidden="1"/>
    <cellStyle name="Uwaga 3" xfId="23449" hidden="1"/>
    <cellStyle name="Uwaga 3" xfId="23439" hidden="1"/>
    <cellStyle name="Uwaga 3" xfId="23437" hidden="1"/>
    <cellStyle name="Uwaga 3" xfId="23434" hidden="1"/>
    <cellStyle name="Uwaga 3" xfId="23424" hidden="1"/>
    <cellStyle name="Uwaga 3" xfId="23422" hidden="1"/>
    <cellStyle name="Uwaga 3" xfId="23418" hidden="1"/>
    <cellStyle name="Uwaga 3" xfId="23409" hidden="1"/>
    <cellStyle name="Uwaga 3" xfId="23406" hidden="1"/>
    <cellStyle name="Uwaga 3" xfId="23402" hidden="1"/>
    <cellStyle name="Uwaga 3" xfId="23394" hidden="1"/>
    <cellStyle name="Uwaga 3" xfId="23392" hidden="1"/>
    <cellStyle name="Uwaga 3" xfId="23388" hidden="1"/>
    <cellStyle name="Uwaga 3" xfId="23379" hidden="1"/>
    <cellStyle name="Uwaga 3" xfId="23377" hidden="1"/>
    <cellStyle name="Uwaga 3" xfId="23374" hidden="1"/>
    <cellStyle name="Uwaga 3" xfId="23364" hidden="1"/>
    <cellStyle name="Uwaga 3" xfId="23362" hidden="1"/>
    <cellStyle name="Uwaga 3" xfId="23357" hidden="1"/>
    <cellStyle name="Uwaga 3" xfId="23349" hidden="1"/>
    <cellStyle name="Uwaga 3" xfId="23347" hidden="1"/>
    <cellStyle name="Uwaga 3" xfId="23342" hidden="1"/>
    <cellStyle name="Uwaga 3" xfId="23334" hidden="1"/>
    <cellStyle name="Uwaga 3" xfId="23332" hidden="1"/>
    <cellStyle name="Uwaga 3" xfId="23327" hidden="1"/>
    <cellStyle name="Uwaga 3" xfId="23319" hidden="1"/>
    <cellStyle name="Uwaga 3" xfId="23317" hidden="1"/>
    <cellStyle name="Uwaga 3" xfId="23313" hidden="1"/>
    <cellStyle name="Uwaga 3" xfId="23304" hidden="1"/>
    <cellStyle name="Uwaga 3" xfId="23301" hidden="1"/>
    <cellStyle name="Uwaga 3" xfId="23296" hidden="1"/>
    <cellStyle name="Uwaga 3" xfId="23289" hidden="1"/>
    <cellStyle name="Uwaga 3" xfId="23285" hidden="1"/>
    <cellStyle name="Uwaga 3" xfId="23280" hidden="1"/>
    <cellStyle name="Uwaga 3" xfId="23274" hidden="1"/>
    <cellStyle name="Uwaga 3" xfId="23270" hidden="1"/>
    <cellStyle name="Uwaga 3" xfId="23265" hidden="1"/>
    <cellStyle name="Uwaga 3" xfId="23259" hidden="1"/>
    <cellStyle name="Uwaga 3" xfId="23256" hidden="1"/>
    <cellStyle name="Uwaga 3" xfId="23252" hidden="1"/>
    <cellStyle name="Uwaga 3" xfId="23243" hidden="1"/>
    <cellStyle name="Uwaga 3" xfId="23238" hidden="1"/>
    <cellStyle name="Uwaga 3" xfId="23233" hidden="1"/>
    <cellStyle name="Uwaga 3" xfId="23228" hidden="1"/>
    <cellStyle name="Uwaga 3" xfId="23223" hidden="1"/>
    <cellStyle name="Uwaga 3" xfId="23218" hidden="1"/>
    <cellStyle name="Uwaga 3" xfId="23213" hidden="1"/>
    <cellStyle name="Uwaga 3" xfId="23208" hidden="1"/>
    <cellStyle name="Uwaga 3" xfId="23203" hidden="1"/>
    <cellStyle name="Uwaga 3" xfId="23199" hidden="1"/>
    <cellStyle name="Uwaga 3" xfId="23194" hidden="1"/>
    <cellStyle name="Uwaga 3" xfId="23189" hidden="1"/>
    <cellStyle name="Uwaga 3" xfId="23184" hidden="1"/>
    <cellStyle name="Uwaga 3" xfId="23180" hidden="1"/>
    <cellStyle name="Uwaga 3" xfId="23176" hidden="1"/>
    <cellStyle name="Uwaga 3" xfId="23169" hidden="1"/>
    <cellStyle name="Uwaga 3" xfId="23165" hidden="1"/>
    <cellStyle name="Uwaga 3" xfId="23160" hidden="1"/>
    <cellStyle name="Uwaga 3" xfId="23154" hidden="1"/>
    <cellStyle name="Uwaga 3" xfId="23150" hidden="1"/>
    <cellStyle name="Uwaga 3" xfId="23145" hidden="1"/>
    <cellStyle name="Uwaga 3" xfId="23139" hidden="1"/>
    <cellStyle name="Uwaga 3" xfId="23135" hidden="1"/>
    <cellStyle name="Uwaga 3" xfId="23131" hidden="1"/>
    <cellStyle name="Uwaga 3" xfId="23124" hidden="1"/>
    <cellStyle name="Uwaga 3" xfId="23120" hidden="1"/>
    <cellStyle name="Uwaga 3" xfId="23116" hidden="1"/>
    <cellStyle name="Uwaga 3" xfId="24064" hidden="1"/>
    <cellStyle name="Uwaga 3" xfId="24065" hidden="1"/>
    <cellStyle name="Uwaga 3" xfId="24067" hidden="1"/>
    <cellStyle name="Uwaga 3" xfId="24073" hidden="1"/>
    <cellStyle name="Uwaga 3" xfId="24074" hidden="1"/>
    <cellStyle name="Uwaga 3" xfId="24077" hidden="1"/>
    <cellStyle name="Uwaga 3" xfId="24082" hidden="1"/>
    <cellStyle name="Uwaga 3" xfId="24083" hidden="1"/>
    <cellStyle name="Uwaga 3" xfId="24086" hidden="1"/>
    <cellStyle name="Uwaga 3" xfId="24091" hidden="1"/>
    <cellStyle name="Uwaga 3" xfId="24092" hidden="1"/>
    <cellStyle name="Uwaga 3" xfId="24093" hidden="1"/>
    <cellStyle name="Uwaga 3" xfId="24100" hidden="1"/>
    <cellStyle name="Uwaga 3" xfId="24103" hidden="1"/>
    <cellStyle name="Uwaga 3" xfId="24106" hidden="1"/>
    <cellStyle name="Uwaga 3" xfId="24112" hidden="1"/>
    <cellStyle name="Uwaga 3" xfId="24115" hidden="1"/>
    <cellStyle name="Uwaga 3" xfId="24117" hidden="1"/>
    <cellStyle name="Uwaga 3" xfId="24122" hidden="1"/>
    <cellStyle name="Uwaga 3" xfId="24125" hidden="1"/>
    <cellStyle name="Uwaga 3" xfId="24126" hidden="1"/>
    <cellStyle name="Uwaga 3" xfId="24130" hidden="1"/>
    <cellStyle name="Uwaga 3" xfId="24133" hidden="1"/>
    <cellStyle name="Uwaga 3" xfId="24135" hidden="1"/>
    <cellStyle name="Uwaga 3" xfId="24136" hidden="1"/>
    <cellStyle name="Uwaga 3" xfId="24137" hidden="1"/>
    <cellStyle name="Uwaga 3" xfId="24140" hidden="1"/>
    <cellStyle name="Uwaga 3" xfId="24147" hidden="1"/>
    <cellStyle name="Uwaga 3" xfId="24150" hidden="1"/>
    <cellStyle name="Uwaga 3" xfId="24153" hidden="1"/>
    <cellStyle name="Uwaga 3" xfId="24156" hidden="1"/>
    <cellStyle name="Uwaga 3" xfId="24159" hidden="1"/>
    <cellStyle name="Uwaga 3" xfId="24162" hidden="1"/>
    <cellStyle name="Uwaga 3" xfId="24164" hidden="1"/>
    <cellStyle name="Uwaga 3" xfId="24167" hidden="1"/>
    <cellStyle name="Uwaga 3" xfId="24170" hidden="1"/>
    <cellStyle name="Uwaga 3" xfId="24172" hidden="1"/>
    <cellStyle name="Uwaga 3" xfId="24173" hidden="1"/>
    <cellStyle name="Uwaga 3" xfId="24175" hidden="1"/>
    <cellStyle name="Uwaga 3" xfId="24182" hidden="1"/>
    <cellStyle name="Uwaga 3" xfId="24185" hidden="1"/>
    <cellStyle name="Uwaga 3" xfId="24188" hidden="1"/>
    <cellStyle name="Uwaga 3" xfId="24192" hidden="1"/>
    <cellStyle name="Uwaga 3" xfId="24195" hidden="1"/>
    <cellStyle name="Uwaga 3" xfId="24198" hidden="1"/>
    <cellStyle name="Uwaga 3" xfId="24200" hidden="1"/>
    <cellStyle name="Uwaga 3" xfId="24203" hidden="1"/>
    <cellStyle name="Uwaga 3" xfId="24206" hidden="1"/>
    <cellStyle name="Uwaga 3" xfId="24208" hidden="1"/>
    <cellStyle name="Uwaga 3" xfId="24209" hidden="1"/>
    <cellStyle name="Uwaga 3" xfId="24212" hidden="1"/>
    <cellStyle name="Uwaga 3" xfId="24219" hidden="1"/>
    <cellStyle name="Uwaga 3" xfId="24222" hidden="1"/>
    <cellStyle name="Uwaga 3" xfId="24225" hidden="1"/>
    <cellStyle name="Uwaga 3" xfId="24229" hidden="1"/>
    <cellStyle name="Uwaga 3" xfId="24232" hidden="1"/>
    <cellStyle name="Uwaga 3" xfId="24234" hidden="1"/>
    <cellStyle name="Uwaga 3" xfId="24237" hidden="1"/>
    <cellStyle name="Uwaga 3" xfId="24240" hidden="1"/>
    <cellStyle name="Uwaga 3" xfId="24243" hidden="1"/>
    <cellStyle name="Uwaga 3" xfId="24244" hidden="1"/>
    <cellStyle name="Uwaga 3" xfId="24245" hidden="1"/>
    <cellStyle name="Uwaga 3" xfId="24247" hidden="1"/>
    <cellStyle name="Uwaga 3" xfId="24253" hidden="1"/>
    <cellStyle name="Uwaga 3" xfId="24254" hidden="1"/>
    <cellStyle name="Uwaga 3" xfId="24256" hidden="1"/>
    <cellStyle name="Uwaga 3" xfId="24262" hidden="1"/>
    <cellStyle name="Uwaga 3" xfId="24264" hidden="1"/>
    <cellStyle name="Uwaga 3" xfId="24267" hidden="1"/>
    <cellStyle name="Uwaga 3" xfId="24271" hidden="1"/>
    <cellStyle name="Uwaga 3" xfId="24272" hidden="1"/>
    <cellStyle name="Uwaga 3" xfId="24274" hidden="1"/>
    <cellStyle name="Uwaga 3" xfId="24280" hidden="1"/>
    <cellStyle name="Uwaga 3" xfId="24281" hidden="1"/>
    <cellStyle name="Uwaga 3" xfId="24282" hidden="1"/>
    <cellStyle name="Uwaga 3" xfId="24290" hidden="1"/>
    <cellStyle name="Uwaga 3" xfId="24293" hidden="1"/>
    <cellStyle name="Uwaga 3" xfId="24296" hidden="1"/>
    <cellStyle name="Uwaga 3" xfId="24299" hidden="1"/>
    <cellStyle name="Uwaga 3" xfId="24302" hidden="1"/>
    <cellStyle name="Uwaga 3" xfId="24305" hidden="1"/>
    <cellStyle name="Uwaga 3" xfId="24308" hidden="1"/>
    <cellStyle name="Uwaga 3" xfId="24311" hidden="1"/>
    <cellStyle name="Uwaga 3" xfId="24314" hidden="1"/>
    <cellStyle name="Uwaga 3" xfId="24316" hidden="1"/>
    <cellStyle name="Uwaga 3" xfId="24317" hidden="1"/>
    <cellStyle name="Uwaga 3" xfId="24319" hidden="1"/>
    <cellStyle name="Uwaga 3" xfId="24326" hidden="1"/>
    <cellStyle name="Uwaga 3" xfId="24329" hidden="1"/>
    <cellStyle name="Uwaga 3" xfId="24332" hidden="1"/>
    <cellStyle name="Uwaga 3" xfId="24335" hidden="1"/>
    <cellStyle name="Uwaga 3" xfId="24338" hidden="1"/>
    <cellStyle name="Uwaga 3" xfId="24341" hidden="1"/>
    <cellStyle name="Uwaga 3" xfId="24344" hidden="1"/>
    <cellStyle name="Uwaga 3" xfId="24346" hidden="1"/>
    <cellStyle name="Uwaga 3" xfId="24349" hidden="1"/>
    <cellStyle name="Uwaga 3" xfId="24352" hidden="1"/>
    <cellStyle name="Uwaga 3" xfId="24353" hidden="1"/>
    <cellStyle name="Uwaga 3" xfId="24354" hidden="1"/>
    <cellStyle name="Uwaga 3" xfId="24361" hidden="1"/>
    <cellStyle name="Uwaga 3" xfId="24362" hidden="1"/>
    <cellStyle name="Uwaga 3" xfId="24364" hidden="1"/>
    <cellStyle name="Uwaga 3" xfId="24370" hidden="1"/>
    <cellStyle name="Uwaga 3" xfId="24371" hidden="1"/>
    <cellStyle name="Uwaga 3" xfId="24373" hidden="1"/>
    <cellStyle name="Uwaga 3" xfId="24379" hidden="1"/>
    <cellStyle name="Uwaga 3" xfId="24380" hidden="1"/>
    <cellStyle name="Uwaga 3" xfId="24382" hidden="1"/>
    <cellStyle name="Uwaga 3" xfId="24388" hidden="1"/>
    <cellStyle name="Uwaga 3" xfId="24389" hidden="1"/>
    <cellStyle name="Uwaga 3" xfId="24390" hidden="1"/>
    <cellStyle name="Uwaga 3" xfId="24398" hidden="1"/>
    <cellStyle name="Uwaga 3" xfId="24400" hidden="1"/>
    <cellStyle name="Uwaga 3" xfId="24403" hidden="1"/>
    <cellStyle name="Uwaga 3" xfId="24407" hidden="1"/>
    <cellStyle name="Uwaga 3" xfId="24410" hidden="1"/>
    <cellStyle name="Uwaga 3" xfId="24413" hidden="1"/>
    <cellStyle name="Uwaga 3" xfId="24416" hidden="1"/>
    <cellStyle name="Uwaga 3" xfId="24418" hidden="1"/>
    <cellStyle name="Uwaga 3" xfId="24421" hidden="1"/>
    <cellStyle name="Uwaga 3" xfId="24424" hidden="1"/>
    <cellStyle name="Uwaga 3" xfId="24425" hidden="1"/>
    <cellStyle name="Uwaga 3" xfId="24426" hidden="1"/>
    <cellStyle name="Uwaga 3" xfId="24433" hidden="1"/>
    <cellStyle name="Uwaga 3" xfId="24435" hidden="1"/>
    <cellStyle name="Uwaga 3" xfId="24437" hidden="1"/>
    <cellStyle name="Uwaga 3" xfId="24442" hidden="1"/>
    <cellStyle name="Uwaga 3" xfId="24444" hidden="1"/>
    <cellStyle name="Uwaga 3" xfId="24446" hidden="1"/>
    <cellStyle name="Uwaga 3" xfId="24451" hidden="1"/>
    <cellStyle name="Uwaga 3" xfId="24453" hidden="1"/>
    <cellStyle name="Uwaga 3" xfId="24455" hidden="1"/>
    <cellStyle name="Uwaga 3" xfId="24460" hidden="1"/>
    <cellStyle name="Uwaga 3" xfId="24461" hidden="1"/>
    <cellStyle name="Uwaga 3" xfId="24462" hidden="1"/>
    <cellStyle name="Uwaga 3" xfId="24469" hidden="1"/>
    <cellStyle name="Uwaga 3" xfId="24471" hidden="1"/>
    <cellStyle name="Uwaga 3" xfId="24473" hidden="1"/>
    <cellStyle name="Uwaga 3" xfId="24478" hidden="1"/>
    <cellStyle name="Uwaga 3" xfId="24480" hidden="1"/>
    <cellStyle name="Uwaga 3" xfId="24482" hidden="1"/>
    <cellStyle name="Uwaga 3" xfId="24487" hidden="1"/>
    <cellStyle name="Uwaga 3" xfId="24489" hidden="1"/>
    <cellStyle name="Uwaga 3" xfId="24490" hidden="1"/>
    <cellStyle name="Uwaga 3" xfId="24496" hidden="1"/>
    <cellStyle name="Uwaga 3" xfId="24497" hidden="1"/>
    <cellStyle name="Uwaga 3" xfId="24498" hidden="1"/>
    <cellStyle name="Uwaga 3" xfId="24505" hidden="1"/>
    <cellStyle name="Uwaga 3" xfId="24507" hidden="1"/>
    <cellStyle name="Uwaga 3" xfId="24509" hidden="1"/>
    <cellStyle name="Uwaga 3" xfId="24514" hidden="1"/>
    <cellStyle name="Uwaga 3" xfId="24516" hidden="1"/>
    <cellStyle name="Uwaga 3" xfId="24518" hidden="1"/>
    <cellStyle name="Uwaga 3" xfId="24523" hidden="1"/>
    <cellStyle name="Uwaga 3" xfId="24525" hidden="1"/>
    <cellStyle name="Uwaga 3" xfId="24527" hidden="1"/>
    <cellStyle name="Uwaga 3" xfId="24532" hidden="1"/>
    <cellStyle name="Uwaga 3" xfId="24533" hidden="1"/>
    <cellStyle name="Uwaga 3" xfId="24535" hidden="1"/>
    <cellStyle name="Uwaga 3" xfId="24541" hidden="1"/>
    <cellStyle name="Uwaga 3" xfId="24542" hidden="1"/>
    <cellStyle name="Uwaga 3" xfId="24543" hidden="1"/>
    <cellStyle name="Uwaga 3" xfId="24550" hidden="1"/>
    <cellStyle name="Uwaga 3" xfId="24551" hidden="1"/>
    <cellStyle name="Uwaga 3" xfId="24552" hidden="1"/>
    <cellStyle name="Uwaga 3" xfId="24559" hidden="1"/>
    <cellStyle name="Uwaga 3" xfId="24560" hidden="1"/>
    <cellStyle name="Uwaga 3" xfId="24561" hidden="1"/>
    <cellStyle name="Uwaga 3" xfId="24568" hidden="1"/>
    <cellStyle name="Uwaga 3" xfId="24569" hidden="1"/>
    <cellStyle name="Uwaga 3" xfId="24570" hidden="1"/>
    <cellStyle name="Uwaga 3" xfId="24577" hidden="1"/>
    <cellStyle name="Uwaga 3" xfId="24578" hidden="1"/>
    <cellStyle name="Uwaga 3" xfId="24579" hidden="1"/>
    <cellStyle name="Uwaga 3" xfId="24629" hidden="1"/>
    <cellStyle name="Uwaga 3" xfId="24630" hidden="1"/>
    <cellStyle name="Uwaga 3" xfId="24632" hidden="1"/>
    <cellStyle name="Uwaga 3" xfId="24644" hidden="1"/>
    <cellStyle name="Uwaga 3" xfId="24645" hidden="1"/>
    <cellStyle name="Uwaga 3" xfId="24650" hidden="1"/>
    <cellStyle name="Uwaga 3" xfId="24659" hidden="1"/>
    <cellStyle name="Uwaga 3" xfId="24660" hidden="1"/>
    <cellStyle name="Uwaga 3" xfId="24665" hidden="1"/>
    <cellStyle name="Uwaga 3" xfId="24674" hidden="1"/>
    <cellStyle name="Uwaga 3" xfId="24675" hidden="1"/>
    <cellStyle name="Uwaga 3" xfId="24676" hidden="1"/>
    <cellStyle name="Uwaga 3" xfId="24689" hidden="1"/>
    <cellStyle name="Uwaga 3" xfId="24694" hidden="1"/>
    <cellStyle name="Uwaga 3" xfId="24699" hidden="1"/>
    <cellStyle name="Uwaga 3" xfId="24709" hidden="1"/>
    <cellStyle name="Uwaga 3" xfId="24714" hidden="1"/>
    <cellStyle name="Uwaga 3" xfId="24718" hidden="1"/>
    <cellStyle name="Uwaga 3" xfId="24725" hidden="1"/>
    <cellStyle name="Uwaga 3" xfId="24730" hidden="1"/>
    <cellStyle name="Uwaga 3" xfId="24733" hidden="1"/>
    <cellStyle name="Uwaga 3" xfId="24739" hidden="1"/>
    <cellStyle name="Uwaga 3" xfId="24744" hidden="1"/>
    <cellStyle name="Uwaga 3" xfId="24748" hidden="1"/>
    <cellStyle name="Uwaga 3" xfId="24749" hidden="1"/>
    <cellStyle name="Uwaga 3" xfId="24750" hidden="1"/>
    <cellStyle name="Uwaga 3" xfId="24754" hidden="1"/>
    <cellStyle name="Uwaga 3" xfId="24766" hidden="1"/>
    <cellStyle name="Uwaga 3" xfId="24771" hidden="1"/>
    <cellStyle name="Uwaga 3" xfId="24776" hidden="1"/>
    <cellStyle name="Uwaga 3" xfId="24781" hidden="1"/>
    <cellStyle name="Uwaga 3" xfId="24786" hidden="1"/>
    <cellStyle name="Uwaga 3" xfId="24791" hidden="1"/>
    <cellStyle name="Uwaga 3" xfId="24795" hidden="1"/>
    <cellStyle name="Uwaga 3" xfId="24799" hidden="1"/>
    <cellStyle name="Uwaga 3" xfId="24804" hidden="1"/>
    <cellStyle name="Uwaga 3" xfId="24809" hidden="1"/>
    <cellStyle name="Uwaga 3" xfId="24810" hidden="1"/>
    <cellStyle name="Uwaga 3" xfId="24812" hidden="1"/>
    <cellStyle name="Uwaga 3" xfId="24825" hidden="1"/>
    <cellStyle name="Uwaga 3" xfId="24829" hidden="1"/>
    <cellStyle name="Uwaga 3" xfId="24834" hidden="1"/>
    <cellStyle name="Uwaga 3" xfId="24841" hidden="1"/>
    <cellStyle name="Uwaga 3" xfId="24845" hidden="1"/>
    <cellStyle name="Uwaga 3" xfId="24850" hidden="1"/>
    <cellStyle name="Uwaga 3" xfId="24855" hidden="1"/>
    <cellStyle name="Uwaga 3" xfId="24858" hidden="1"/>
    <cellStyle name="Uwaga 3" xfId="24863" hidden="1"/>
    <cellStyle name="Uwaga 3" xfId="24869" hidden="1"/>
    <cellStyle name="Uwaga 3" xfId="24870" hidden="1"/>
    <cellStyle name="Uwaga 3" xfId="24873" hidden="1"/>
    <cellStyle name="Uwaga 3" xfId="24886" hidden="1"/>
    <cellStyle name="Uwaga 3" xfId="24890" hidden="1"/>
    <cellStyle name="Uwaga 3" xfId="24895" hidden="1"/>
    <cellStyle name="Uwaga 3" xfId="24902" hidden="1"/>
    <cellStyle name="Uwaga 3" xfId="24907" hidden="1"/>
    <cellStyle name="Uwaga 3" xfId="24911" hidden="1"/>
    <cellStyle name="Uwaga 3" xfId="24916" hidden="1"/>
    <cellStyle name="Uwaga 3" xfId="24920" hidden="1"/>
    <cellStyle name="Uwaga 3" xfId="24925" hidden="1"/>
    <cellStyle name="Uwaga 3" xfId="24929" hidden="1"/>
    <cellStyle name="Uwaga 3" xfId="24930" hidden="1"/>
    <cellStyle name="Uwaga 3" xfId="24932" hidden="1"/>
    <cellStyle name="Uwaga 3" xfId="24944" hidden="1"/>
    <cellStyle name="Uwaga 3" xfId="24945" hidden="1"/>
    <cellStyle name="Uwaga 3" xfId="24947" hidden="1"/>
    <cellStyle name="Uwaga 3" xfId="24959" hidden="1"/>
    <cellStyle name="Uwaga 3" xfId="24961" hidden="1"/>
    <cellStyle name="Uwaga 3" xfId="24964" hidden="1"/>
    <cellStyle name="Uwaga 3" xfId="24974" hidden="1"/>
    <cellStyle name="Uwaga 3" xfId="24975" hidden="1"/>
    <cellStyle name="Uwaga 3" xfId="24977" hidden="1"/>
    <cellStyle name="Uwaga 3" xfId="24989" hidden="1"/>
    <cellStyle name="Uwaga 3" xfId="24990" hidden="1"/>
    <cellStyle name="Uwaga 3" xfId="24991" hidden="1"/>
    <cellStyle name="Uwaga 3" xfId="25005" hidden="1"/>
    <cellStyle name="Uwaga 3" xfId="25008" hidden="1"/>
    <cellStyle name="Uwaga 3" xfId="25012" hidden="1"/>
    <cellStyle name="Uwaga 3" xfId="25020" hidden="1"/>
    <cellStyle name="Uwaga 3" xfId="25023" hidden="1"/>
    <cellStyle name="Uwaga 3" xfId="25027" hidden="1"/>
    <cellStyle name="Uwaga 3" xfId="25035" hidden="1"/>
    <cellStyle name="Uwaga 3" xfId="25038" hidden="1"/>
    <cellStyle name="Uwaga 3" xfId="25042" hidden="1"/>
    <cellStyle name="Uwaga 3" xfId="25049" hidden="1"/>
    <cellStyle name="Uwaga 3" xfId="25050" hidden="1"/>
    <cellStyle name="Uwaga 3" xfId="25052" hidden="1"/>
    <cellStyle name="Uwaga 3" xfId="25065" hidden="1"/>
    <cellStyle name="Uwaga 3" xfId="25068" hidden="1"/>
    <cellStyle name="Uwaga 3" xfId="25071" hidden="1"/>
    <cellStyle name="Uwaga 3" xfId="25080" hidden="1"/>
    <cellStyle name="Uwaga 3" xfId="25083" hidden="1"/>
    <cellStyle name="Uwaga 3" xfId="25087" hidden="1"/>
    <cellStyle name="Uwaga 3" xfId="25095" hidden="1"/>
    <cellStyle name="Uwaga 3" xfId="25097" hidden="1"/>
    <cellStyle name="Uwaga 3" xfId="25100" hidden="1"/>
    <cellStyle name="Uwaga 3" xfId="25109" hidden="1"/>
    <cellStyle name="Uwaga 3" xfId="25110" hidden="1"/>
    <cellStyle name="Uwaga 3" xfId="25111" hidden="1"/>
    <cellStyle name="Uwaga 3" xfId="25124" hidden="1"/>
    <cellStyle name="Uwaga 3" xfId="25125" hidden="1"/>
    <cellStyle name="Uwaga 3" xfId="25127" hidden="1"/>
    <cellStyle name="Uwaga 3" xfId="25139" hidden="1"/>
    <cellStyle name="Uwaga 3" xfId="25140" hidden="1"/>
    <cellStyle name="Uwaga 3" xfId="25142" hidden="1"/>
    <cellStyle name="Uwaga 3" xfId="25154" hidden="1"/>
    <cellStyle name="Uwaga 3" xfId="25155" hidden="1"/>
    <cellStyle name="Uwaga 3" xfId="25157" hidden="1"/>
    <cellStyle name="Uwaga 3" xfId="25169" hidden="1"/>
    <cellStyle name="Uwaga 3" xfId="25170" hidden="1"/>
    <cellStyle name="Uwaga 3" xfId="25171" hidden="1"/>
    <cellStyle name="Uwaga 3" xfId="25185" hidden="1"/>
    <cellStyle name="Uwaga 3" xfId="25187" hidden="1"/>
    <cellStyle name="Uwaga 3" xfId="25190" hidden="1"/>
    <cellStyle name="Uwaga 3" xfId="25200" hidden="1"/>
    <cellStyle name="Uwaga 3" xfId="25203" hidden="1"/>
    <cellStyle name="Uwaga 3" xfId="25206" hidden="1"/>
    <cellStyle name="Uwaga 3" xfId="25215" hidden="1"/>
    <cellStyle name="Uwaga 3" xfId="25217" hidden="1"/>
    <cellStyle name="Uwaga 3" xfId="25220" hidden="1"/>
    <cellStyle name="Uwaga 3" xfId="25229" hidden="1"/>
    <cellStyle name="Uwaga 3" xfId="25230" hidden="1"/>
    <cellStyle name="Uwaga 3" xfId="25231" hidden="1"/>
    <cellStyle name="Uwaga 3" xfId="25244" hidden="1"/>
    <cellStyle name="Uwaga 3" xfId="25246" hidden="1"/>
    <cellStyle name="Uwaga 3" xfId="25248" hidden="1"/>
    <cellStyle name="Uwaga 3" xfId="25259" hidden="1"/>
    <cellStyle name="Uwaga 3" xfId="25261" hidden="1"/>
    <cellStyle name="Uwaga 3" xfId="25263" hidden="1"/>
    <cellStyle name="Uwaga 3" xfId="25274" hidden="1"/>
    <cellStyle name="Uwaga 3" xfId="25276" hidden="1"/>
    <cellStyle name="Uwaga 3" xfId="25278" hidden="1"/>
    <cellStyle name="Uwaga 3" xfId="25289" hidden="1"/>
    <cellStyle name="Uwaga 3" xfId="25290" hidden="1"/>
    <cellStyle name="Uwaga 3" xfId="25291" hidden="1"/>
    <cellStyle name="Uwaga 3" xfId="25304" hidden="1"/>
    <cellStyle name="Uwaga 3" xfId="25306" hidden="1"/>
    <cellStyle name="Uwaga 3" xfId="25308" hidden="1"/>
    <cellStyle name="Uwaga 3" xfId="25319" hidden="1"/>
    <cellStyle name="Uwaga 3" xfId="25321" hidden="1"/>
    <cellStyle name="Uwaga 3" xfId="25323" hidden="1"/>
    <cellStyle name="Uwaga 3" xfId="25334" hidden="1"/>
    <cellStyle name="Uwaga 3" xfId="25336" hidden="1"/>
    <cellStyle name="Uwaga 3" xfId="25337" hidden="1"/>
    <cellStyle name="Uwaga 3" xfId="25349" hidden="1"/>
    <cellStyle name="Uwaga 3" xfId="25350" hidden="1"/>
    <cellStyle name="Uwaga 3" xfId="25351" hidden="1"/>
    <cellStyle name="Uwaga 3" xfId="25364" hidden="1"/>
    <cellStyle name="Uwaga 3" xfId="25366" hidden="1"/>
    <cellStyle name="Uwaga 3" xfId="25368" hidden="1"/>
    <cellStyle name="Uwaga 3" xfId="25379" hidden="1"/>
    <cellStyle name="Uwaga 3" xfId="25381" hidden="1"/>
    <cellStyle name="Uwaga 3" xfId="25383" hidden="1"/>
    <cellStyle name="Uwaga 3" xfId="25394" hidden="1"/>
    <cellStyle name="Uwaga 3" xfId="25396" hidden="1"/>
    <cellStyle name="Uwaga 3" xfId="25398" hidden="1"/>
    <cellStyle name="Uwaga 3" xfId="25409" hidden="1"/>
    <cellStyle name="Uwaga 3" xfId="25410" hidden="1"/>
    <cellStyle name="Uwaga 3" xfId="25412" hidden="1"/>
    <cellStyle name="Uwaga 3" xfId="25423" hidden="1"/>
    <cellStyle name="Uwaga 3" xfId="25425" hidden="1"/>
    <cellStyle name="Uwaga 3" xfId="25426" hidden="1"/>
    <cellStyle name="Uwaga 3" xfId="25435" hidden="1"/>
    <cellStyle name="Uwaga 3" xfId="25438" hidden="1"/>
    <cellStyle name="Uwaga 3" xfId="25440" hidden="1"/>
    <cellStyle name="Uwaga 3" xfId="25451" hidden="1"/>
    <cellStyle name="Uwaga 3" xfId="25453" hidden="1"/>
    <cellStyle name="Uwaga 3" xfId="25455" hidden="1"/>
    <cellStyle name="Uwaga 3" xfId="25467" hidden="1"/>
    <cellStyle name="Uwaga 3" xfId="25469" hidden="1"/>
    <cellStyle name="Uwaga 3" xfId="25471" hidden="1"/>
    <cellStyle name="Uwaga 3" xfId="25479" hidden="1"/>
    <cellStyle name="Uwaga 3" xfId="25481" hidden="1"/>
    <cellStyle name="Uwaga 3" xfId="25484" hidden="1"/>
    <cellStyle name="Uwaga 3" xfId="25474" hidden="1"/>
    <cellStyle name="Uwaga 3" xfId="25473" hidden="1"/>
    <cellStyle name="Uwaga 3" xfId="25472" hidden="1"/>
    <cellStyle name="Uwaga 3" xfId="25459" hidden="1"/>
    <cellStyle name="Uwaga 3" xfId="25458" hidden="1"/>
    <cellStyle name="Uwaga 3" xfId="25457" hidden="1"/>
    <cellStyle name="Uwaga 3" xfId="25444" hidden="1"/>
    <cellStyle name="Uwaga 3" xfId="25443" hidden="1"/>
    <cellStyle name="Uwaga 3" xfId="25442" hidden="1"/>
    <cellStyle name="Uwaga 3" xfId="25429" hidden="1"/>
    <cellStyle name="Uwaga 3" xfId="25428" hidden="1"/>
    <cellStyle name="Uwaga 3" xfId="25427" hidden="1"/>
    <cellStyle name="Uwaga 3" xfId="25414" hidden="1"/>
    <cellStyle name="Uwaga 3" xfId="25413" hidden="1"/>
    <cellStyle name="Uwaga 3" xfId="25411" hidden="1"/>
    <cellStyle name="Uwaga 3" xfId="25400" hidden="1"/>
    <cellStyle name="Uwaga 3" xfId="25397" hidden="1"/>
    <cellStyle name="Uwaga 3" xfId="25395" hidden="1"/>
    <cellStyle name="Uwaga 3" xfId="25385" hidden="1"/>
    <cellStyle name="Uwaga 3" xfId="25382" hidden="1"/>
    <cellStyle name="Uwaga 3" xfId="25380" hidden="1"/>
    <cellStyle name="Uwaga 3" xfId="25370" hidden="1"/>
    <cellStyle name="Uwaga 3" xfId="25367" hidden="1"/>
    <cellStyle name="Uwaga 3" xfId="25365" hidden="1"/>
    <cellStyle name="Uwaga 3" xfId="25355" hidden="1"/>
    <cellStyle name="Uwaga 3" xfId="25353" hidden="1"/>
    <cellStyle name="Uwaga 3" xfId="25352" hidden="1"/>
    <cellStyle name="Uwaga 3" xfId="25340" hidden="1"/>
    <cellStyle name="Uwaga 3" xfId="25338" hidden="1"/>
    <cellStyle name="Uwaga 3" xfId="25335" hidden="1"/>
    <cellStyle name="Uwaga 3" xfId="25325" hidden="1"/>
    <cellStyle name="Uwaga 3" xfId="25322" hidden="1"/>
    <cellStyle name="Uwaga 3" xfId="25320" hidden="1"/>
    <cellStyle name="Uwaga 3" xfId="25310" hidden="1"/>
    <cellStyle name="Uwaga 3" xfId="25307" hidden="1"/>
    <cellStyle name="Uwaga 3" xfId="25305" hidden="1"/>
    <cellStyle name="Uwaga 3" xfId="25295" hidden="1"/>
    <cellStyle name="Uwaga 3" xfId="25293" hidden="1"/>
    <cellStyle name="Uwaga 3" xfId="25292" hidden="1"/>
    <cellStyle name="Uwaga 3" xfId="25280" hidden="1"/>
    <cellStyle name="Uwaga 3" xfId="25277" hidden="1"/>
    <cellStyle name="Uwaga 3" xfId="25275" hidden="1"/>
    <cellStyle name="Uwaga 3" xfId="25265" hidden="1"/>
    <cellStyle name="Uwaga 3" xfId="25262" hidden="1"/>
    <cellStyle name="Uwaga 3" xfId="25260" hidden="1"/>
    <cellStyle name="Uwaga 3" xfId="25250" hidden="1"/>
    <cellStyle name="Uwaga 3" xfId="25247" hidden="1"/>
    <cellStyle name="Uwaga 3" xfId="25245" hidden="1"/>
    <cellStyle name="Uwaga 3" xfId="25235" hidden="1"/>
    <cellStyle name="Uwaga 3" xfId="25233" hidden="1"/>
    <cellStyle name="Uwaga 3" xfId="25232" hidden="1"/>
    <cellStyle name="Uwaga 3" xfId="25219" hidden="1"/>
    <cellStyle name="Uwaga 3" xfId="25216" hidden="1"/>
    <cellStyle name="Uwaga 3" xfId="25214" hidden="1"/>
    <cellStyle name="Uwaga 3" xfId="25204" hidden="1"/>
    <cellStyle name="Uwaga 3" xfId="25201" hidden="1"/>
    <cellStyle name="Uwaga 3" xfId="25199" hidden="1"/>
    <cellStyle name="Uwaga 3" xfId="25189" hidden="1"/>
    <cellStyle name="Uwaga 3" xfId="25186" hidden="1"/>
    <cellStyle name="Uwaga 3" xfId="25184" hidden="1"/>
    <cellStyle name="Uwaga 3" xfId="25175" hidden="1"/>
    <cellStyle name="Uwaga 3" xfId="25173" hidden="1"/>
    <cellStyle name="Uwaga 3" xfId="25172" hidden="1"/>
    <cellStyle name="Uwaga 3" xfId="25160" hidden="1"/>
    <cellStyle name="Uwaga 3" xfId="25158" hidden="1"/>
    <cellStyle name="Uwaga 3" xfId="25156" hidden="1"/>
    <cellStyle name="Uwaga 3" xfId="25145" hidden="1"/>
    <cellStyle name="Uwaga 3" xfId="25143" hidden="1"/>
    <cellStyle name="Uwaga 3" xfId="25141" hidden="1"/>
    <cellStyle name="Uwaga 3" xfId="25130" hidden="1"/>
    <cellStyle name="Uwaga 3" xfId="25128" hidden="1"/>
    <cellStyle name="Uwaga 3" xfId="25126" hidden="1"/>
    <cellStyle name="Uwaga 3" xfId="25115" hidden="1"/>
    <cellStyle name="Uwaga 3" xfId="25113" hidden="1"/>
    <cellStyle name="Uwaga 3" xfId="25112" hidden="1"/>
    <cellStyle name="Uwaga 3" xfId="25099" hidden="1"/>
    <cellStyle name="Uwaga 3" xfId="25096" hidden="1"/>
    <cellStyle name="Uwaga 3" xfId="25094" hidden="1"/>
    <cellStyle name="Uwaga 3" xfId="25084" hidden="1"/>
    <cellStyle name="Uwaga 3" xfId="25081" hidden="1"/>
    <cellStyle name="Uwaga 3" xfId="25079" hidden="1"/>
    <cellStyle name="Uwaga 3" xfId="25069" hidden="1"/>
    <cellStyle name="Uwaga 3" xfId="25066" hidden="1"/>
    <cellStyle name="Uwaga 3" xfId="25064" hidden="1"/>
    <cellStyle name="Uwaga 3" xfId="25055" hidden="1"/>
    <cellStyle name="Uwaga 3" xfId="25053" hidden="1"/>
    <cellStyle name="Uwaga 3" xfId="25051" hidden="1"/>
    <cellStyle name="Uwaga 3" xfId="25039" hidden="1"/>
    <cellStyle name="Uwaga 3" xfId="25036" hidden="1"/>
    <cellStyle name="Uwaga 3" xfId="25034" hidden="1"/>
    <cellStyle name="Uwaga 3" xfId="25024" hidden="1"/>
    <cellStyle name="Uwaga 3" xfId="25021" hidden="1"/>
    <cellStyle name="Uwaga 3" xfId="25019" hidden="1"/>
    <cellStyle name="Uwaga 3" xfId="25009" hidden="1"/>
    <cellStyle name="Uwaga 3" xfId="25006" hidden="1"/>
    <cellStyle name="Uwaga 3" xfId="25004" hidden="1"/>
    <cellStyle name="Uwaga 3" xfId="24997" hidden="1"/>
    <cellStyle name="Uwaga 3" xfId="24994" hidden="1"/>
    <cellStyle name="Uwaga 3" xfId="24992" hidden="1"/>
    <cellStyle name="Uwaga 3" xfId="24982" hidden="1"/>
    <cellStyle name="Uwaga 3" xfId="24979" hidden="1"/>
    <cellStyle name="Uwaga 3" xfId="24976" hidden="1"/>
    <cellStyle name="Uwaga 3" xfId="24967" hidden="1"/>
    <cellStyle name="Uwaga 3" xfId="24963" hidden="1"/>
    <cellStyle name="Uwaga 3" xfId="24960" hidden="1"/>
    <cellStyle name="Uwaga 3" xfId="24952" hidden="1"/>
    <cellStyle name="Uwaga 3" xfId="24949" hidden="1"/>
    <cellStyle name="Uwaga 3" xfId="24946" hidden="1"/>
    <cellStyle name="Uwaga 3" xfId="24937" hidden="1"/>
    <cellStyle name="Uwaga 3" xfId="24934" hidden="1"/>
    <cellStyle name="Uwaga 3" xfId="24931" hidden="1"/>
    <cellStyle name="Uwaga 3" xfId="24921" hidden="1"/>
    <cellStyle name="Uwaga 3" xfId="24917" hidden="1"/>
    <cellStyle name="Uwaga 3" xfId="24914" hidden="1"/>
    <cellStyle name="Uwaga 3" xfId="24905" hidden="1"/>
    <cellStyle name="Uwaga 3" xfId="24901" hidden="1"/>
    <cellStyle name="Uwaga 3" xfId="24899" hidden="1"/>
    <cellStyle name="Uwaga 3" xfId="24891" hidden="1"/>
    <cellStyle name="Uwaga 3" xfId="24887" hidden="1"/>
    <cellStyle name="Uwaga 3" xfId="24884" hidden="1"/>
    <cellStyle name="Uwaga 3" xfId="24877" hidden="1"/>
    <cellStyle name="Uwaga 3" xfId="24874" hidden="1"/>
    <cellStyle name="Uwaga 3" xfId="24871" hidden="1"/>
    <cellStyle name="Uwaga 3" xfId="24862" hidden="1"/>
    <cellStyle name="Uwaga 3" xfId="24857" hidden="1"/>
    <cellStyle name="Uwaga 3" xfId="24854" hidden="1"/>
    <cellStyle name="Uwaga 3" xfId="24847" hidden="1"/>
    <cellStyle name="Uwaga 3" xfId="24842" hidden="1"/>
    <cellStyle name="Uwaga 3" xfId="24839" hidden="1"/>
    <cellStyle name="Uwaga 3" xfId="24832" hidden="1"/>
    <cellStyle name="Uwaga 3" xfId="24827" hidden="1"/>
    <cellStyle name="Uwaga 3" xfId="24824" hidden="1"/>
    <cellStyle name="Uwaga 3" xfId="24818" hidden="1"/>
    <cellStyle name="Uwaga 3" xfId="24814" hidden="1"/>
    <cellStyle name="Uwaga 3" xfId="24811" hidden="1"/>
    <cellStyle name="Uwaga 3" xfId="24803" hidden="1"/>
    <cellStyle name="Uwaga 3" xfId="24798" hidden="1"/>
    <cellStyle name="Uwaga 3" xfId="24794" hidden="1"/>
    <cellStyle name="Uwaga 3" xfId="24788" hidden="1"/>
    <cellStyle name="Uwaga 3" xfId="24783" hidden="1"/>
    <cellStyle name="Uwaga 3" xfId="24779" hidden="1"/>
    <cellStyle name="Uwaga 3" xfId="24773" hidden="1"/>
    <cellStyle name="Uwaga 3" xfId="24768" hidden="1"/>
    <cellStyle name="Uwaga 3" xfId="24764" hidden="1"/>
    <cellStyle name="Uwaga 3" xfId="24759" hidden="1"/>
    <cellStyle name="Uwaga 3" xfId="24755" hidden="1"/>
    <cellStyle name="Uwaga 3" xfId="24751" hidden="1"/>
    <cellStyle name="Uwaga 3" xfId="24743" hidden="1"/>
    <cellStyle name="Uwaga 3" xfId="24738" hidden="1"/>
    <cellStyle name="Uwaga 3" xfId="24734" hidden="1"/>
    <cellStyle name="Uwaga 3" xfId="24728" hidden="1"/>
    <cellStyle name="Uwaga 3" xfId="24723" hidden="1"/>
    <cellStyle name="Uwaga 3" xfId="24719" hidden="1"/>
    <cellStyle name="Uwaga 3" xfId="24713" hidden="1"/>
    <cellStyle name="Uwaga 3" xfId="24708" hidden="1"/>
    <cellStyle name="Uwaga 3" xfId="24704" hidden="1"/>
    <cellStyle name="Uwaga 3" xfId="24700" hidden="1"/>
    <cellStyle name="Uwaga 3" xfId="24695" hidden="1"/>
    <cellStyle name="Uwaga 3" xfId="24690" hidden="1"/>
    <cellStyle name="Uwaga 3" xfId="24685" hidden="1"/>
    <cellStyle name="Uwaga 3" xfId="24681" hidden="1"/>
    <cellStyle name="Uwaga 3" xfId="24677" hidden="1"/>
    <cellStyle name="Uwaga 3" xfId="24670" hidden="1"/>
    <cellStyle name="Uwaga 3" xfId="24666" hidden="1"/>
    <cellStyle name="Uwaga 3" xfId="24661" hidden="1"/>
    <cellStyle name="Uwaga 3" xfId="24655" hidden="1"/>
    <cellStyle name="Uwaga 3" xfId="24651" hidden="1"/>
    <cellStyle name="Uwaga 3" xfId="24646" hidden="1"/>
    <cellStyle name="Uwaga 3" xfId="24640" hidden="1"/>
    <cellStyle name="Uwaga 3" xfId="24636" hidden="1"/>
    <cellStyle name="Uwaga 3" xfId="24631" hidden="1"/>
    <cellStyle name="Uwaga 3" xfId="24625" hidden="1"/>
    <cellStyle name="Uwaga 3" xfId="24621" hidden="1"/>
    <cellStyle name="Uwaga 3" xfId="24617" hidden="1"/>
    <cellStyle name="Uwaga 3" xfId="25477" hidden="1"/>
    <cellStyle name="Uwaga 3" xfId="25476" hidden="1"/>
    <cellStyle name="Uwaga 3" xfId="25475" hidden="1"/>
    <cellStyle name="Uwaga 3" xfId="25462" hidden="1"/>
    <cellStyle name="Uwaga 3" xfId="25461" hidden="1"/>
    <cellStyle name="Uwaga 3" xfId="25460" hidden="1"/>
    <cellStyle name="Uwaga 3" xfId="25447" hidden="1"/>
    <cellStyle name="Uwaga 3" xfId="25446" hidden="1"/>
    <cellStyle name="Uwaga 3" xfId="25445" hidden="1"/>
    <cellStyle name="Uwaga 3" xfId="25432" hidden="1"/>
    <cellStyle name="Uwaga 3" xfId="25431" hidden="1"/>
    <cellStyle name="Uwaga 3" xfId="25430" hidden="1"/>
    <cellStyle name="Uwaga 3" xfId="25417" hidden="1"/>
    <cellStyle name="Uwaga 3" xfId="25416" hidden="1"/>
    <cellStyle name="Uwaga 3" xfId="25415" hidden="1"/>
    <cellStyle name="Uwaga 3" xfId="25403" hidden="1"/>
    <cellStyle name="Uwaga 3" xfId="25401" hidden="1"/>
    <cellStyle name="Uwaga 3" xfId="25399" hidden="1"/>
    <cellStyle name="Uwaga 3" xfId="25388" hidden="1"/>
    <cellStyle name="Uwaga 3" xfId="25386" hidden="1"/>
    <cellStyle name="Uwaga 3" xfId="25384" hidden="1"/>
    <cellStyle name="Uwaga 3" xfId="25373" hidden="1"/>
    <cellStyle name="Uwaga 3" xfId="25371" hidden="1"/>
    <cellStyle name="Uwaga 3" xfId="25369" hidden="1"/>
    <cellStyle name="Uwaga 3" xfId="25358" hidden="1"/>
    <cellStyle name="Uwaga 3" xfId="25356" hidden="1"/>
    <cellStyle name="Uwaga 3" xfId="25354" hidden="1"/>
    <cellStyle name="Uwaga 3" xfId="25343" hidden="1"/>
    <cellStyle name="Uwaga 3" xfId="25341" hidden="1"/>
    <cellStyle name="Uwaga 3" xfId="25339" hidden="1"/>
    <cellStyle name="Uwaga 3" xfId="25328" hidden="1"/>
    <cellStyle name="Uwaga 3" xfId="25326" hidden="1"/>
    <cellStyle name="Uwaga 3" xfId="25324" hidden="1"/>
    <cellStyle name="Uwaga 3" xfId="25313" hidden="1"/>
    <cellStyle name="Uwaga 3" xfId="25311" hidden="1"/>
    <cellStyle name="Uwaga 3" xfId="25309" hidden="1"/>
    <cellStyle name="Uwaga 3" xfId="25298" hidden="1"/>
    <cellStyle name="Uwaga 3" xfId="25296" hidden="1"/>
    <cellStyle name="Uwaga 3" xfId="25294" hidden="1"/>
    <cellStyle name="Uwaga 3" xfId="25283" hidden="1"/>
    <cellStyle name="Uwaga 3" xfId="25281" hidden="1"/>
    <cellStyle name="Uwaga 3" xfId="25279" hidden="1"/>
    <cellStyle name="Uwaga 3" xfId="25268" hidden="1"/>
    <cellStyle name="Uwaga 3" xfId="25266" hidden="1"/>
    <cellStyle name="Uwaga 3" xfId="25264" hidden="1"/>
    <cellStyle name="Uwaga 3" xfId="25253" hidden="1"/>
    <cellStyle name="Uwaga 3" xfId="25251" hidden="1"/>
    <cellStyle name="Uwaga 3" xfId="25249" hidden="1"/>
    <cellStyle name="Uwaga 3" xfId="25238" hidden="1"/>
    <cellStyle name="Uwaga 3" xfId="25236" hidden="1"/>
    <cellStyle name="Uwaga 3" xfId="25234" hidden="1"/>
    <cellStyle name="Uwaga 3" xfId="25223" hidden="1"/>
    <cellStyle name="Uwaga 3" xfId="25221" hidden="1"/>
    <cellStyle name="Uwaga 3" xfId="25218" hidden="1"/>
    <cellStyle name="Uwaga 3" xfId="25208" hidden="1"/>
    <cellStyle name="Uwaga 3" xfId="25205" hidden="1"/>
    <cellStyle name="Uwaga 3" xfId="25202" hidden="1"/>
    <cellStyle name="Uwaga 3" xfId="25193" hidden="1"/>
    <cellStyle name="Uwaga 3" xfId="25191" hidden="1"/>
    <cellStyle name="Uwaga 3" xfId="25188" hidden="1"/>
    <cellStyle name="Uwaga 3" xfId="25178" hidden="1"/>
    <cellStyle name="Uwaga 3" xfId="25176" hidden="1"/>
    <cellStyle name="Uwaga 3" xfId="25174" hidden="1"/>
    <cellStyle name="Uwaga 3" xfId="25163" hidden="1"/>
    <cellStyle name="Uwaga 3" xfId="25161" hidden="1"/>
    <cellStyle name="Uwaga 3" xfId="25159" hidden="1"/>
    <cellStyle name="Uwaga 3" xfId="25148" hidden="1"/>
    <cellStyle name="Uwaga 3" xfId="25146" hidden="1"/>
    <cellStyle name="Uwaga 3" xfId="25144" hidden="1"/>
    <cellStyle name="Uwaga 3" xfId="25133" hidden="1"/>
    <cellStyle name="Uwaga 3" xfId="25131" hidden="1"/>
    <cellStyle name="Uwaga 3" xfId="25129" hidden="1"/>
    <cellStyle name="Uwaga 3" xfId="25118" hidden="1"/>
    <cellStyle name="Uwaga 3" xfId="25116" hidden="1"/>
    <cellStyle name="Uwaga 3" xfId="25114" hidden="1"/>
    <cellStyle name="Uwaga 3" xfId="25103" hidden="1"/>
    <cellStyle name="Uwaga 3" xfId="25101" hidden="1"/>
    <cellStyle name="Uwaga 3" xfId="25098" hidden="1"/>
    <cellStyle name="Uwaga 3" xfId="25088" hidden="1"/>
    <cellStyle name="Uwaga 3" xfId="25085" hidden="1"/>
    <cellStyle name="Uwaga 3" xfId="25082" hidden="1"/>
    <cellStyle name="Uwaga 3" xfId="25073" hidden="1"/>
    <cellStyle name="Uwaga 3" xfId="25070" hidden="1"/>
    <cellStyle name="Uwaga 3" xfId="25067" hidden="1"/>
    <cellStyle name="Uwaga 3" xfId="25058" hidden="1"/>
    <cellStyle name="Uwaga 3" xfId="25056" hidden="1"/>
    <cellStyle name="Uwaga 3" xfId="25054" hidden="1"/>
    <cellStyle name="Uwaga 3" xfId="25043" hidden="1"/>
    <cellStyle name="Uwaga 3" xfId="25040" hidden="1"/>
    <cellStyle name="Uwaga 3" xfId="25037" hidden="1"/>
    <cellStyle name="Uwaga 3" xfId="25028" hidden="1"/>
    <cellStyle name="Uwaga 3" xfId="25025" hidden="1"/>
    <cellStyle name="Uwaga 3" xfId="25022" hidden="1"/>
    <cellStyle name="Uwaga 3" xfId="25013" hidden="1"/>
    <cellStyle name="Uwaga 3" xfId="25010" hidden="1"/>
    <cellStyle name="Uwaga 3" xfId="25007" hidden="1"/>
    <cellStyle name="Uwaga 3" xfId="25000" hidden="1"/>
    <cellStyle name="Uwaga 3" xfId="24996" hidden="1"/>
    <cellStyle name="Uwaga 3" xfId="24993" hidden="1"/>
    <cellStyle name="Uwaga 3" xfId="24985" hidden="1"/>
    <cellStyle name="Uwaga 3" xfId="24981" hidden="1"/>
    <cellStyle name="Uwaga 3" xfId="24978" hidden="1"/>
    <cellStyle name="Uwaga 3" xfId="24970" hidden="1"/>
    <cellStyle name="Uwaga 3" xfId="24966" hidden="1"/>
    <cellStyle name="Uwaga 3" xfId="24962" hidden="1"/>
    <cellStyle name="Uwaga 3" xfId="24955" hidden="1"/>
    <cellStyle name="Uwaga 3" xfId="24951" hidden="1"/>
    <cellStyle name="Uwaga 3" xfId="24948" hidden="1"/>
    <cellStyle name="Uwaga 3" xfId="24940" hidden="1"/>
    <cellStyle name="Uwaga 3" xfId="24936" hidden="1"/>
    <cellStyle name="Uwaga 3" xfId="24933" hidden="1"/>
    <cellStyle name="Uwaga 3" xfId="24924" hidden="1"/>
    <cellStyle name="Uwaga 3" xfId="24919" hidden="1"/>
    <cellStyle name="Uwaga 3" xfId="24915" hidden="1"/>
    <cellStyle name="Uwaga 3" xfId="24909" hidden="1"/>
    <cellStyle name="Uwaga 3" xfId="24904" hidden="1"/>
    <cellStyle name="Uwaga 3" xfId="24900" hidden="1"/>
    <cellStyle name="Uwaga 3" xfId="24894" hidden="1"/>
    <cellStyle name="Uwaga 3" xfId="24889" hidden="1"/>
    <cellStyle name="Uwaga 3" xfId="24885" hidden="1"/>
    <cellStyle name="Uwaga 3" xfId="24880" hidden="1"/>
    <cellStyle name="Uwaga 3" xfId="24876" hidden="1"/>
    <cellStyle name="Uwaga 3" xfId="24872" hidden="1"/>
    <cellStyle name="Uwaga 3" xfId="24865" hidden="1"/>
    <cellStyle name="Uwaga 3" xfId="24860" hidden="1"/>
    <cellStyle name="Uwaga 3" xfId="24856" hidden="1"/>
    <cellStyle name="Uwaga 3" xfId="24849" hidden="1"/>
    <cellStyle name="Uwaga 3" xfId="24844" hidden="1"/>
    <cellStyle name="Uwaga 3" xfId="24840" hidden="1"/>
    <cellStyle name="Uwaga 3" xfId="24835" hidden="1"/>
    <cellStyle name="Uwaga 3" xfId="24830" hidden="1"/>
    <cellStyle name="Uwaga 3" xfId="24826" hidden="1"/>
    <cellStyle name="Uwaga 3" xfId="24820" hidden="1"/>
    <cellStyle name="Uwaga 3" xfId="24816" hidden="1"/>
    <cellStyle name="Uwaga 3" xfId="24813" hidden="1"/>
    <cellStyle name="Uwaga 3" xfId="24806" hidden="1"/>
    <cellStyle name="Uwaga 3" xfId="24801" hidden="1"/>
    <cellStyle name="Uwaga 3" xfId="24796" hidden="1"/>
    <cellStyle name="Uwaga 3" xfId="24790" hidden="1"/>
    <cellStyle name="Uwaga 3" xfId="24785" hidden="1"/>
    <cellStyle name="Uwaga 3" xfId="24780" hidden="1"/>
    <cellStyle name="Uwaga 3" xfId="24775" hidden="1"/>
    <cellStyle name="Uwaga 3" xfId="24770" hidden="1"/>
    <cellStyle name="Uwaga 3" xfId="24765" hidden="1"/>
    <cellStyle name="Uwaga 3" xfId="24761" hidden="1"/>
    <cellStyle name="Uwaga 3" xfId="24757" hidden="1"/>
    <cellStyle name="Uwaga 3" xfId="24752" hidden="1"/>
    <cellStyle name="Uwaga 3" xfId="24745" hidden="1"/>
    <cellStyle name="Uwaga 3" xfId="24740" hidden="1"/>
    <cellStyle name="Uwaga 3" xfId="24735" hidden="1"/>
    <cellStyle name="Uwaga 3" xfId="24729" hidden="1"/>
    <cellStyle name="Uwaga 3" xfId="24724" hidden="1"/>
    <cellStyle name="Uwaga 3" xfId="24720" hidden="1"/>
    <cellStyle name="Uwaga 3" xfId="24715" hidden="1"/>
    <cellStyle name="Uwaga 3" xfId="24710" hidden="1"/>
    <cellStyle name="Uwaga 3" xfId="24705" hidden="1"/>
    <cellStyle name="Uwaga 3" xfId="24701" hidden="1"/>
    <cellStyle name="Uwaga 3" xfId="24696" hidden="1"/>
    <cellStyle name="Uwaga 3" xfId="24691" hidden="1"/>
    <cellStyle name="Uwaga 3" xfId="24686" hidden="1"/>
    <cellStyle name="Uwaga 3" xfId="24682" hidden="1"/>
    <cellStyle name="Uwaga 3" xfId="24678" hidden="1"/>
    <cellStyle name="Uwaga 3" xfId="24671" hidden="1"/>
    <cellStyle name="Uwaga 3" xfId="24667" hidden="1"/>
    <cellStyle name="Uwaga 3" xfId="24662" hidden="1"/>
    <cellStyle name="Uwaga 3" xfId="24656" hidden="1"/>
    <cellStyle name="Uwaga 3" xfId="24652" hidden="1"/>
    <cellStyle name="Uwaga 3" xfId="24647" hidden="1"/>
    <cellStyle name="Uwaga 3" xfId="24641" hidden="1"/>
    <cellStyle name="Uwaga 3" xfId="24637" hidden="1"/>
    <cellStyle name="Uwaga 3" xfId="24633" hidden="1"/>
    <cellStyle name="Uwaga 3" xfId="24626" hidden="1"/>
    <cellStyle name="Uwaga 3" xfId="24622" hidden="1"/>
    <cellStyle name="Uwaga 3" xfId="24618" hidden="1"/>
    <cellStyle name="Uwaga 3" xfId="25482" hidden="1"/>
    <cellStyle name="Uwaga 3" xfId="25480" hidden="1"/>
    <cellStyle name="Uwaga 3" xfId="25478" hidden="1"/>
    <cellStyle name="Uwaga 3" xfId="25465" hidden="1"/>
    <cellStyle name="Uwaga 3" xfId="25464" hidden="1"/>
    <cellStyle name="Uwaga 3" xfId="25463" hidden="1"/>
    <cellStyle name="Uwaga 3" xfId="25450" hidden="1"/>
    <cellStyle name="Uwaga 3" xfId="25449" hidden="1"/>
    <cellStyle name="Uwaga 3" xfId="25448" hidden="1"/>
    <cellStyle name="Uwaga 3" xfId="25436" hidden="1"/>
    <cellStyle name="Uwaga 3" xfId="25434" hidden="1"/>
    <cellStyle name="Uwaga 3" xfId="25433" hidden="1"/>
    <cellStyle name="Uwaga 3" xfId="25420" hidden="1"/>
    <cellStyle name="Uwaga 3" xfId="25419" hidden="1"/>
    <cellStyle name="Uwaga 3" xfId="25418" hidden="1"/>
    <cellStyle name="Uwaga 3" xfId="25406" hidden="1"/>
    <cellStyle name="Uwaga 3" xfId="25404" hidden="1"/>
    <cellStyle name="Uwaga 3" xfId="25402" hidden="1"/>
    <cellStyle name="Uwaga 3" xfId="25391" hidden="1"/>
    <cellStyle name="Uwaga 3" xfId="25389" hidden="1"/>
    <cellStyle name="Uwaga 3" xfId="25387" hidden="1"/>
    <cellStyle name="Uwaga 3" xfId="25376" hidden="1"/>
    <cellStyle name="Uwaga 3" xfId="25374" hidden="1"/>
    <cellStyle name="Uwaga 3" xfId="25372" hidden="1"/>
    <cellStyle name="Uwaga 3" xfId="25361" hidden="1"/>
    <cellStyle name="Uwaga 3" xfId="25359" hidden="1"/>
    <cellStyle name="Uwaga 3" xfId="25357" hidden="1"/>
    <cellStyle name="Uwaga 3" xfId="25346" hidden="1"/>
    <cellStyle name="Uwaga 3" xfId="25344" hidden="1"/>
    <cellStyle name="Uwaga 3" xfId="25342" hidden="1"/>
    <cellStyle name="Uwaga 3" xfId="25331" hidden="1"/>
    <cellStyle name="Uwaga 3" xfId="25329" hidden="1"/>
    <cellStyle name="Uwaga 3" xfId="25327" hidden="1"/>
    <cellStyle name="Uwaga 3" xfId="25316" hidden="1"/>
    <cellStyle name="Uwaga 3" xfId="25314" hidden="1"/>
    <cellStyle name="Uwaga 3" xfId="25312" hidden="1"/>
    <cellStyle name="Uwaga 3" xfId="25301" hidden="1"/>
    <cellStyle name="Uwaga 3" xfId="25299" hidden="1"/>
    <cellStyle name="Uwaga 3" xfId="25297" hidden="1"/>
    <cellStyle name="Uwaga 3" xfId="25286" hidden="1"/>
    <cellStyle name="Uwaga 3" xfId="25284" hidden="1"/>
    <cellStyle name="Uwaga 3" xfId="25282" hidden="1"/>
    <cellStyle name="Uwaga 3" xfId="25271" hidden="1"/>
    <cellStyle name="Uwaga 3" xfId="25269" hidden="1"/>
    <cellStyle name="Uwaga 3" xfId="25267" hidden="1"/>
    <cellStyle name="Uwaga 3" xfId="25256" hidden="1"/>
    <cellStyle name="Uwaga 3" xfId="25254" hidden="1"/>
    <cellStyle name="Uwaga 3" xfId="25252" hidden="1"/>
    <cellStyle name="Uwaga 3" xfId="25241" hidden="1"/>
    <cellStyle name="Uwaga 3" xfId="25239" hidden="1"/>
    <cellStyle name="Uwaga 3" xfId="25237" hidden="1"/>
    <cellStyle name="Uwaga 3" xfId="25226" hidden="1"/>
    <cellStyle name="Uwaga 3" xfId="25224" hidden="1"/>
    <cellStyle name="Uwaga 3" xfId="25222" hidden="1"/>
    <cellStyle name="Uwaga 3" xfId="25211" hidden="1"/>
    <cellStyle name="Uwaga 3" xfId="25209" hidden="1"/>
    <cellStyle name="Uwaga 3" xfId="25207" hidden="1"/>
    <cellStyle name="Uwaga 3" xfId="25196" hidden="1"/>
    <cellStyle name="Uwaga 3" xfId="25194" hidden="1"/>
    <cellStyle name="Uwaga 3" xfId="25192" hidden="1"/>
    <cellStyle name="Uwaga 3" xfId="25181" hidden="1"/>
    <cellStyle name="Uwaga 3" xfId="25179" hidden="1"/>
    <cellStyle name="Uwaga 3" xfId="25177" hidden="1"/>
    <cellStyle name="Uwaga 3" xfId="25166" hidden="1"/>
    <cellStyle name="Uwaga 3" xfId="25164" hidden="1"/>
    <cellStyle name="Uwaga 3" xfId="25162" hidden="1"/>
    <cellStyle name="Uwaga 3" xfId="25151" hidden="1"/>
    <cellStyle name="Uwaga 3" xfId="25149" hidden="1"/>
    <cellStyle name="Uwaga 3" xfId="25147" hidden="1"/>
    <cellStyle name="Uwaga 3" xfId="25136" hidden="1"/>
    <cellStyle name="Uwaga 3" xfId="25134" hidden="1"/>
    <cellStyle name="Uwaga 3" xfId="25132" hidden="1"/>
    <cellStyle name="Uwaga 3" xfId="25121" hidden="1"/>
    <cellStyle name="Uwaga 3" xfId="25119" hidden="1"/>
    <cellStyle name="Uwaga 3" xfId="25117" hidden="1"/>
    <cellStyle name="Uwaga 3" xfId="25106" hidden="1"/>
    <cellStyle name="Uwaga 3" xfId="25104" hidden="1"/>
    <cellStyle name="Uwaga 3" xfId="25102" hidden="1"/>
    <cellStyle name="Uwaga 3" xfId="25091" hidden="1"/>
    <cellStyle name="Uwaga 3" xfId="25089" hidden="1"/>
    <cellStyle name="Uwaga 3" xfId="25086" hidden="1"/>
    <cellStyle name="Uwaga 3" xfId="25076" hidden="1"/>
    <cellStyle name="Uwaga 3" xfId="25074" hidden="1"/>
    <cellStyle name="Uwaga 3" xfId="25072" hidden="1"/>
    <cellStyle name="Uwaga 3" xfId="25061" hidden="1"/>
    <cellStyle name="Uwaga 3" xfId="25059" hidden="1"/>
    <cellStyle name="Uwaga 3" xfId="25057" hidden="1"/>
    <cellStyle name="Uwaga 3" xfId="25046" hidden="1"/>
    <cellStyle name="Uwaga 3" xfId="25044" hidden="1"/>
    <cellStyle name="Uwaga 3" xfId="25041" hidden="1"/>
    <cellStyle name="Uwaga 3" xfId="25031" hidden="1"/>
    <cellStyle name="Uwaga 3" xfId="25029" hidden="1"/>
    <cellStyle name="Uwaga 3" xfId="25026" hidden="1"/>
    <cellStyle name="Uwaga 3" xfId="25016" hidden="1"/>
    <cellStyle name="Uwaga 3" xfId="25014" hidden="1"/>
    <cellStyle name="Uwaga 3" xfId="25011" hidden="1"/>
    <cellStyle name="Uwaga 3" xfId="25002" hidden="1"/>
    <cellStyle name="Uwaga 3" xfId="24999" hidden="1"/>
    <cellStyle name="Uwaga 3" xfId="24995" hidden="1"/>
    <cellStyle name="Uwaga 3" xfId="24987" hidden="1"/>
    <cellStyle name="Uwaga 3" xfId="24984" hidden="1"/>
    <cellStyle name="Uwaga 3" xfId="24980" hidden="1"/>
    <cellStyle name="Uwaga 3" xfId="24972" hidden="1"/>
    <cellStyle name="Uwaga 3" xfId="24969" hidden="1"/>
    <cellStyle name="Uwaga 3" xfId="24965" hidden="1"/>
    <cellStyle name="Uwaga 3" xfId="24957" hidden="1"/>
    <cellStyle name="Uwaga 3" xfId="24954" hidden="1"/>
    <cellStyle name="Uwaga 3" xfId="24950" hidden="1"/>
    <cellStyle name="Uwaga 3" xfId="24942" hidden="1"/>
    <cellStyle name="Uwaga 3" xfId="24939" hidden="1"/>
    <cellStyle name="Uwaga 3" xfId="24935" hidden="1"/>
    <cellStyle name="Uwaga 3" xfId="24927" hidden="1"/>
    <cellStyle name="Uwaga 3" xfId="24923" hidden="1"/>
    <cellStyle name="Uwaga 3" xfId="24918" hidden="1"/>
    <cellStyle name="Uwaga 3" xfId="24912" hidden="1"/>
    <cellStyle name="Uwaga 3" xfId="24908" hidden="1"/>
    <cellStyle name="Uwaga 3" xfId="24903" hidden="1"/>
    <cellStyle name="Uwaga 3" xfId="24897" hidden="1"/>
    <cellStyle name="Uwaga 3" xfId="24893" hidden="1"/>
    <cellStyle name="Uwaga 3" xfId="24888" hidden="1"/>
    <cellStyle name="Uwaga 3" xfId="24882" hidden="1"/>
    <cellStyle name="Uwaga 3" xfId="24879" hidden="1"/>
    <cellStyle name="Uwaga 3" xfId="24875" hidden="1"/>
    <cellStyle name="Uwaga 3" xfId="24867" hidden="1"/>
    <cellStyle name="Uwaga 3" xfId="24864" hidden="1"/>
    <cellStyle name="Uwaga 3" xfId="24859" hidden="1"/>
    <cellStyle name="Uwaga 3" xfId="24852" hidden="1"/>
    <cellStyle name="Uwaga 3" xfId="24848" hidden="1"/>
    <cellStyle name="Uwaga 3" xfId="24843" hidden="1"/>
    <cellStyle name="Uwaga 3" xfId="24837" hidden="1"/>
    <cellStyle name="Uwaga 3" xfId="24833" hidden="1"/>
    <cellStyle name="Uwaga 3" xfId="24828" hidden="1"/>
    <cellStyle name="Uwaga 3" xfId="24822" hidden="1"/>
    <cellStyle name="Uwaga 3" xfId="24819" hidden="1"/>
    <cellStyle name="Uwaga 3" xfId="24815" hidden="1"/>
    <cellStyle name="Uwaga 3" xfId="24807" hidden="1"/>
    <cellStyle name="Uwaga 3" xfId="24802" hidden="1"/>
    <cellStyle name="Uwaga 3" xfId="24797" hidden="1"/>
    <cellStyle name="Uwaga 3" xfId="24792" hidden="1"/>
    <cellStyle name="Uwaga 3" xfId="24787" hidden="1"/>
    <cellStyle name="Uwaga 3" xfId="24782" hidden="1"/>
    <cellStyle name="Uwaga 3" xfId="24777" hidden="1"/>
    <cellStyle name="Uwaga 3" xfId="24772" hidden="1"/>
    <cellStyle name="Uwaga 3" xfId="24767" hidden="1"/>
    <cellStyle name="Uwaga 3" xfId="24762" hidden="1"/>
    <cellStyle name="Uwaga 3" xfId="24758" hidden="1"/>
    <cellStyle name="Uwaga 3" xfId="24753" hidden="1"/>
    <cellStyle name="Uwaga 3" xfId="24746" hidden="1"/>
    <cellStyle name="Uwaga 3" xfId="24741" hidden="1"/>
    <cellStyle name="Uwaga 3" xfId="24736" hidden="1"/>
    <cellStyle name="Uwaga 3" xfId="24731" hidden="1"/>
    <cellStyle name="Uwaga 3" xfId="24726" hidden="1"/>
    <cellStyle name="Uwaga 3" xfId="24721" hidden="1"/>
    <cellStyle name="Uwaga 3" xfId="24716" hidden="1"/>
    <cellStyle name="Uwaga 3" xfId="24711" hidden="1"/>
    <cellStyle name="Uwaga 3" xfId="24706" hidden="1"/>
    <cellStyle name="Uwaga 3" xfId="24702" hidden="1"/>
    <cellStyle name="Uwaga 3" xfId="24697" hidden="1"/>
    <cellStyle name="Uwaga 3" xfId="24692" hidden="1"/>
    <cellStyle name="Uwaga 3" xfId="24687" hidden="1"/>
    <cellStyle name="Uwaga 3" xfId="24683" hidden="1"/>
    <cellStyle name="Uwaga 3" xfId="24679" hidden="1"/>
    <cellStyle name="Uwaga 3" xfId="24672" hidden="1"/>
    <cellStyle name="Uwaga 3" xfId="24668" hidden="1"/>
    <cellStyle name="Uwaga 3" xfId="24663" hidden="1"/>
    <cellStyle name="Uwaga 3" xfId="24657" hidden="1"/>
    <cellStyle name="Uwaga 3" xfId="24653" hidden="1"/>
    <cellStyle name="Uwaga 3" xfId="24648" hidden="1"/>
    <cellStyle name="Uwaga 3" xfId="24642" hidden="1"/>
    <cellStyle name="Uwaga 3" xfId="24638" hidden="1"/>
    <cellStyle name="Uwaga 3" xfId="24634" hidden="1"/>
    <cellStyle name="Uwaga 3" xfId="24627" hidden="1"/>
    <cellStyle name="Uwaga 3" xfId="24623" hidden="1"/>
    <cellStyle name="Uwaga 3" xfId="24619" hidden="1"/>
    <cellStyle name="Uwaga 3" xfId="25486" hidden="1"/>
    <cellStyle name="Uwaga 3" xfId="25485" hidden="1"/>
    <cellStyle name="Uwaga 3" xfId="25483" hidden="1"/>
    <cellStyle name="Uwaga 3" xfId="25470" hidden="1"/>
    <cellStyle name="Uwaga 3" xfId="25468" hidden="1"/>
    <cellStyle name="Uwaga 3" xfId="25466" hidden="1"/>
    <cellStyle name="Uwaga 3" xfId="25456" hidden="1"/>
    <cellStyle name="Uwaga 3" xfId="25454" hidden="1"/>
    <cellStyle name="Uwaga 3" xfId="25452" hidden="1"/>
    <cellStyle name="Uwaga 3" xfId="25441" hidden="1"/>
    <cellStyle name="Uwaga 3" xfId="25439" hidden="1"/>
    <cellStyle name="Uwaga 3" xfId="25437" hidden="1"/>
    <cellStyle name="Uwaga 3" xfId="25424" hidden="1"/>
    <cellStyle name="Uwaga 3" xfId="25422" hidden="1"/>
    <cellStyle name="Uwaga 3" xfId="25421" hidden="1"/>
    <cellStyle name="Uwaga 3" xfId="25408" hidden="1"/>
    <cellStyle name="Uwaga 3" xfId="25407" hidden="1"/>
    <cellStyle name="Uwaga 3" xfId="25405" hidden="1"/>
    <cellStyle name="Uwaga 3" xfId="25393" hidden="1"/>
    <cellStyle name="Uwaga 3" xfId="25392" hidden="1"/>
    <cellStyle name="Uwaga 3" xfId="25390" hidden="1"/>
    <cellStyle name="Uwaga 3" xfId="25378" hidden="1"/>
    <cellStyle name="Uwaga 3" xfId="25377" hidden="1"/>
    <cellStyle name="Uwaga 3" xfId="25375" hidden="1"/>
    <cellStyle name="Uwaga 3" xfId="25363" hidden="1"/>
    <cellStyle name="Uwaga 3" xfId="25362" hidden="1"/>
    <cellStyle name="Uwaga 3" xfId="25360" hidden="1"/>
    <cellStyle name="Uwaga 3" xfId="25348" hidden="1"/>
    <cellStyle name="Uwaga 3" xfId="25347" hidden="1"/>
    <cellStyle name="Uwaga 3" xfId="25345" hidden="1"/>
    <cellStyle name="Uwaga 3" xfId="25333" hidden="1"/>
    <cellStyle name="Uwaga 3" xfId="25332" hidden="1"/>
    <cellStyle name="Uwaga 3" xfId="25330" hidden="1"/>
    <cellStyle name="Uwaga 3" xfId="25318" hidden="1"/>
    <cellStyle name="Uwaga 3" xfId="25317" hidden="1"/>
    <cellStyle name="Uwaga 3" xfId="25315" hidden="1"/>
    <cellStyle name="Uwaga 3" xfId="25303" hidden="1"/>
    <cellStyle name="Uwaga 3" xfId="25302" hidden="1"/>
    <cellStyle name="Uwaga 3" xfId="25300" hidden="1"/>
    <cellStyle name="Uwaga 3" xfId="25288" hidden="1"/>
    <cellStyle name="Uwaga 3" xfId="25287" hidden="1"/>
    <cellStyle name="Uwaga 3" xfId="25285" hidden="1"/>
    <cellStyle name="Uwaga 3" xfId="25273" hidden="1"/>
    <cellStyle name="Uwaga 3" xfId="25272" hidden="1"/>
    <cellStyle name="Uwaga 3" xfId="25270" hidden="1"/>
    <cellStyle name="Uwaga 3" xfId="25258" hidden="1"/>
    <cellStyle name="Uwaga 3" xfId="25257" hidden="1"/>
    <cellStyle name="Uwaga 3" xfId="25255" hidden="1"/>
    <cellStyle name="Uwaga 3" xfId="25243" hidden="1"/>
    <cellStyle name="Uwaga 3" xfId="25242" hidden="1"/>
    <cellStyle name="Uwaga 3" xfId="25240" hidden="1"/>
    <cellStyle name="Uwaga 3" xfId="25228" hidden="1"/>
    <cellStyle name="Uwaga 3" xfId="25227" hidden="1"/>
    <cellStyle name="Uwaga 3" xfId="25225" hidden="1"/>
    <cellStyle name="Uwaga 3" xfId="25213" hidden="1"/>
    <cellStyle name="Uwaga 3" xfId="25212" hidden="1"/>
    <cellStyle name="Uwaga 3" xfId="25210" hidden="1"/>
    <cellStyle name="Uwaga 3" xfId="25198" hidden="1"/>
    <cellStyle name="Uwaga 3" xfId="25197" hidden="1"/>
    <cellStyle name="Uwaga 3" xfId="25195" hidden="1"/>
    <cellStyle name="Uwaga 3" xfId="25183" hidden="1"/>
    <cellStyle name="Uwaga 3" xfId="25182" hidden="1"/>
    <cellStyle name="Uwaga 3" xfId="25180" hidden="1"/>
    <cellStyle name="Uwaga 3" xfId="25168" hidden="1"/>
    <cellStyle name="Uwaga 3" xfId="25167" hidden="1"/>
    <cellStyle name="Uwaga 3" xfId="25165" hidden="1"/>
    <cellStyle name="Uwaga 3" xfId="25153" hidden="1"/>
    <cellStyle name="Uwaga 3" xfId="25152" hidden="1"/>
    <cellStyle name="Uwaga 3" xfId="25150" hidden="1"/>
    <cellStyle name="Uwaga 3" xfId="25138" hidden="1"/>
    <cellStyle name="Uwaga 3" xfId="25137" hidden="1"/>
    <cellStyle name="Uwaga 3" xfId="25135" hidden="1"/>
    <cellStyle name="Uwaga 3" xfId="25123" hidden="1"/>
    <cellStyle name="Uwaga 3" xfId="25122" hidden="1"/>
    <cellStyle name="Uwaga 3" xfId="25120" hidden="1"/>
    <cellStyle name="Uwaga 3" xfId="25108" hidden="1"/>
    <cellStyle name="Uwaga 3" xfId="25107" hidden="1"/>
    <cellStyle name="Uwaga 3" xfId="25105" hidden="1"/>
    <cellStyle name="Uwaga 3" xfId="25093" hidden="1"/>
    <cellStyle name="Uwaga 3" xfId="25092" hidden="1"/>
    <cellStyle name="Uwaga 3" xfId="25090" hidden="1"/>
    <cellStyle name="Uwaga 3" xfId="25078" hidden="1"/>
    <cellStyle name="Uwaga 3" xfId="25077" hidden="1"/>
    <cellStyle name="Uwaga 3" xfId="25075" hidden="1"/>
    <cellStyle name="Uwaga 3" xfId="25063" hidden="1"/>
    <cellStyle name="Uwaga 3" xfId="25062" hidden="1"/>
    <cellStyle name="Uwaga 3" xfId="25060" hidden="1"/>
    <cellStyle name="Uwaga 3" xfId="25048" hidden="1"/>
    <cellStyle name="Uwaga 3" xfId="25047" hidden="1"/>
    <cellStyle name="Uwaga 3" xfId="25045" hidden="1"/>
    <cellStyle name="Uwaga 3" xfId="25033" hidden="1"/>
    <cellStyle name="Uwaga 3" xfId="25032" hidden="1"/>
    <cellStyle name="Uwaga 3" xfId="25030" hidden="1"/>
    <cellStyle name="Uwaga 3" xfId="25018" hidden="1"/>
    <cellStyle name="Uwaga 3" xfId="25017" hidden="1"/>
    <cellStyle name="Uwaga 3" xfId="25015" hidden="1"/>
    <cellStyle name="Uwaga 3" xfId="25003" hidden="1"/>
    <cellStyle name="Uwaga 3" xfId="25001" hidden="1"/>
    <cellStyle name="Uwaga 3" xfId="24998" hidden="1"/>
    <cellStyle name="Uwaga 3" xfId="24988" hidden="1"/>
    <cellStyle name="Uwaga 3" xfId="24986" hidden="1"/>
    <cellStyle name="Uwaga 3" xfId="24983" hidden="1"/>
    <cellStyle name="Uwaga 3" xfId="24973" hidden="1"/>
    <cellStyle name="Uwaga 3" xfId="24971" hidden="1"/>
    <cellStyle name="Uwaga 3" xfId="24968" hidden="1"/>
    <cellStyle name="Uwaga 3" xfId="24958" hidden="1"/>
    <cellStyle name="Uwaga 3" xfId="24956" hidden="1"/>
    <cellStyle name="Uwaga 3" xfId="24953" hidden="1"/>
    <cellStyle name="Uwaga 3" xfId="24943" hidden="1"/>
    <cellStyle name="Uwaga 3" xfId="24941" hidden="1"/>
    <cellStyle name="Uwaga 3" xfId="24938" hidden="1"/>
    <cellStyle name="Uwaga 3" xfId="24928" hidden="1"/>
    <cellStyle name="Uwaga 3" xfId="24926" hidden="1"/>
    <cellStyle name="Uwaga 3" xfId="24922" hidden="1"/>
    <cellStyle name="Uwaga 3" xfId="24913" hidden="1"/>
    <cellStyle name="Uwaga 3" xfId="24910" hidden="1"/>
    <cellStyle name="Uwaga 3" xfId="24906" hidden="1"/>
    <cellStyle name="Uwaga 3" xfId="24898" hidden="1"/>
    <cellStyle name="Uwaga 3" xfId="24896" hidden="1"/>
    <cellStyle name="Uwaga 3" xfId="24892" hidden="1"/>
    <cellStyle name="Uwaga 3" xfId="24883" hidden="1"/>
    <cellStyle name="Uwaga 3" xfId="24881" hidden="1"/>
    <cellStyle name="Uwaga 3" xfId="24878" hidden="1"/>
    <cellStyle name="Uwaga 3" xfId="24868" hidden="1"/>
    <cellStyle name="Uwaga 3" xfId="24866" hidden="1"/>
    <cellStyle name="Uwaga 3" xfId="24861" hidden="1"/>
    <cellStyle name="Uwaga 3" xfId="24853" hidden="1"/>
    <cellStyle name="Uwaga 3" xfId="24851" hidden="1"/>
    <cellStyle name="Uwaga 3" xfId="24846" hidden="1"/>
    <cellStyle name="Uwaga 3" xfId="24838" hidden="1"/>
    <cellStyle name="Uwaga 3" xfId="24836" hidden="1"/>
    <cellStyle name="Uwaga 3" xfId="24831" hidden="1"/>
    <cellStyle name="Uwaga 3" xfId="24823" hidden="1"/>
    <cellStyle name="Uwaga 3" xfId="24821" hidden="1"/>
    <cellStyle name="Uwaga 3" xfId="24817" hidden="1"/>
    <cellStyle name="Uwaga 3" xfId="24808" hidden="1"/>
    <cellStyle name="Uwaga 3" xfId="24805" hidden="1"/>
    <cellStyle name="Uwaga 3" xfId="24800" hidden="1"/>
    <cellStyle name="Uwaga 3" xfId="24793" hidden="1"/>
    <cellStyle name="Uwaga 3" xfId="24789" hidden="1"/>
    <cellStyle name="Uwaga 3" xfId="24784" hidden="1"/>
    <cellStyle name="Uwaga 3" xfId="24778" hidden="1"/>
    <cellStyle name="Uwaga 3" xfId="24774" hidden="1"/>
    <cellStyle name="Uwaga 3" xfId="24769" hidden="1"/>
    <cellStyle name="Uwaga 3" xfId="24763" hidden="1"/>
    <cellStyle name="Uwaga 3" xfId="24760" hidden="1"/>
    <cellStyle name="Uwaga 3" xfId="24756" hidden="1"/>
    <cellStyle name="Uwaga 3" xfId="24747" hidden="1"/>
    <cellStyle name="Uwaga 3" xfId="24742" hidden="1"/>
    <cellStyle name="Uwaga 3" xfId="24737" hidden="1"/>
    <cellStyle name="Uwaga 3" xfId="24732" hidden="1"/>
    <cellStyle name="Uwaga 3" xfId="24727" hidden="1"/>
    <cellStyle name="Uwaga 3" xfId="24722" hidden="1"/>
    <cellStyle name="Uwaga 3" xfId="24717" hidden="1"/>
    <cellStyle name="Uwaga 3" xfId="24712" hidden="1"/>
    <cellStyle name="Uwaga 3" xfId="24707" hidden="1"/>
    <cellStyle name="Uwaga 3" xfId="24703" hidden="1"/>
    <cellStyle name="Uwaga 3" xfId="24698" hidden="1"/>
    <cellStyle name="Uwaga 3" xfId="24693" hidden="1"/>
    <cellStyle name="Uwaga 3" xfId="24688" hidden="1"/>
    <cellStyle name="Uwaga 3" xfId="24684" hidden="1"/>
    <cellStyle name="Uwaga 3" xfId="24680" hidden="1"/>
    <cellStyle name="Uwaga 3" xfId="24673" hidden="1"/>
    <cellStyle name="Uwaga 3" xfId="24669" hidden="1"/>
    <cellStyle name="Uwaga 3" xfId="24664" hidden="1"/>
    <cellStyle name="Uwaga 3" xfId="24658" hidden="1"/>
    <cellStyle name="Uwaga 3" xfId="24654" hidden="1"/>
    <cellStyle name="Uwaga 3" xfId="24649" hidden="1"/>
    <cellStyle name="Uwaga 3" xfId="24643" hidden="1"/>
    <cellStyle name="Uwaga 3" xfId="24639" hidden="1"/>
    <cellStyle name="Uwaga 3" xfId="24635" hidden="1"/>
    <cellStyle name="Uwaga 3" xfId="24628" hidden="1"/>
    <cellStyle name="Uwaga 3" xfId="24624" hidden="1"/>
    <cellStyle name="Uwaga 3" xfId="24620" hidden="1"/>
    <cellStyle name="Uwaga 3" xfId="24573" hidden="1"/>
    <cellStyle name="Uwaga 3" xfId="24572" hidden="1"/>
    <cellStyle name="Uwaga 3" xfId="24571" hidden="1"/>
    <cellStyle name="Uwaga 3" xfId="24564" hidden="1"/>
    <cellStyle name="Uwaga 3" xfId="24563" hidden="1"/>
    <cellStyle name="Uwaga 3" xfId="24562" hidden="1"/>
    <cellStyle name="Uwaga 3" xfId="24555" hidden="1"/>
    <cellStyle name="Uwaga 3" xfId="24554" hidden="1"/>
    <cellStyle name="Uwaga 3" xfId="24553" hidden="1"/>
    <cellStyle name="Uwaga 3" xfId="24546" hidden="1"/>
    <cellStyle name="Uwaga 3" xfId="24545" hidden="1"/>
    <cellStyle name="Uwaga 3" xfId="24544" hidden="1"/>
    <cellStyle name="Uwaga 3" xfId="24537" hidden="1"/>
    <cellStyle name="Uwaga 3" xfId="24536" hidden="1"/>
    <cellStyle name="Uwaga 3" xfId="24534" hidden="1"/>
    <cellStyle name="Uwaga 3" xfId="24529" hidden="1"/>
    <cellStyle name="Uwaga 3" xfId="24526" hidden="1"/>
    <cellStyle name="Uwaga 3" xfId="24524" hidden="1"/>
    <cellStyle name="Uwaga 3" xfId="24520" hidden="1"/>
    <cellStyle name="Uwaga 3" xfId="24517" hidden="1"/>
    <cellStyle name="Uwaga 3" xfId="24515" hidden="1"/>
    <cellStyle name="Uwaga 3" xfId="24511" hidden="1"/>
    <cellStyle name="Uwaga 3" xfId="24508" hidden="1"/>
    <cellStyle name="Uwaga 3" xfId="24506" hidden="1"/>
    <cellStyle name="Uwaga 3" xfId="24502" hidden="1"/>
    <cellStyle name="Uwaga 3" xfId="24500" hidden="1"/>
    <cellStyle name="Uwaga 3" xfId="24499" hidden="1"/>
    <cellStyle name="Uwaga 3" xfId="24493" hidden="1"/>
    <cellStyle name="Uwaga 3" xfId="24491" hidden="1"/>
    <cellStyle name="Uwaga 3" xfId="24488" hidden="1"/>
    <cellStyle name="Uwaga 3" xfId="24484" hidden="1"/>
    <cellStyle name="Uwaga 3" xfId="24481" hidden="1"/>
    <cellStyle name="Uwaga 3" xfId="24479" hidden="1"/>
    <cellStyle name="Uwaga 3" xfId="24475" hidden="1"/>
    <cellStyle name="Uwaga 3" xfId="24472" hidden="1"/>
    <cellStyle name="Uwaga 3" xfId="24470" hidden="1"/>
    <cellStyle name="Uwaga 3" xfId="24466" hidden="1"/>
    <cellStyle name="Uwaga 3" xfId="24464" hidden="1"/>
    <cellStyle name="Uwaga 3" xfId="24463" hidden="1"/>
    <cellStyle name="Uwaga 3" xfId="24457" hidden="1"/>
    <cellStyle name="Uwaga 3" xfId="24454" hidden="1"/>
    <cellStyle name="Uwaga 3" xfId="24452" hidden="1"/>
    <cellStyle name="Uwaga 3" xfId="24448" hidden="1"/>
    <cellStyle name="Uwaga 3" xfId="24445" hidden="1"/>
    <cellStyle name="Uwaga 3" xfId="24443" hidden="1"/>
    <cellStyle name="Uwaga 3" xfId="24439" hidden="1"/>
    <cellStyle name="Uwaga 3" xfId="24436" hidden="1"/>
    <cellStyle name="Uwaga 3" xfId="24434" hidden="1"/>
    <cellStyle name="Uwaga 3" xfId="24430" hidden="1"/>
    <cellStyle name="Uwaga 3" xfId="24428" hidden="1"/>
    <cellStyle name="Uwaga 3" xfId="24427" hidden="1"/>
    <cellStyle name="Uwaga 3" xfId="24420" hidden="1"/>
    <cellStyle name="Uwaga 3" xfId="24417" hidden="1"/>
    <cellStyle name="Uwaga 3" xfId="24415" hidden="1"/>
    <cellStyle name="Uwaga 3" xfId="24411" hidden="1"/>
    <cellStyle name="Uwaga 3" xfId="24408" hidden="1"/>
    <cellStyle name="Uwaga 3" xfId="24406" hidden="1"/>
    <cellStyle name="Uwaga 3" xfId="24402" hidden="1"/>
    <cellStyle name="Uwaga 3" xfId="24399" hidden="1"/>
    <cellStyle name="Uwaga 3" xfId="24397" hidden="1"/>
    <cellStyle name="Uwaga 3" xfId="24394" hidden="1"/>
    <cellStyle name="Uwaga 3" xfId="24392" hidden="1"/>
    <cellStyle name="Uwaga 3" xfId="24391" hidden="1"/>
    <cellStyle name="Uwaga 3" xfId="24385" hidden="1"/>
    <cellStyle name="Uwaga 3" xfId="24383" hidden="1"/>
    <cellStyle name="Uwaga 3" xfId="24381" hidden="1"/>
    <cellStyle name="Uwaga 3" xfId="24376" hidden="1"/>
    <cellStyle name="Uwaga 3" xfId="24374" hidden="1"/>
    <cellStyle name="Uwaga 3" xfId="24372" hidden="1"/>
    <cellStyle name="Uwaga 3" xfId="24367" hidden="1"/>
    <cellStyle name="Uwaga 3" xfId="24365" hidden="1"/>
    <cellStyle name="Uwaga 3" xfId="24363" hidden="1"/>
    <cellStyle name="Uwaga 3" xfId="24358" hidden="1"/>
    <cellStyle name="Uwaga 3" xfId="24356" hidden="1"/>
    <cellStyle name="Uwaga 3" xfId="24355" hidden="1"/>
    <cellStyle name="Uwaga 3" xfId="24348" hidden="1"/>
    <cellStyle name="Uwaga 3" xfId="24345" hidden="1"/>
    <cellStyle name="Uwaga 3" xfId="24343" hidden="1"/>
    <cellStyle name="Uwaga 3" xfId="24339" hidden="1"/>
    <cellStyle name="Uwaga 3" xfId="24336" hidden="1"/>
    <cellStyle name="Uwaga 3" xfId="24334" hidden="1"/>
    <cellStyle name="Uwaga 3" xfId="24330" hidden="1"/>
    <cellStyle name="Uwaga 3" xfId="24327" hidden="1"/>
    <cellStyle name="Uwaga 3" xfId="24325" hidden="1"/>
    <cellStyle name="Uwaga 3" xfId="24322" hidden="1"/>
    <cellStyle name="Uwaga 3" xfId="24320" hidden="1"/>
    <cellStyle name="Uwaga 3" xfId="24318" hidden="1"/>
    <cellStyle name="Uwaga 3" xfId="24312" hidden="1"/>
    <cellStyle name="Uwaga 3" xfId="24309" hidden="1"/>
    <cellStyle name="Uwaga 3" xfId="24307" hidden="1"/>
    <cellStyle name="Uwaga 3" xfId="24303" hidden="1"/>
    <cellStyle name="Uwaga 3" xfId="24300" hidden="1"/>
    <cellStyle name="Uwaga 3" xfId="24298" hidden="1"/>
    <cellStyle name="Uwaga 3" xfId="24294" hidden="1"/>
    <cellStyle name="Uwaga 3" xfId="24291" hidden="1"/>
    <cellStyle name="Uwaga 3" xfId="24289" hidden="1"/>
    <cellStyle name="Uwaga 3" xfId="24287" hidden="1"/>
    <cellStyle name="Uwaga 3" xfId="24285" hidden="1"/>
    <cellStyle name="Uwaga 3" xfId="24283" hidden="1"/>
    <cellStyle name="Uwaga 3" xfId="24278" hidden="1"/>
    <cellStyle name="Uwaga 3" xfId="24276" hidden="1"/>
    <cellStyle name="Uwaga 3" xfId="24273" hidden="1"/>
    <cellStyle name="Uwaga 3" xfId="24269" hidden="1"/>
    <cellStyle name="Uwaga 3" xfId="24266" hidden="1"/>
    <cellStyle name="Uwaga 3" xfId="24263" hidden="1"/>
    <cellStyle name="Uwaga 3" xfId="24260" hidden="1"/>
    <cellStyle name="Uwaga 3" xfId="24258" hidden="1"/>
    <cellStyle name="Uwaga 3" xfId="24255" hidden="1"/>
    <cellStyle name="Uwaga 3" xfId="24251" hidden="1"/>
    <cellStyle name="Uwaga 3" xfId="24249" hidden="1"/>
    <cellStyle name="Uwaga 3" xfId="24246" hidden="1"/>
    <cellStyle name="Uwaga 3" xfId="24241" hidden="1"/>
    <cellStyle name="Uwaga 3" xfId="24238" hidden="1"/>
    <cellStyle name="Uwaga 3" xfId="24235" hidden="1"/>
    <cellStyle name="Uwaga 3" xfId="24231" hidden="1"/>
    <cellStyle name="Uwaga 3" xfId="24228" hidden="1"/>
    <cellStyle name="Uwaga 3" xfId="24226" hidden="1"/>
    <cellStyle name="Uwaga 3" xfId="24223" hidden="1"/>
    <cellStyle name="Uwaga 3" xfId="24220" hidden="1"/>
    <cellStyle name="Uwaga 3" xfId="24217" hidden="1"/>
    <cellStyle name="Uwaga 3" xfId="24215" hidden="1"/>
    <cellStyle name="Uwaga 3" xfId="24213" hidden="1"/>
    <cellStyle name="Uwaga 3" xfId="24210" hidden="1"/>
    <cellStyle name="Uwaga 3" xfId="24205" hidden="1"/>
    <cellStyle name="Uwaga 3" xfId="24202" hidden="1"/>
    <cellStyle name="Uwaga 3" xfId="24199" hidden="1"/>
    <cellStyle name="Uwaga 3" xfId="24196" hidden="1"/>
    <cellStyle name="Uwaga 3" xfId="24193" hidden="1"/>
    <cellStyle name="Uwaga 3" xfId="24190" hidden="1"/>
    <cellStyle name="Uwaga 3" xfId="24187" hidden="1"/>
    <cellStyle name="Uwaga 3" xfId="24184" hidden="1"/>
    <cellStyle name="Uwaga 3" xfId="24181" hidden="1"/>
    <cellStyle name="Uwaga 3" xfId="24179" hidden="1"/>
    <cellStyle name="Uwaga 3" xfId="24177" hidden="1"/>
    <cellStyle name="Uwaga 3" xfId="24174" hidden="1"/>
    <cellStyle name="Uwaga 3" xfId="24169" hidden="1"/>
    <cellStyle name="Uwaga 3" xfId="24166" hidden="1"/>
    <cellStyle name="Uwaga 3" xfId="24163" hidden="1"/>
    <cellStyle name="Uwaga 3" xfId="24160" hidden="1"/>
    <cellStyle name="Uwaga 3" xfId="24157" hidden="1"/>
    <cellStyle name="Uwaga 3" xfId="24154" hidden="1"/>
    <cellStyle name="Uwaga 3" xfId="24151" hidden="1"/>
    <cellStyle name="Uwaga 3" xfId="24148" hidden="1"/>
    <cellStyle name="Uwaga 3" xfId="24145" hidden="1"/>
    <cellStyle name="Uwaga 3" xfId="24143" hidden="1"/>
    <cellStyle name="Uwaga 3" xfId="24141" hidden="1"/>
    <cellStyle name="Uwaga 3" xfId="24138" hidden="1"/>
    <cellStyle name="Uwaga 3" xfId="24132" hidden="1"/>
    <cellStyle name="Uwaga 3" xfId="24129" hidden="1"/>
    <cellStyle name="Uwaga 3" xfId="24127" hidden="1"/>
    <cellStyle name="Uwaga 3" xfId="24123" hidden="1"/>
    <cellStyle name="Uwaga 3" xfId="24120" hidden="1"/>
    <cellStyle name="Uwaga 3" xfId="24118" hidden="1"/>
    <cellStyle name="Uwaga 3" xfId="24114" hidden="1"/>
    <cellStyle name="Uwaga 3" xfId="24111" hidden="1"/>
    <cellStyle name="Uwaga 3" xfId="24109" hidden="1"/>
    <cellStyle name="Uwaga 3" xfId="24107" hidden="1"/>
    <cellStyle name="Uwaga 3" xfId="24104" hidden="1"/>
    <cellStyle name="Uwaga 3" xfId="24101" hidden="1"/>
    <cellStyle name="Uwaga 3" xfId="24098" hidden="1"/>
    <cellStyle name="Uwaga 3" xfId="24096" hidden="1"/>
    <cellStyle name="Uwaga 3" xfId="24094" hidden="1"/>
    <cellStyle name="Uwaga 3" xfId="24089" hidden="1"/>
    <cellStyle name="Uwaga 3" xfId="24087" hidden="1"/>
    <cellStyle name="Uwaga 3" xfId="24084" hidden="1"/>
    <cellStyle name="Uwaga 3" xfId="24080" hidden="1"/>
    <cellStyle name="Uwaga 3" xfId="24078" hidden="1"/>
    <cellStyle name="Uwaga 3" xfId="24075" hidden="1"/>
    <cellStyle name="Uwaga 3" xfId="24071" hidden="1"/>
    <cellStyle name="Uwaga 3" xfId="24069" hidden="1"/>
    <cellStyle name="Uwaga 3" xfId="24066" hidden="1"/>
    <cellStyle name="Uwaga 3" xfId="24062" hidden="1"/>
    <cellStyle name="Uwaga 3" xfId="24060" hidden="1"/>
    <cellStyle name="Uwaga 3" xfId="24058" hidden="1"/>
    <cellStyle name="Uwaga 3" xfId="25610" hidden="1"/>
    <cellStyle name="Uwaga 3" xfId="25611" hidden="1"/>
    <cellStyle name="Uwaga 3" xfId="25613" hidden="1"/>
    <cellStyle name="Uwaga 3" xfId="25625" hidden="1"/>
    <cellStyle name="Uwaga 3" xfId="25626" hidden="1"/>
    <cellStyle name="Uwaga 3" xfId="25631" hidden="1"/>
    <cellStyle name="Uwaga 3" xfId="25640" hidden="1"/>
    <cellStyle name="Uwaga 3" xfId="25641" hidden="1"/>
    <cellStyle name="Uwaga 3" xfId="25646" hidden="1"/>
    <cellStyle name="Uwaga 3" xfId="25655" hidden="1"/>
    <cellStyle name="Uwaga 3" xfId="25656" hidden="1"/>
    <cellStyle name="Uwaga 3" xfId="25657" hidden="1"/>
    <cellStyle name="Uwaga 3" xfId="25670" hidden="1"/>
    <cellStyle name="Uwaga 3" xfId="25675" hidden="1"/>
    <cellStyle name="Uwaga 3" xfId="25680" hidden="1"/>
    <cellStyle name="Uwaga 3" xfId="25690" hidden="1"/>
    <cellStyle name="Uwaga 3" xfId="25695" hidden="1"/>
    <cellStyle name="Uwaga 3" xfId="25699" hidden="1"/>
    <cellStyle name="Uwaga 3" xfId="25706" hidden="1"/>
    <cellStyle name="Uwaga 3" xfId="25711" hidden="1"/>
    <cellStyle name="Uwaga 3" xfId="25714" hidden="1"/>
    <cellStyle name="Uwaga 3" xfId="25720" hidden="1"/>
    <cellStyle name="Uwaga 3" xfId="25725" hidden="1"/>
    <cellStyle name="Uwaga 3" xfId="25729" hidden="1"/>
    <cellStyle name="Uwaga 3" xfId="25730" hidden="1"/>
    <cellStyle name="Uwaga 3" xfId="25731" hidden="1"/>
    <cellStyle name="Uwaga 3" xfId="25735" hidden="1"/>
    <cellStyle name="Uwaga 3" xfId="25747" hidden="1"/>
    <cellStyle name="Uwaga 3" xfId="25752" hidden="1"/>
    <cellStyle name="Uwaga 3" xfId="25757" hidden="1"/>
    <cellStyle name="Uwaga 3" xfId="25762" hidden="1"/>
    <cellStyle name="Uwaga 3" xfId="25767" hidden="1"/>
    <cellStyle name="Uwaga 3" xfId="25772" hidden="1"/>
    <cellStyle name="Uwaga 3" xfId="25776" hidden="1"/>
    <cellStyle name="Uwaga 3" xfId="25780" hidden="1"/>
    <cellStyle name="Uwaga 3" xfId="25785" hidden="1"/>
    <cellStyle name="Uwaga 3" xfId="25790" hidden="1"/>
    <cellStyle name="Uwaga 3" xfId="25791" hidden="1"/>
    <cellStyle name="Uwaga 3" xfId="25793" hidden="1"/>
    <cellStyle name="Uwaga 3" xfId="25806" hidden="1"/>
    <cellStyle name="Uwaga 3" xfId="25810" hidden="1"/>
    <cellStyle name="Uwaga 3" xfId="25815" hidden="1"/>
    <cellStyle name="Uwaga 3" xfId="25822" hidden="1"/>
    <cellStyle name="Uwaga 3" xfId="25826" hidden="1"/>
    <cellStyle name="Uwaga 3" xfId="25831" hidden="1"/>
    <cellStyle name="Uwaga 3" xfId="25836" hidden="1"/>
    <cellStyle name="Uwaga 3" xfId="25839" hidden="1"/>
    <cellStyle name="Uwaga 3" xfId="25844" hidden="1"/>
    <cellStyle name="Uwaga 3" xfId="25850" hidden="1"/>
    <cellStyle name="Uwaga 3" xfId="25851" hidden="1"/>
    <cellStyle name="Uwaga 3" xfId="25854" hidden="1"/>
    <cellStyle name="Uwaga 3" xfId="25867" hidden="1"/>
    <cellStyle name="Uwaga 3" xfId="25871" hidden="1"/>
    <cellStyle name="Uwaga 3" xfId="25876" hidden="1"/>
    <cellStyle name="Uwaga 3" xfId="25883" hidden="1"/>
    <cellStyle name="Uwaga 3" xfId="25888" hidden="1"/>
    <cellStyle name="Uwaga 3" xfId="25892" hidden="1"/>
    <cellStyle name="Uwaga 3" xfId="25897" hidden="1"/>
    <cellStyle name="Uwaga 3" xfId="25901" hidden="1"/>
    <cellStyle name="Uwaga 3" xfId="25906" hidden="1"/>
    <cellStyle name="Uwaga 3" xfId="25910" hidden="1"/>
    <cellStyle name="Uwaga 3" xfId="25911" hidden="1"/>
    <cellStyle name="Uwaga 3" xfId="25913" hidden="1"/>
    <cellStyle name="Uwaga 3" xfId="25925" hidden="1"/>
    <cellStyle name="Uwaga 3" xfId="25926" hidden="1"/>
    <cellStyle name="Uwaga 3" xfId="25928" hidden="1"/>
    <cellStyle name="Uwaga 3" xfId="25940" hidden="1"/>
    <cellStyle name="Uwaga 3" xfId="25942" hidden="1"/>
    <cellStyle name="Uwaga 3" xfId="25945" hidden="1"/>
    <cellStyle name="Uwaga 3" xfId="25955" hidden="1"/>
    <cellStyle name="Uwaga 3" xfId="25956" hidden="1"/>
    <cellStyle name="Uwaga 3" xfId="25958" hidden="1"/>
    <cellStyle name="Uwaga 3" xfId="25970" hidden="1"/>
    <cellStyle name="Uwaga 3" xfId="25971" hidden="1"/>
    <cellStyle name="Uwaga 3" xfId="25972" hidden="1"/>
    <cellStyle name="Uwaga 3" xfId="25986" hidden="1"/>
    <cellStyle name="Uwaga 3" xfId="25989" hidden="1"/>
    <cellStyle name="Uwaga 3" xfId="25993" hidden="1"/>
    <cellStyle name="Uwaga 3" xfId="26001" hidden="1"/>
    <cellStyle name="Uwaga 3" xfId="26004" hidden="1"/>
    <cellStyle name="Uwaga 3" xfId="26008" hidden="1"/>
    <cellStyle name="Uwaga 3" xfId="26016" hidden="1"/>
    <cellStyle name="Uwaga 3" xfId="26019" hidden="1"/>
    <cellStyle name="Uwaga 3" xfId="26023" hidden="1"/>
    <cellStyle name="Uwaga 3" xfId="26030" hidden="1"/>
    <cellStyle name="Uwaga 3" xfId="26031" hidden="1"/>
    <cellStyle name="Uwaga 3" xfId="26033" hidden="1"/>
    <cellStyle name="Uwaga 3" xfId="26046" hidden="1"/>
    <cellStyle name="Uwaga 3" xfId="26049" hidden="1"/>
    <cellStyle name="Uwaga 3" xfId="26052" hidden="1"/>
    <cellStyle name="Uwaga 3" xfId="26061" hidden="1"/>
    <cellStyle name="Uwaga 3" xfId="26064" hidden="1"/>
    <cellStyle name="Uwaga 3" xfId="26068" hidden="1"/>
    <cellStyle name="Uwaga 3" xfId="26076" hidden="1"/>
    <cellStyle name="Uwaga 3" xfId="26078" hidden="1"/>
    <cellStyle name="Uwaga 3" xfId="26081" hidden="1"/>
    <cellStyle name="Uwaga 3" xfId="26090" hidden="1"/>
    <cellStyle name="Uwaga 3" xfId="26091" hidden="1"/>
    <cellStyle name="Uwaga 3" xfId="26092" hidden="1"/>
    <cellStyle name="Uwaga 3" xfId="26105" hidden="1"/>
    <cellStyle name="Uwaga 3" xfId="26106" hidden="1"/>
    <cellStyle name="Uwaga 3" xfId="26108" hidden="1"/>
    <cellStyle name="Uwaga 3" xfId="26120" hidden="1"/>
    <cellStyle name="Uwaga 3" xfId="26121" hidden="1"/>
    <cellStyle name="Uwaga 3" xfId="26123" hidden="1"/>
    <cellStyle name="Uwaga 3" xfId="26135" hidden="1"/>
    <cellStyle name="Uwaga 3" xfId="26136" hidden="1"/>
    <cellStyle name="Uwaga 3" xfId="26138" hidden="1"/>
    <cellStyle name="Uwaga 3" xfId="26150" hidden="1"/>
    <cellStyle name="Uwaga 3" xfId="26151" hidden="1"/>
    <cellStyle name="Uwaga 3" xfId="26152" hidden="1"/>
    <cellStyle name="Uwaga 3" xfId="26166" hidden="1"/>
    <cellStyle name="Uwaga 3" xfId="26168" hidden="1"/>
    <cellStyle name="Uwaga 3" xfId="26171" hidden="1"/>
    <cellStyle name="Uwaga 3" xfId="26181" hidden="1"/>
    <cellStyle name="Uwaga 3" xfId="26184" hidden="1"/>
    <cellStyle name="Uwaga 3" xfId="26187" hidden="1"/>
    <cellStyle name="Uwaga 3" xfId="26196" hidden="1"/>
    <cellStyle name="Uwaga 3" xfId="26198" hidden="1"/>
    <cellStyle name="Uwaga 3" xfId="26201" hidden="1"/>
    <cellStyle name="Uwaga 3" xfId="26210" hidden="1"/>
    <cellStyle name="Uwaga 3" xfId="26211" hidden="1"/>
    <cellStyle name="Uwaga 3" xfId="26212" hidden="1"/>
    <cellStyle name="Uwaga 3" xfId="26225" hidden="1"/>
    <cellStyle name="Uwaga 3" xfId="26227" hidden="1"/>
    <cellStyle name="Uwaga 3" xfId="26229" hidden="1"/>
    <cellStyle name="Uwaga 3" xfId="26240" hidden="1"/>
    <cellStyle name="Uwaga 3" xfId="26242" hidden="1"/>
    <cellStyle name="Uwaga 3" xfId="26244" hidden="1"/>
    <cellStyle name="Uwaga 3" xfId="26255" hidden="1"/>
    <cellStyle name="Uwaga 3" xfId="26257" hidden="1"/>
    <cellStyle name="Uwaga 3" xfId="26259" hidden="1"/>
    <cellStyle name="Uwaga 3" xfId="26270" hidden="1"/>
    <cellStyle name="Uwaga 3" xfId="26271" hidden="1"/>
    <cellStyle name="Uwaga 3" xfId="26272" hidden="1"/>
    <cellStyle name="Uwaga 3" xfId="26285" hidden="1"/>
    <cellStyle name="Uwaga 3" xfId="26287" hidden="1"/>
    <cellStyle name="Uwaga 3" xfId="26289" hidden="1"/>
    <cellStyle name="Uwaga 3" xfId="26300" hidden="1"/>
    <cellStyle name="Uwaga 3" xfId="26302" hidden="1"/>
    <cellStyle name="Uwaga 3" xfId="26304" hidden="1"/>
    <cellStyle name="Uwaga 3" xfId="26315" hidden="1"/>
    <cellStyle name="Uwaga 3" xfId="26317" hidden="1"/>
    <cellStyle name="Uwaga 3" xfId="26318" hidden="1"/>
    <cellStyle name="Uwaga 3" xfId="26330" hidden="1"/>
    <cellStyle name="Uwaga 3" xfId="26331" hidden="1"/>
    <cellStyle name="Uwaga 3" xfId="26332" hidden="1"/>
    <cellStyle name="Uwaga 3" xfId="26345" hidden="1"/>
    <cellStyle name="Uwaga 3" xfId="26347" hidden="1"/>
    <cellStyle name="Uwaga 3" xfId="26349" hidden="1"/>
    <cellStyle name="Uwaga 3" xfId="26360" hidden="1"/>
    <cellStyle name="Uwaga 3" xfId="26362" hidden="1"/>
    <cellStyle name="Uwaga 3" xfId="26364" hidden="1"/>
    <cellStyle name="Uwaga 3" xfId="26375" hidden="1"/>
    <cellStyle name="Uwaga 3" xfId="26377" hidden="1"/>
    <cellStyle name="Uwaga 3" xfId="26379" hidden="1"/>
    <cellStyle name="Uwaga 3" xfId="26390" hidden="1"/>
    <cellStyle name="Uwaga 3" xfId="26391" hidden="1"/>
    <cellStyle name="Uwaga 3" xfId="26393" hidden="1"/>
    <cellStyle name="Uwaga 3" xfId="26404" hidden="1"/>
    <cellStyle name="Uwaga 3" xfId="26406" hidden="1"/>
    <cellStyle name="Uwaga 3" xfId="26407" hidden="1"/>
    <cellStyle name="Uwaga 3" xfId="26416" hidden="1"/>
    <cellStyle name="Uwaga 3" xfId="26419" hidden="1"/>
    <cellStyle name="Uwaga 3" xfId="26421" hidden="1"/>
    <cellStyle name="Uwaga 3" xfId="26432" hidden="1"/>
    <cellStyle name="Uwaga 3" xfId="26434" hidden="1"/>
    <cellStyle name="Uwaga 3" xfId="26436" hidden="1"/>
    <cellStyle name="Uwaga 3" xfId="26448" hidden="1"/>
    <cellStyle name="Uwaga 3" xfId="26450" hidden="1"/>
    <cellStyle name="Uwaga 3" xfId="26452" hidden="1"/>
    <cellStyle name="Uwaga 3" xfId="26460" hidden="1"/>
    <cellStyle name="Uwaga 3" xfId="26462" hidden="1"/>
    <cellStyle name="Uwaga 3" xfId="26465" hidden="1"/>
    <cellStyle name="Uwaga 3" xfId="26455" hidden="1"/>
    <cellStyle name="Uwaga 3" xfId="26454" hidden="1"/>
    <cellStyle name="Uwaga 3" xfId="26453" hidden="1"/>
    <cellStyle name="Uwaga 3" xfId="26440" hidden="1"/>
    <cellStyle name="Uwaga 3" xfId="26439" hidden="1"/>
    <cellStyle name="Uwaga 3" xfId="26438" hidden="1"/>
    <cellStyle name="Uwaga 3" xfId="26425" hidden="1"/>
    <cellStyle name="Uwaga 3" xfId="26424" hidden="1"/>
    <cellStyle name="Uwaga 3" xfId="26423" hidden="1"/>
    <cellStyle name="Uwaga 3" xfId="26410" hidden="1"/>
    <cellStyle name="Uwaga 3" xfId="26409" hidden="1"/>
    <cellStyle name="Uwaga 3" xfId="26408" hidden="1"/>
    <cellStyle name="Uwaga 3" xfId="26395" hidden="1"/>
    <cellStyle name="Uwaga 3" xfId="26394" hidden="1"/>
    <cellStyle name="Uwaga 3" xfId="26392" hidden="1"/>
    <cellStyle name="Uwaga 3" xfId="26381" hidden="1"/>
    <cellStyle name="Uwaga 3" xfId="26378" hidden="1"/>
    <cellStyle name="Uwaga 3" xfId="26376" hidden="1"/>
    <cellStyle name="Uwaga 3" xfId="26366" hidden="1"/>
    <cellStyle name="Uwaga 3" xfId="26363" hidden="1"/>
    <cellStyle name="Uwaga 3" xfId="26361" hidden="1"/>
    <cellStyle name="Uwaga 3" xfId="26351" hidden="1"/>
    <cellStyle name="Uwaga 3" xfId="26348" hidden="1"/>
    <cellStyle name="Uwaga 3" xfId="26346" hidden="1"/>
    <cellStyle name="Uwaga 3" xfId="26336" hidden="1"/>
    <cellStyle name="Uwaga 3" xfId="26334" hidden="1"/>
    <cellStyle name="Uwaga 3" xfId="26333" hidden="1"/>
    <cellStyle name="Uwaga 3" xfId="26321" hidden="1"/>
    <cellStyle name="Uwaga 3" xfId="26319" hidden="1"/>
    <cellStyle name="Uwaga 3" xfId="26316" hidden="1"/>
    <cellStyle name="Uwaga 3" xfId="26306" hidden="1"/>
    <cellStyle name="Uwaga 3" xfId="26303" hidden="1"/>
    <cellStyle name="Uwaga 3" xfId="26301" hidden="1"/>
    <cellStyle name="Uwaga 3" xfId="26291" hidden="1"/>
    <cellStyle name="Uwaga 3" xfId="26288" hidden="1"/>
    <cellStyle name="Uwaga 3" xfId="26286" hidden="1"/>
    <cellStyle name="Uwaga 3" xfId="26276" hidden="1"/>
    <cellStyle name="Uwaga 3" xfId="26274" hidden="1"/>
    <cellStyle name="Uwaga 3" xfId="26273" hidden="1"/>
    <cellStyle name="Uwaga 3" xfId="26261" hidden="1"/>
    <cellStyle name="Uwaga 3" xfId="26258" hidden="1"/>
    <cellStyle name="Uwaga 3" xfId="26256" hidden="1"/>
    <cellStyle name="Uwaga 3" xfId="26246" hidden="1"/>
    <cellStyle name="Uwaga 3" xfId="26243" hidden="1"/>
    <cellStyle name="Uwaga 3" xfId="26241" hidden="1"/>
    <cellStyle name="Uwaga 3" xfId="26231" hidden="1"/>
    <cellStyle name="Uwaga 3" xfId="26228" hidden="1"/>
    <cellStyle name="Uwaga 3" xfId="26226" hidden="1"/>
    <cellStyle name="Uwaga 3" xfId="26216" hidden="1"/>
    <cellStyle name="Uwaga 3" xfId="26214" hidden="1"/>
    <cellStyle name="Uwaga 3" xfId="26213" hidden="1"/>
    <cellStyle name="Uwaga 3" xfId="26200" hidden="1"/>
    <cellStyle name="Uwaga 3" xfId="26197" hidden="1"/>
    <cellStyle name="Uwaga 3" xfId="26195" hidden="1"/>
    <cellStyle name="Uwaga 3" xfId="26185" hidden="1"/>
    <cellStyle name="Uwaga 3" xfId="26182" hidden="1"/>
    <cellStyle name="Uwaga 3" xfId="26180" hidden="1"/>
    <cellStyle name="Uwaga 3" xfId="26170" hidden="1"/>
    <cellStyle name="Uwaga 3" xfId="26167" hidden="1"/>
    <cellStyle name="Uwaga 3" xfId="26165" hidden="1"/>
    <cellStyle name="Uwaga 3" xfId="26156" hidden="1"/>
    <cellStyle name="Uwaga 3" xfId="26154" hidden="1"/>
    <cellStyle name="Uwaga 3" xfId="26153" hidden="1"/>
    <cellStyle name="Uwaga 3" xfId="26141" hidden="1"/>
    <cellStyle name="Uwaga 3" xfId="26139" hidden="1"/>
    <cellStyle name="Uwaga 3" xfId="26137" hidden="1"/>
    <cellStyle name="Uwaga 3" xfId="26126" hidden="1"/>
    <cellStyle name="Uwaga 3" xfId="26124" hidden="1"/>
    <cellStyle name="Uwaga 3" xfId="26122" hidden="1"/>
    <cellStyle name="Uwaga 3" xfId="26111" hidden="1"/>
    <cellStyle name="Uwaga 3" xfId="26109" hidden="1"/>
    <cellStyle name="Uwaga 3" xfId="26107" hidden="1"/>
    <cellStyle name="Uwaga 3" xfId="26096" hidden="1"/>
    <cellStyle name="Uwaga 3" xfId="26094" hidden="1"/>
    <cellStyle name="Uwaga 3" xfId="26093" hidden="1"/>
    <cellStyle name="Uwaga 3" xfId="26080" hidden="1"/>
    <cellStyle name="Uwaga 3" xfId="26077" hidden="1"/>
    <cellStyle name="Uwaga 3" xfId="26075" hidden="1"/>
    <cellStyle name="Uwaga 3" xfId="26065" hidden="1"/>
    <cellStyle name="Uwaga 3" xfId="26062" hidden="1"/>
    <cellStyle name="Uwaga 3" xfId="26060" hidden="1"/>
    <cellStyle name="Uwaga 3" xfId="26050" hidden="1"/>
    <cellStyle name="Uwaga 3" xfId="26047" hidden="1"/>
    <cellStyle name="Uwaga 3" xfId="26045" hidden="1"/>
    <cellStyle name="Uwaga 3" xfId="26036" hidden="1"/>
    <cellStyle name="Uwaga 3" xfId="26034" hidden="1"/>
    <cellStyle name="Uwaga 3" xfId="26032" hidden="1"/>
    <cellStyle name="Uwaga 3" xfId="26020" hidden="1"/>
    <cellStyle name="Uwaga 3" xfId="26017" hidden="1"/>
    <cellStyle name="Uwaga 3" xfId="26015" hidden="1"/>
    <cellStyle name="Uwaga 3" xfId="26005" hidden="1"/>
    <cellStyle name="Uwaga 3" xfId="26002" hidden="1"/>
    <cellStyle name="Uwaga 3" xfId="26000" hidden="1"/>
    <cellStyle name="Uwaga 3" xfId="25990" hidden="1"/>
    <cellStyle name="Uwaga 3" xfId="25987" hidden="1"/>
    <cellStyle name="Uwaga 3" xfId="25985" hidden="1"/>
    <cellStyle name="Uwaga 3" xfId="25978" hidden="1"/>
    <cellStyle name="Uwaga 3" xfId="25975" hidden="1"/>
    <cellStyle name="Uwaga 3" xfId="25973" hidden="1"/>
    <cellStyle name="Uwaga 3" xfId="25963" hidden="1"/>
    <cellStyle name="Uwaga 3" xfId="25960" hidden="1"/>
    <cellStyle name="Uwaga 3" xfId="25957" hidden="1"/>
    <cellStyle name="Uwaga 3" xfId="25948" hidden="1"/>
    <cellStyle name="Uwaga 3" xfId="25944" hidden="1"/>
    <cellStyle name="Uwaga 3" xfId="25941" hidden="1"/>
    <cellStyle name="Uwaga 3" xfId="25933" hidden="1"/>
    <cellStyle name="Uwaga 3" xfId="25930" hidden="1"/>
    <cellStyle name="Uwaga 3" xfId="25927" hidden="1"/>
    <cellStyle name="Uwaga 3" xfId="25918" hidden="1"/>
    <cellStyle name="Uwaga 3" xfId="25915" hidden="1"/>
    <cellStyle name="Uwaga 3" xfId="25912" hidden="1"/>
    <cellStyle name="Uwaga 3" xfId="25902" hidden="1"/>
    <cellStyle name="Uwaga 3" xfId="25898" hidden="1"/>
    <cellStyle name="Uwaga 3" xfId="25895" hidden="1"/>
    <cellStyle name="Uwaga 3" xfId="25886" hidden="1"/>
    <cellStyle name="Uwaga 3" xfId="25882" hidden="1"/>
    <cellStyle name="Uwaga 3" xfId="25880" hidden="1"/>
    <cellStyle name="Uwaga 3" xfId="25872" hidden="1"/>
    <cellStyle name="Uwaga 3" xfId="25868" hidden="1"/>
    <cellStyle name="Uwaga 3" xfId="25865" hidden="1"/>
    <cellStyle name="Uwaga 3" xfId="25858" hidden="1"/>
    <cellStyle name="Uwaga 3" xfId="25855" hidden="1"/>
    <cellStyle name="Uwaga 3" xfId="25852" hidden="1"/>
    <cellStyle name="Uwaga 3" xfId="25843" hidden="1"/>
    <cellStyle name="Uwaga 3" xfId="25838" hidden="1"/>
    <cellStyle name="Uwaga 3" xfId="25835" hidden="1"/>
    <cellStyle name="Uwaga 3" xfId="25828" hidden="1"/>
    <cellStyle name="Uwaga 3" xfId="25823" hidden="1"/>
    <cellStyle name="Uwaga 3" xfId="25820" hidden="1"/>
    <cellStyle name="Uwaga 3" xfId="25813" hidden="1"/>
    <cellStyle name="Uwaga 3" xfId="25808" hidden="1"/>
    <cellStyle name="Uwaga 3" xfId="25805" hidden="1"/>
    <cellStyle name="Uwaga 3" xfId="25799" hidden="1"/>
    <cellStyle name="Uwaga 3" xfId="25795" hidden="1"/>
    <cellStyle name="Uwaga 3" xfId="25792" hidden="1"/>
    <cellStyle name="Uwaga 3" xfId="25784" hidden="1"/>
    <cellStyle name="Uwaga 3" xfId="25779" hidden="1"/>
    <cellStyle name="Uwaga 3" xfId="25775" hidden="1"/>
    <cellStyle name="Uwaga 3" xfId="25769" hidden="1"/>
    <cellStyle name="Uwaga 3" xfId="25764" hidden="1"/>
    <cellStyle name="Uwaga 3" xfId="25760" hidden="1"/>
    <cellStyle name="Uwaga 3" xfId="25754" hidden="1"/>
    <cellStyle name="Uwaga 3" xfId="25749" hidden="1"/>
    <cellStyle name="Uwaga 3" xfId="25745" hidden="1"/>
    <cellStyle name="Uwaga 3" xfId="25740" hidden="1"/>
    <cellStyle name="Uwaga 3" xfId="25736" hidden="1"/>
    <cellStyle name="Uwaga 3" xfId="25732" hidden="1"/>
    <cellStyle name="Uwaga 3" xfId="25724" hidden="1"/>
    <cellStyle name="Uwaga 3" xfId="25719" hidden="1"/>
    <cellStyle name="Uwaga 3" xfId="25715" hidden="1"/>
    <cellStyle name="Uwaga 3" xfId="25709" hidden="1"/>
    <cellStyle name="Uwaga 3" xfId="25704" hidden="1"/>
    <cellStyle name="Uwaga 3" xfId="25700" hidden="1"/>
    <cellStyle name="Uwaga 3" xfId="25694" hidden="1"/>
    <cellStyle name="Uwaga 3" xfId="25689" hidden="1"/>
    <cellStyle name="Uwaga 3" xfId="25685" hidden="1"/>
    <cellStyle name="Uwaga 3" xfId="25681" hidden="1"/>
    <cellStyle name="Uwaga 3" xfId="25676" hidden="1"/>
    <cellStyle name="Uwaga 3" xfId="25671" hidden="1"/>
    <cellStyle name="Uwaga 3" xfId="25666" hidden="1"/>
    <cellStyle name="Uwaga 3" xfId="25662" hidden="1"/>
    <cellStyle name="Uwaga 3" xfId="25658" hidden="1"/>
    <cellStyle name="Uwaga 3" xfId="25651" hidden="1"/>
    <cellStyle name="Uwaga 3" xfId="25647" hidden="1"/>
    <cellStyle name="Uwaga 3" xfId="25642" hidden="1"/>
    <cellStyle name="Uwaga 3" xfId="25636" hidden="1"/>
    <cellStyle name="Uwaga 3" xfId="25632" hidden="1"/>
    <cellStyle name="Uwaga 3" xfId="25627" hidden="1"/>
    <cellStyle name="Uwaga 3" xfId="25621" hidden="1"/>
    <cellStyle name="Uwaga 3" xfId="25617" hidden="1"/>
    <cellStyle name="Uwaga 3" xfId="25612" hidden="1"/>
    <cellStyle name="Uwaga 3" xfId="25606" hidden="1"/>
    <cellStyle name="Uwaga 3" xfId="25602" hidden="1"/>
    <cellStyle name="Uwaga 3" xfId="25598" hidden="1"/>
    <cellStyle name="Uwaga 3" xfId="26458" hidden="1"/>
    <cellStyle name="Uwaga 3" xfId="26457" hidden="1"/>
    <cellStyle name="Uwaga 3" xfId="26456" hidden="1"/>
    <cellStyle name="Uwaga 3" xfId="26443" hidden="1"/>
    <cellStyle name="Uwaga 3" xfId="26442" hidden="1"/>
    <cellStyle name="Uwaga 3" xfId="26441" hidden="1"/>
    <cellStyle name="Uwaga 3" xfId="26428" hidden="1"/>
    <cellStyle name="Uwaga 3" xfId="26427" hidden="1"/>
    <cellStyle name="Uwaga 3" xfId="26426" hidden="1"/>
    <cellStyle name="Uwaga 3" xfId="26413" hidden="1"/>
    <cellStyle name="Uwaga 3" xfId="26412" hidden="1"/>
    <cellStyle name="Uwaga 3" xfId="26411" hidden="1"/>
    <cellStyle name="Uwaga 3" xfId="26398" hidden="1"/>
    <cellStyle name="Uwaga 3" xfId="26397" hidden="1"/>
    <cellStyle name="Uwaga 3" xfId="26396" hidden="1"/>
    <cellStyle name="Uwaga 3" xfId="26384" hidden="1"/>
    <cellStyle name="Uwaga 3" xfId="26382" hidden="1"/>
    <cellStyle name="Uwaga 3" xfId="26380" hidden="1"/>
    <cellStyle name="Uwaga 3" xfId="26369" hidden="1"/>
    <cellStyle name="Uwaga 3" xfId="26367" hidden="1"/>
    <cellStyle name="Uwaga 3" xfId="26365" hidden="1"/>
    <cellStyle name="Uwaga 3" xfId="26354" hidden="1"/>
    <cellStyle name="Uwaga 3" xfId="26352" hidden="1"/>
    <cellStyle name="Uwaga 3" xfId="26350" hidden="1"/>
    <cellStyle name="Uwaga 3" xfId="26339" hidden="1"/>
    <cellStyle name="Uwaga 3" xfId="26337" hidden="1"/>
    <cellStyle name="Uwaga 3" xfId="26335" hidden="1"/>
    <cellStyle name="Uwaga 3" xfId="26324" hidden="1"/>
    <cellStyle name="Uwaga 3" xfId="26322" hidden="1"/>
    <cellStyle name="Uwaga 3" xfId="26320" hidden="1"/>
    <cellStyle name="Uwaga 3" xfId="26309" hidden="1"/>
    <cellStyle name="Uwaga 3" xfId="26307" hidden="1"/>
    <cellStyle name="Uwaga 3" xfId="26305" hidden="1"/>
    <cellStyle name="Uwaga 3" xfId="26294" hidden="1"/>
    <cellStyle name="Uwaga 3" xfId="26292" hidden="1"/>
    <cellStyle name="Uwaga 3" xfId="26290" hidden="1"/>
    <cellStyle name="Uwaga 3" xfId="26279" hidden="1"/>
    <cellStyle name="Uwaga 3" xfId="26277" hidden="1"/>
    <cellStyle name="Uwaga 3" xfId="26275" hidden="1"/>
    <cellStyle name="Uwaga 3" xfId="26264" hidden="1"/>
    <cellStyle name="Uwaga 3" xfId="26262" hidden="1"/>
    <cellStyle name="Uwaga 3" xfId="26260" hidden="1"/>
    <cellStyle name="Uwaga 3" xfId="26249" hidden="1"/>
    <cellStyle name="Uwaga 3" xfId="26247" hidden="1"/>
    <cellStyle name="Uwaga 3" xfId="26245" hidden="1"/>
    <cellStyle name="Uwaga 3" xfId="26234" hidden="1"/>
    <cellStyle name="Uwaga 3" xfId="26232" hidden="1"/>
    <cellStyle name="Uwaga 3" xfId="26230" hidden="1"/>
    <cellStyle name="Uwaga 3" xfId="26219" hidden="1"/>
    <cellStyle name="Uwaga 3" xfId="26217" hidden="1"/>
    <cellStyle name="Uwaga 3" xfId="26215" hidden="1"/>
    <cellStyle name="Uwaga 3" xfId="26204" hidden="1"/>
    <cellStyle name="Uwaga 3" xfId="26202" hidden="1"/>
    <cellStyle name="Uwaga 3" xfId="26199" hidden="1"/>
    <cellStyle name="Uwaga 3" xfId="26189" hidden="1"/>
    <cellStyle name="Uwaga 3" xfId="26186" hidden="1"/>
    <cellStyle name="Uwaga 3" xfId="26183" hidden="1"/>
    <cellStyle name="Uwaga 3" xfId="26174" hidden="1"/>
    <cellStyle name="Uwaga 3" xfId="26172" hidden="1"/>
    <cellStyle name="Uwaga 3" xfId="26169" hidden="1"/>
    <cellStyle name="Uwaga 3" xfId="26159" hidden="1"/>
    <cellStyle name="Uwaga 3" xfId="26157" hidden="1"/>
    <cellStyle name="Uwaga 3" xfId="26155" hidden="1"/>
    <cellStyle name="Uwaga 3" xfId="26144" hidden="1"/>
    <cellStyle name="Uwaga 3" xfId="26142" hidden="1"/>
    <cellStyle name="Uwaga 3" xfId="26140" hidden="1"/>
    <cellStyle name="Uwaga 3" xfId="26129" hidden="1"/>
    <cellStyle name="Uwaga 3" xfId="26127" hidden="1"/>
    <cellStyle name="Uwaga 3" xfId="26125" hidden="1"/>
    <cellStyle name="Uwaga 3" xfId="26114" hidden="1"/>
    <cellStyle name="Uwaga 3" xfId="26112" hidden="1"/>
    <cellStyle name="Uwaga 3" xfId="26110" hidden="1"/>
    <cellStyle name="Uwaga 3" xfId="26099" hidden="1"/>
    <cellStyle name="Uwaga 3" xfId="26097" hidden="1"/>
    <cellStyle name="Uwaga 3" xfId="26095" hidden="1"/>
    <cellStyle name="Uwaga 3" xfId="26084" hidden="1"/>
    <cellStyle name="Uwaga 3" xfId="26082" hidden="1"/>
    <cellStyle name="Uwaga 3" xfId="26079" hidden="1"/>
    <cellStyle name="Uwaga 3" xfId="26069" hidden="1"/>
    <cellStyle name="Uwaga 3" xfId="26066" hidden="1"/>
    <cellStyle name="Uwaga 3" xfId="26063" hidden="1"/>
    <cellStyle name="Uwaga 3" xfId="26054" hidden="1"/>
    <cellStyle name="Uwaga 3" xfId="26051" hidden="1"/>
    <cellStyle name="Uwaga 3" xfId="26048" hidden="1"/>
    <cellStyle name="Uwaga 3" xfId="26039" hidden="1"/>
    <cellStyle name="Uwaga 3" xfId="26037" hidden="1"/>
    <cellStyle name="Uwaga 3" xfId="26035" hidden="1"/>
    <cellStyle name="Uwaga 3" xfId="26024" hidden="1"/>
    <cellStyle name="Uwaga 3" xfId="26021" hidden="1"/>
    <cellStyle name="Uwaga 3" xfId="26018" hidden="1"/>
    <cellStyle name="Uwaga 3" xfId="26009" hidden="1"/>
    <cellStyle name="Uwaga 3" xfId="26006" hidden="1"/>
    <cellStyle name="Uwaga 3" xfId="26003" hidden="1"/>
    <cellStyle name="Uwaga 3" xfId="25994" hidden="1"/>
    <cellStyle name="Uwaga 3" xfId="25991" hidden="1"/>
    <cellStyle name="Uwaga 3" xfId="25988" hidden="1"/>
    <cellStyle name="Uwaga 3" xfId="25981" hidden="1"/>
    <cellStyle name="Uwaga 3" xfId="25977" hidden="1"/>
    <cellStyle name="Uwaga 3" xfId="25974" hidden="1"/>
    <cellStyle name="Uwaga 3" xfId="25966" hidden="1"/>
    <cellStyle name="Uwaga 3" xfId="25962" hidden="1"/>
    <cellStyle name="Uwaga 3" xfId="25959" hidden="1"/>
    <cellStyle name="Uwaga 3" xfId="25951" hidden="1"/>
    <cellStyle name="Uwaga 3" xfId="25947" hidden="1"/>
    <cellStyle name="Uwaga 3" xfId="25943" hidden="1"/>
    <cellStyle name="Uwaga 3" xfId="25936" hidden="1"/>
    <cellStyle name="Uwaga 3" xfId="25932" hidden="1"/>
    <cellStyle name="Uwaga 3" xfId="25929" hidden="1"/>
    <cellStyle name="Uwaga 3" xfId="25921" hidden="1"/>
    <cellStyle name="Uwaga 3" xfId="25917" hidden="1"/>
    <cellStyle name="Uwaga 3" xfId="25914" hidden="1"/>
    <cellStyle name="Uwaga 3" xfId="25905" hidden="1"/>
    <cellStyle name="Uwaga 3" xfId="25900" hidden="1"/>
    <cellStyle name="Uwaga 3" xfId="25896" hidden="1"/>
    <cellStyle name="Uwaga 3" xfId="25890" hidden="1"/>
    <cellStyle name="Uwaga 3" xfId="25885" hidden="1"/>
    <cellStyle name="Uwaga 3" xfId="25881" hidden="1"/>
    <cellStyle name="Uwaga 3" xfId="25875" hidden="1"/>
    <cellStyle name="Uwaga 3" xfId="25870" hidden="1"/>
    <cellStyle name="Uwaga 3" xfId="25866" hidden="1"/>
    <cellStyle name="Uwaga 3" xfId="25861" hidden="1"/>
    <cellStyle name="Uwaga 3" xfId="25857" hidden="1"/>
    <cellStyle name="Uwaga 3" xfId="25853" hidden="1"/>
    <cellStyle name="Uwaga 3" xfId="25846" hidden="1"/>
    <cellStyle name="Uwaga 3" xfId="25841" hidden="1"/>
    <cellStyle name="Uwaga 3" xfId="25837" hidden="1"/>
    <cellStyle name="Uwaga 3" xfId="25830" hidden="1"/>
    <cellStyle name="Uwaga 3" xfId="25825" hidden="1"/>
    <cellStyle name="Uwaga 3" xfId="25821" hidden="1"/>
    <cellStyle name="Uwaga 3" xfId="25816" hidden="1"/>
    <cellStyle name="Uwaga 3" xfId="25811" hidden="1"/>
    <cellStyle name="Uwaga 3" xfId="25807" hidden="1"/>
    <cellStyle name="Uwaga 3" xfId="25801" hidden="1"/>
    <cellStyle name="Uwaga 3" xfId="25797" hidden="1"/>
    <cellStyle name="Uwaga 3" xfId="25794" hidden="1"/>
    <cellStyle name="Uwaga 3" xfId="25787" hidden="1"/>
    <cellStyle name="Uwaga 3" xfId="25782" hidden="1"/>
    <cellStyle name="Uwaga 3" xfId="25777" hidden="1"/>
    <cellStyle name="Uwaga 3" xfId="25771" hidden="1"/>
    <cellStyle name="Uwaga 3" xfId="25766" hidden="1"/>
    <cellStyle name="Uwaga 3" xfId="25761" hidden="1"/>
    <cellStyle name="Uwaga 3" xfId="25756" hidden="1"/>
    <cellStyle name="Uwaga 3" xfId="25751" hidden="1"/>
    <cellStyle name="Uwaga 3" xfId="25746" hidden="1"/>
    <cellStyle name="Uwaga 3" xfId="25742" hidden="1"/>
    <cellStyle name="Uwaga 3" xfId="25738" hidden="1"/>
    <cellStyle name="Uwaga 3" xfId="25733" hidden="1"/>
    <cellStyle name="Uwaga 3" xfId="25726" hidden="1"/>
    <cellStyle name="Uwaga 3" xfId="25721" hidden="1"/>
    <cellStyle name="Uwaga 3" xfId="25716" hidden="1"/>
    <cellStyle name="Uwaga 3" xfId="25710" hidden="1"/>
    <cellStyle name="Uwaga 3" xfId="25705" hidden="1"/>
    <cellStyle name="Uwaga 3" xfId="25701" hidden="1"/>
    <cellStyle name="Uwaga 3" xfId="25696" hidden="1"/>
    <cellStyle name="Uwaga 3" xfId="25691" hidden="1"/>
    <cellStyle name="Uwaga 3" xfId="25686" hidden="1"/>
    <cellStyle name="Uwaga 3" xfId="25682" hidden="1"/>
    <cellStyle name="Uwaga 3" xfId="25677" hidden="1"/>
    <cellStyle name="Uwaga 3" xfId="25672" hidden="1"/>
    <cellStyle name="Uwaga 3" xfId="25667" hidden="1"/>
    <cellStyle name="Uwaga 3" xfId="25663" hidden="1"/>
    <cellStyle name="Uwaga 3" xfId="25659" hidden="1"/>
    <cellStyle name="Uwaga 3" xfId="25652" hidden="1"/>
    <cellStyle name="Uwaga 3" xfId="25648" hidden="1"/>
    <cellStyle name="Uwaga 3" xfId="25643" hidden="1"/>
    <cellStyle name="Uwaga 3" xfId="25637" hidden="1"/>
    <cellStyle name="Uwaga 3" xfId="25633" hidden="1"/>
    <cellStyle name="Uwaga 3" xfId="25628" hidden="1"/>
    <cellStyle name="Uwaga 3" xfId="25622" hidden="1"/>
    <cellStyle name="Uwaga 3" xfId="25618" hidden="1"/>
    <cellStyle name="Uwaga 3" xfId="25614" hidden="1"/>
    <cellStyle name="Uwaga 3" xfId="25607" hidden="1"/>
    <cellStyle name="Uwaga 3" xfId="25603" hidden="1"/>
    <cellStyle name="Uwaga 3" xfId="25599" hidden="1"/>
    <cellStyle name="Uwaga 3" xfId="26463" hidden="1"/>
    <cellStyle name="Uwaga 3" xfId="26461" hidden="1"/>
    <cellStyle name="Uwaga 3" xfId="26459" hidden="1"/>
    <cellStyle name="Uwaga 3" xfId="26446" hidden="1"/>
    <cellStyle name="Uwaga 3" xfId="26445" hidden="1"/>
    <cellStyle name="Uwaga 3" xfId="26444" hidden="1"/>
    <cellStyle name="Uwaga 3" xfId="26431" hidden="1"/>
    <cellStyle name="Uwaga 3" xfId="26430" hidden="1"/>
    <cellStyle name="Uwaga 3" xfId="26429" hidden="1"/>
    <cellStyle name="Uwaga 3" xfId="26417" hidden="1"/>
    <cellStyle name="Uwaga 3" xfId="26415" hidden="1"/>
    <cellStyle name="Uwaga 3" xfId="26414" hidden="1"/>
    <cellStyle name="Uwaga 3" xfId="26401" hidden="1"/>
    <cellStyle name="Uwaga 3" xfId="26400" hidden="1"/>
    <cellStyle name="Uwaga 3" xfId="26399" hidden="1"/>
    <cellStyle name="Uwaga 3" xfId="26387" hidden="1"/>
    <cellStyle name="Uwaga 3" xfId="26385" hidden="1"/>
    <cellStyle name="Uwaga 3" xfId="26383" hidden="1"/>
    <cellStyle name="Uwaga 3" xfId="26372" hidden="1"/>
    <cellStyle name="Uwaga 3" xfId="26370" hidden="1"/>
    <cellStyle name="Uwaga 3" xfId="26368" hidden="1"/>
    <cellStyle name="Uwaga 3" xfId="26357" hidden="1"/>
    <cellStyle name="Uwaga 3" xfId="26355" hidden="1"/>
    <cellStyle name="Uwaga 3" xfId="26353" hidden="1"/>
    <cellStyle name="Uwaga 3" xfId="26342" hidden="1"/>
    <cellStyle name="Uwaga 3" xfId="26340" hidden="1"/>
    <cellStyle name="Uwaga 3" xfId="26338" hidden="1"/>
    <cellStyle name="Uwaga 3" xfId="26327" hidden="1"/>
    <cellStyle name="Uwaga 3" xfId="26325" hidden="1"/>
    <cellStyle name="Uwaga 3" xfId="26323" hidden="1"/>
    <cellStyle name="Uwaga 3" xfId="26312" hidden="1"/>
    <cellStyle name="Uwaga 3" xfId="26310" hidden="1"/>
    <cellStyle name="Uwaga 3" xfId="26308" hidden="1"/>
    <cellStyle name="Uwaga 3" xfId="26297" hidden="1"/>
    <cellStyle name="Uwaga 3" xfId="26295" hidden="1"/>
    <cellStyle name="Uwaga 3" xfId="26293" hidden="1"/>
    <cellStyle name="Uwaga 3" xfId="26282" hidden="1"/>
    <cellStyle name="Uwaga 3" xfId="26280" hidden="1"/>
    <cellStyle name="Uwaga 3" xfId="26278" hidden="1"/>
    <cellStyle name="Uwaga 3" xfId="26267" hidden="1"/>
    <cellStyle name="Uwaga 3" xfId="26265" hidden="1"/>
    <cellStyle name="Uwaga 3" xfId="26263" hidden="1"/>
    <cellStyle name="Uwaga 3" xfId="26252" hidden="1"/>
    <cellStyle name="Uwaga 3" xfId="26250" hidden="1"/>
    <cellStyle name="Uwaga 3" xfId="26248" hidden="1"/>
    <cellStyle name="Uwaga 3" xfId="26237" hidden="1"/>
    <cellStyle name="Uwaga 3" xfId="26235" hidden="1"/>
    <cellStyle name="Uwaga 3" xfId="26233" hidden="1"/>
    <cellStyle name="Uwaga 3" xfId="26222" hidden="1"/>
    <cellStyle name="Uwaga 3" xfId="26220" hidden="1"/>
    <cellStyle name="Uwaga 3" xfId="26218" hidden="1"/>
    <cellStyle name="Uwaga 3" xfId="26207" hidden="1"/>
    <cellStyle name="Uwaga 3" xfId="26205" hidden="1"/>
    <cellStyle name="Uwaga 3" xfId="26203" hidden="1"/>
    <cellStyle name="Uwaga 3" xfId="26192" hidden="1"/>
    <cellStyle name="Uwaga 3" xfId="26190" hidden="1"/>
    <cellStyle name="Uwaga 3" xfId="26188" hidden="1"/>
    <cellStyle name="Uwaga 3" xfId="26177" hidden="1"/>
    <cellStyle name="Uwaga 3" xfId="26175" hidden="1"/>
    <cellStyle name="Uwaga 3" xfId="26173" hidden="1"/>
    <cellStyle name="Uwaga 3" xfId="26162" hidden="1"/>
    <cellStyle name="Uwaga 3" xfId="26160" hidden="1"/>
    <cellStyle name="Uwaga 3" xfId="26158" hidden="1"/>
    <cellStyle name="Uwaga 3" xfId="26147" hidden="1"/>
    <cellStyle name="Uwaga 3" xfId="26145" hidden="1"/>
    <cellStyle name="Uwaga 3" xfId="26143" hidden="1"/>
    <cellStyle name="Uwaga 3" xfId="26132" hidden="1"/>
    <cellStyle name="Uwaga 3" xfId="26130" hidden="1"/>
    <cellStyle name="Uwaga 3" xfId="26128" hidden="1"/>
    <cellStyle name="Uwaga 3" xfId="26117" hidden="1"/>
    <cellStyle name="Uwaga 3" xfId="26115" hidden="1"/>
    <cellStyle name="Uwaga 3" xfId="26113" hidden="1"/>
    <cellStyle name="Uwaga 3" xfId="26102" hidden="1"/>
    <cellStyle name="Uwaga 3" xfId="26100" hidden="1"/>
    <cellStyle name="Uwaga 3" xfId="26098" hidden="1"/>
    <cellStyle name="Uwaga 3" xfId="26087" hidden="1"/>
    <cellStyle name="Uwaga 3" xfId="26085" hidden="1"/>
    <cellStyle name="Uwaga 3" xfId="26083" hidden="1"/>
    <cellStyle name="Uwaga 3" xfId="26072" hidden="1"/>
    <cellStyle name="Uwaga 3" xfId="26070" hidden="1"/>
    <cellStyle name="Uwaga 3" xfId="26067" hidden="1"/>
    <cellStyle name="Uwaga 3" xfId="26057" hidden="1"/>
    <cellStyle name="Uwaga 3" xfId="26055" hidden="1"/>
    <cellStyle name="Uwaga 3" xfId="26053" hidden="1"/>
    <cellStyle name="Uwaga 3" xfId="26042" hidden="1"/>
    <cellStyle name="Uwaga 3" xfId="26040" hidden="1"/>
    <cellStyle name="Uwaga 3" xfId="26038" hidden="1"/>
    <cellStyle name="Uwaga 3" xfId="26027" hidden="1"/>
    <cellStyle name="Uwaga 3" xfId="26025" hidden="1"/>
    <cellStyle name="Uwaga 3" xfId="26022" hidden="1"/>
    <cellStyle name="Uwaga 3" xfId="26012" hidden="1"/>
    <cellStyle name="Uwaga 3" xfId="26010" hidden="1"/>
    <cellStyle name="Uwaga 3" xfId="26007" hidden="1"/>
    <cellStyle name="Uwaga 3" xfId="25997" hidden="1"/>
    <cellStyle name="Uwaga 3" xfId="25995" hidden="1"/>
    <cellStyle name="Uwaga 3" xfId="25992" hidden="1"/>
    <cellStyle name="Uwaga 3" xfId="25983" hidden="1"/>
    <cellStyle name="Uwaga 3" xfId="25980" hidden="1"/>
    <cellStyle name="Uwaga 3" xfId="25976" hidden="1"/>
    <cellStyle name="Uwaga 3" xfId="25968" hidden="1"/>
    <cellStyle name="Uwaga 3" xfId="25965" hidden="1"/>
    <cellStyle name="Uwaga 3" xfId="25961" hidden="1"/>
    <cellStyle name="Uwaga 3" xfId="25953" hidden="1"/>
    <cellStyle name="Uwaga 3" xfId="25950" hidden="1"/>
    <cellStyle name="Uwaga 3" xfId="25946" hidden="1"/>
    <cellStyle name="Uwaga 3" xfId="25938" hidden="1"/>
    <cellStyle name="Uwaga 3" xfId="25935" hidden="1"/>
    <cellStyle name="Uwaga 3" xfId="25931" hidden="1"/>
    <cellStyle name="Uwaga 3" xfId="25923" hidden="1"/>
    <cellStyle name="Uwaga 3" xfId="25920" hidden="1"/>
    <cellStyle name="Uwaga 3" xfId="25916" hidden="1"/>
    <cellStyle name="Uwaga 3" xfId="25908" hidden="1"/>
    <cellStyle name="Uwaga 3" xfId="25904" hidden="1"/>
    <cellStyle name="Uwaga 3" xfId="25899" hidden="1"/>
    <cellStyle name="Uwaga 3" xfId="25893" hidden="1"/>
    <cellStyle name="Uwaga 3" xfId="25889" hidden="1"/>
    <cellStyle name="Uwaga 3" xfId="25884" hidden="1"/>
    <cellStyle name="Uwaga 3" xfId="25878" hidden="1"/>
    <cellStyle name="Uwaga 3" xfId="25874" hidden="1"/>
    <cellStyle name="Uwaga 3" xfId="25869" hidden="1"/>
    <cellStyle name="Uwaga 3" xfId="25863" hidden="1"/>
    <cellStyle name="Uwaga 3" xfId="25860" hidden="1"/>
    <cellStyle name="Uwaga 3" xfId="25856" hidden="1"/>
    <cellStyle name="Uwaga 3" xfId="25848" hidden="1"/>
    <cellStyle name="Uwaga 3" xfId="25845" hidden="1"/>
    <cellStyle name="Uwaga 3" xfId="25840" hidden="1"/>
    <cellStyle name="Uwaga 3" xfId="25833" hidden="1"/>
    <cellStyle name="Uwaga 3" xfId="25829" hidden="1"/>
    <cellStyle name="Uwaga 3" xfId="25824" hidden="1"/>
    <cellStyle name="Uwaga 3" xfId="25818" hidden="1"/>
    <cellStyle name="Uwaga 3" xfId="25814" hidden="1"/>
    <cellStyle name="Uwaga 3" xfId="25809" hidden="1"/>
    <cellStyle name="Uwaga 3" xfId="25803" hidden="1"/>
    <cellStyle name="Uwaga 3" xfId="25800" hidden="1"/>
    <cellStyle name="Uwaga 3" xfId="25796" hidden="1"/>
    <cellStyle name="Uwaga 3" xfId="25788" hidden="1"/>
    <cellStyle name="Uwaga 3" xfId="25783" hidden="1"/>
    <cellStyle name="Uwaga 3" xfId="25778" hidden="1"/>
    <cellStyle name="Uwaga 3" xfId="25773" hidden="1"/>
    <cellStyle name="Uwaga 3" xfId="25768" hidden="1"/>
    <cellStyle name="Uwaga 3" xfId="25763" hidden="1"/>
    <cellStyle name="Uwaga 3" xfId="25758" hidden="1"/>
    <cellStyle name="Uwaga 3" xfId="25753" hidden="1"/>
    <cellStyle name="Uwaga 3" xfId="25748" hidden="1"/>
    <cellStyle name="Uwaga 3" xfId="25743" hidden="1"/>
    <cellStyle name="Uwaga 3" xfId="25739" hidden="1"/>
    <cellStyle name="Uwaga 3" xfId="25734" hidden="1"/>
    <cellStyle name="Uwaga 3" xfId="25727" hidden="1"/>
    <cellStyle name="Uwaga 3" xfId="25722" hidden="1"/>
    <cellStyle name="Uwaga 3" xfId="25717" hidden="1"/>
    <cellStyle name="Uwaga 3" xfId="25712" hidden="1"/>
    <cellStyle name="Uwaga 3" xfId="25707" hidden="1"/>
    <cellStyle name="Uwaga 3" xfId="25702" hidden="1"/>
    <cellStyle name="Uwaga 3" xfId="25697" hidden="1"/>
    <cellStyle name="Uwaga 3" xfId="25692" hidden="1"/>
    <cellStyle name="Uwaga 3" xfId="25687" hidden="1"/>
    <cellStyle name="Uwaga 3" xfId="25683" hidden="1"/>
    <cellStyle name="Uwaga 3" xfId="25678" hidden="1"/>
    <cellStyle name="Uwaga 3" xfId="25673" hidden="1"/>
    <cellStyle name="Uwaga 3" xfId="25668" hidden="1"/>
    <cellStyle name="Uwaga 3" xfId="25664" hidden="1"/>
    <cellStyle name="Uwaga 3" xfId="25660" hidden="1"/>
    <cellStyle name="Uwaga 3" xfId="25653" hidden="1"/>
    <cellStyle name="Uwaga 3" xfId="25649" hidden="1"/>
    <cellStyle name="Uwaga 3" xfId="25644" hidden="1"/>
    <cellStyle name="Uwaga 3" xfId="25638" hidden="1"/>
    <cellStyle name="Uwaga 3" xfId="25634" hidden="1"/>
    <cellStyle name="Uwaga 3" xfId="25629" hidden="1"/>
    <cellStyle name="Uwaga 3" xfId="25623" hidden="1"/>
    <cellStyle name="Uwaga 3" xfId="25619" hidden="1"/>
    <cellStyle name="Uwaga 3" xfId="25615" hidden="1"/>
    <cellStyle name="Uwaga 3" xfId="25608" hidden="1"/>
    <cellStyle name="Uwaga 3" xfId="25604" hidden="1"/>
    <cellStyle name="Uwaga 3" xfId="25600" hidden="1"/>
    <cellStyle name="Uwaga 3" xfId="26467" hidden="1"/>
    <cellStyle name="Uwaga 3" xfId="26466" hidden="1"/>
    <cellStyle name="Uwaga 3" xfId="26464" hidden="1"/>
    <cellStyle name="Uwaga 3" xfId="26451" hidden="1"/>
    <cellStyle name="Uwaga 3" xfId="26449" hidden="1"/>
    <cellStyle name="Uwaga 3" xfId="26447" hidden="1"/>
    <cellStyle name="Uwaga 3" xfId="26437" hidden="1"/>
    <cellStyle name="Uwaga 3" xfId="26435" hidden="1"/>
    <cellStyle name="Uwaga 3" xfId="26433" hidden="1"/>
    <cellStyle name="Uwaga 3" xfId="26422" hidden="1"/>
    <cellStyle name="Uwaga 3" xfId="26420" hidden="1"/>
    <cellStyle name="Uwaga 3" xfId="26418" hidden="1"/>
    <cellStyle name="Uwaga 3" xfId="26405" hidden="1"/>
    <cellStyle name="Uwaga 3" xfId="26403" hidden="1"/>
    <cellStyle name="Uwaga 3" xfId="26402" hidden="1"/>
    <cellStyle name="Uwaga 3" xfId="26389" hidden="1"/>
    <cellStyle name="Uwaga 3" xfId="26388" hidden="1"/>
    <cellStyle name="Uwaga 3" xfId="26386" hidden="1"/>
    <cellStyle name="Uwaga 3" xfId="26374" hidden="1"/>
    <cellStyle name="Uwaga 3" xfId="26373" hidden="1"/>
    <cellStyle name="Uwaga 3" xfId="26371" hidden="1"/>
    <cellStyle name="Uwaga 3" xfId="26359" hidden="1"/>
    <cellStyle name="Uwaga 3" xfId="26358" hidden="1"/>
    <cellStyle name="Uwaga 3" xfId="26356" hidden="1"/>
    <cellStyle name="Uwaga 3" xfId="26344" hidden="1"/>
    <cellStyle name="Uwaga 3" xfId="26343" hidden="1"/>
    <cellStyle name="Uwaga 3" xfId="26341" hidden="1"/>
    <cellStyle name="Uwaga 3" xfId="26329" hidden="1"/>
    <cellStyle name="Uwaga 3" xfId="26328" hidden="1"/>
    <cellStyle name="Uwaga 3" xfId="26326" hidden="1"/>
    <cellStyle name="Uwaga 3" xfId="26314" hidden="1"/>
    <cellStyle name="Uwaga 3" xfId="26313" hidden="1"/>
    <cellStyle name="Uwaga 3" xfId="26311" hidden="1"/>
    <cellStyle name="Uwaga 3" xfId="26299" hidden="1"/>
    <cellStyle name="Uwaga 3" xfId="26298" hidden="1"/>
    <cellStyle name="Uwaga 3" xfId="26296" hidden="1"/>
    <cellStyle name="Uwaga 3" xfId="26284" hidden="1"/>
    <cellStyle name="Uwaga 3" xfId="26283" hidden="1"/>
    <cellStyle name="Uwaga 3" xfId="26281" hidden="1"/>
    <cellStyle name="Uwaga 3" xfId="26269" hidden="1"/>
    <cellStyle name="Uwaga 3" xfId="26268" hidden="1"/>
    <cellStyle name="Uwaga 3" xfId="26266" hidden="1"/>
    <cellStyle name="Uwaga 3" xfId="26254" hidden="1"/>
    <cellStyle name="Uwaga 3" xfId="26253" hidden="1"/>
    <cellStyle name="Uwaga 3" xfId="26251" hidden="1"/>
    <cellStyle name="Uwaga 3" xfId="26239" hidden="1"/>
    <cellStyle name="Uwaga 3" xfId="26238" hidden="1"/>
    <cellStyle name="Uwaga 3" xfId="26236" hidden="1"/>
    <cellStyle name="Uwaga 3" xfId="26224" hidden="1"/>
    <cellStyle name="Uwaga 3" xfId="26223" hidden="1"/>
    <cellStyle name="Uwaga 3" xfId="26221" hidden="1"/>
    <cellStyle name="Uwaga 3" xfId="26209" hidden="1"/>
    <cellStyle name="Uwaga 3" xfId="26208" hidden="1"/>
    <cellStyle name="Uwaga 3" xfId="26206" hidden="1"/>
    <cellStyle name="Uwaga 3" xfId="26194" hidden="1"/>
    <cellStyle name="Uwaga 3" xfId="26193" hidden="1"/>
    <cellStyle name="Uwaga 3" xfId="26191" hidden="1"/>
    <cellStyle name="Uwaga 3" xfId="26179" hidden="1"/>
    <cellStyle name="Uwaga 3" xfId="26178" hidden="1"/>
    <cellStyle name="Uwaga 3" xfId="26176" hidden="1"/>
    <cellStyle name="Uwaga 3" xfId="26164" hidden="1"/>
    <cellStyle name="Uwaga 3" xfId="26163" hidden="1"/>
    <cellStyle name="Uwaga 3" xfId="26161" hidden="1"/>
    <cellStyle name="Uwaga 3" xfId="26149" hidden="1"/>
    <cellStyle name="Uwaga 3" xfId="26148" hidden="1"/>
    <cellStyle name="Uwaga 3" xfId="26146" hidden="1"/>
    <cellStyle name="Uwaga 3" xfId="26134" hidden="1"/>
    <cellStyle name="Uwaga 3" xfId="26133" hidden="1"/>
    <cellStyle name="Uwaga 3" xfId="26131" hidden="1"/>
    <cellStyle name="Uwaga 3" xfId="26119" hidden="1"/>
    <cellStyle name="Uwaga 3" xfId="26118" hidden="1"/>
    <cellStyle name="Uwaga 3" xfId="26116" hidden="1"/>
    <cellStyle name="Uwaga 3" xfId="26104" hidden="1"/>
    <cellStyle name="Uwaga 3" xfId="26103" hidden="1"/>
    <cellStyle name="Uwaga 3" xfId="26101" hidden="1"/>
    <cellStyle name="Uwaga 3" xfId="26089" hidden="1"/>
    <cellStyle name="Uwaga 3" xfId="26088" hidden="1"/>
    <cellStyle name="Uwaga 3" xfId="26086" hidden="1"/>
    <cellStyle name="Uwaga 3" xfId="26074" hidden="1"/>
    <cellStyle name="Uwaga 3" xfId="26073" hidden="1"/>
    <cellStyle name="Uwaga 3" xfId="26071" hidden="1"/>
    <cellStyle name="Uwaga 3" xfId="26059" hidden="1"/>
    <cellStyle name="Uwaga 3" xfId="26058" hidden="1"/>
    <cellStyle name="Uwaga 3" xfId="26056" hidden="1"/>
    <cellStyle name="Uwaga 3" xfId="26044" hidden="1"/>
    <cellStyle name="Uwaga 3" xfId="26043" hidden="1"/>
    <cellStyle name="Uwaga 3" xfId="26041" hidden="1"/>
    <cellStyle name="Uwaga 3" xfId="26029" hidden="1"/>
    <cellStyle name="Uwaga 3" xfId="26028" hidden="1"/>
    <cellStyle name="Uwaga 3" xfId="26026" hidden="1"/>
    <cellStyle name="Uwaga 3" xfId="26014" hidden="1"/>
    <cellStyle name="Uwaga 3" xfId="26013" hidden="1"/>
    <cellStyle name="Uwaga 3" xfId="26011" hidden="1"/>
    <cellStyle name="Uwaga 3" xfId="25999" hidden="1"/>
    <cellStyle name="Uwaga 3" xfId="25998" hidden="1"/>
    <cellStyle name="Uwaga 3" xfId="25996" hidden="1"/>
    <cellStyle name="Uwaga 3" xfId="25984" hidden="1"/>
    <cellStyle name="Uwaga 3" xfId="25982" hidden="1"/>
    <cellStyle name="Uwaga 3" xfId="25979" hidden="1"/>
    <cellStyle name="Uwaga 3" xfId="25969" hidden="1"/>
    <cellStyle name="Uwaga 3" xfId="25967" hidden="1"/>
    <cellStyle name="Uwaga 3" xfId="25964" hidden="1"/>
    <cellStyle name="Uwaga 3" xfId="25954" hidden="1"/>
    <cellStyle name="Uwaga 3" xfId="25952" hidden="1"/>
    <cellStyle name="Uwaga 3" xfId="25949" hidden="1"/>
    <cellStyle name="Uwaga 3" xfId="25939" hidden="1"/>
    <cellStyle name="Uwaga 3" xfId="25937" hidden="1"/>
    <cellStyle name="Uwaga 3" xfId="25934" hidden="1"/>
    <cellStyle name="Uwaga 3" xfId="25924" hidden="1"/>
    <cellStyle name="Uwaga 3" xfId="25922" hidden="1"/>
    <cellStyle name="Uwaga 3" xfId="25919" hidden="1"/>
    <cellStyle name="Uwaga 3" xfId="25909" hidden="1"/>
    <cellStyle name="Uwaga 3" xfId="25907" hidden="1"/>
    <cellStyle name="Uwaga 3" xfId="25903" hidden="1"/>
    <cellStyle name="Uwaga 3" xfId="25894" hidden="1"/>
    <cellStyle name="Uwaga 3" xfId="25891" hidden="1"/>
    <cellStyle name="Uwaga 3" xfId="25887" hidden="1"/>
    <cellStyle name="Uwaga 3" xfId="25879" hidden="1"/>
    <cellStyle name="Uwaga 3" xfId="25877" hidden="1"/>
    <cellStyle name="Uwaga 3" xfId="25873" hidden="1"/>
    <cellStyle name="Uwaga 3" xfId="25864" hidden="1"/>
    <cellStyle name="Uwaga 3" xfId="25862" hidden="1"/>
    <cellStyle name="Uwaga 3" xfId="25859" hidden="1"/>
    <cellStyle name="Uwaga 3" xfId="25849" hidden="1"/>
    <cellStyle name="Uwaga 3" xfId="25847" hidden="1"/>
    <cellStyle name="Uwaga 3" xfId="25842" hidden="1"/>
    <cellStyle name="Uwaga 3" xfId="25834" hidden="1"/>
    <cellStyle name="Uwaga 3" xfId="25832" hidden="1"/>
    <cellStyle name="Uwaga 3" xfId="25827" hidden="1"/>
    <cellStyle name="Uwaga 3" xfId="25819" hidden="1"/>
    <cellStyle name="Uwaga 3" xfId="25817" hidden="1"/>
    <cellStyle name="Uwaga 3" xfId="25812" hidden="1"/>
    <cellStyle name="Uwaga 3" xfId="25804" hidden="1"/>
    <cellStyle name="Uwaga 3" xfId="25802" hidden="1"/>
    <cellStyle name="Uwaga 3" xfId="25798" hidden="1"/>
    <cellStyle name="Uwaga 3" xfId="25789" hidden="1"/>
    <cellStyle name="Uwaga 3" xfId="25786" hidden="1"/>
    <cellStyle name="Uwaga 3" xfId="25781" hidden="1"/>
    <cellStyle name="Uwaga 3" xfId="25774" hidden="1"/>
    <cellStyle name="Uwaga 3" xfId="25770" hidden="1"/>
    <cellStyle name="Uwaga 3" xfId="25765" hidden="1"/>
    <cellStyle name="Uwaga 3" xfId="25759" hidden="1"/>
    <cellStyle name="Uwaga 3" xfId="25755" hidden="1"/>
    <cellStyle name="Uwaga 3" xfId="25750" hidden="1"/>
    <cellStyle name="Uwaga 3" xfId="25744" hidden="1"/>
    <cellStyle name="Uwaga 3" xfId="25741" hidden="1"/>
    <cellStyle name="Uwaga 3" xfId="25737" hidden="1"/>
    <cellStyle name="Uwaga 3" xfId="25728" hidden="1"/>
    <cellStyle name="Uwaga 3" xfId="25723" hidden="1"/>
    <cellStyle name="Uwaga 3" xfId="25718" hidden="1"/>
    <cellStyle name="Uwaga 3" xfId="25713" hidden="1"/>
    <cellStyle name="Uwaga 3" xfId="25708" hidden="1"/>
    <cellStyle name="Uwaga 3" xfId="25703" hidden="1"/>
    <cellStyle name="Uwaga 3" xfId="25698" hidden="1"/>
    <cellStyle name="Uwaga 3" xfId="25693" hidden="1"/>
    <cellStyle name="Uwaga 3" xfId="25688" hidden="1"/>
    <cellStyle name="Uwaga 3" xfId="25684" hidden="1"/>
    <cellStyle name="Uwaga 3" xfId="25679" hidden="1"/>
    <cellStyle name="Uwaga 3" xfId="25674" hidden="1"/>
    <cellStyle name="Uwaga 3" xfId="25669" hidden="1"/>
    <cellStyle name="Uwaga 3" xfId="25665" hidden="1"/>
    <cellStyle name="Uwaga 3" xfId="25661" hidden="1"/>
    <cellStyle name="Uwaga 3" xfId="25654" hidden="1"/>
    <cellStyle name="Uwaga 3" xfId="25650" hidden="1"/>
    <cellStyle name="Uwaga 3" xfId="25645" hidden="1"/>
    <cellStyle name="Uwaga 3" xfId="25639" hidden="1"/>
    <cellStyle name="Uwaga 3" xfId="25635" hidden="1"/>
    <cellStyle name="Uwaga 3" xfId="25630" hidden="1"/>
    <cellStyle name="Uwaga 3" xfId="25624" hidden="1"/>
    <cellStyle name="Uwaga 3" xfId="25620" hidden="1"/>
    <cellStyle name="Uwaga 3" xfId="25616" hidden="1"/>
    <cellStyle name="Uwaga 3" xfId="25609" hidden="1"/>
    <cellStyle name="Uwaga 3" xfId="25605" hidden="1"/>
    <cellStyle name="Uwaga 3" xfId="25601" hidden="1"/>
    <cellStyle name="Uwaga 3" xfId="24576" hidden="1"/>
    <cellStyle name="Uwaga 3" xfId="24575" hidden="1"/>
    <cellStyle name="Uwaga 3" xfId="24574" hidden="1"/>
    <cellStyle name="Uwaga 3" xfId="24567" hidden="1"/>
    <cellStyle name="Uwaga 3" xfId="24566" hidden="1"/>
    <cellStyle name="Uwaga 3" xfId="24565" hidden="1"/>
    <cellStyle name="Uwaga 3" xfId="24558" hidden="1"/>
    <cellStyle name="Uwaga 3" xfId="24557" hidden="1"/>
    <cellStyle name="Uwaga 3" xfId="24556" hidden="1"/>
    <cellStyle name="Uwaga 3" xfId="24549" hidden="1"/>
    <cellStyle name="Uwaga 3" xfId="24548" hidden="1"/>
    <cellStyle name="Uwaga 3" xfId="24547" hidden="1"/>
    <cellStyle name="Uwaga 3" xfId="24540" hidden="1"/>
    <cellStyle name="Uwaga 3" xfId="24539" hidden="1"/>
    <cellStyle name="Uwaga 3" xfId="24538" hidden="1"/>
    <cellStyle name="Uwaga 3" xfId="24531" hidden="1"/>
    <cellStyle name="Uwaga 3" xfId="24530" hidden="1"/>
    <cellStyle name="Uwaga 3" xfId="24528" hidden="1"/>
    <cellStyle name="Uwaga 3" xfId="24522" hidden="1"/>
    <cellStyle name="Uwaga 3" xfId="24521" hidden="1"/>
    <cellStyle name="Uwaga 3" xfId="24519" hidden="1"/>
    <cellStyle name="Uwaga 3" xfId="24513" hidden="1"/>
    <cellStyle name="Uwaga 3" xfId="24512" hidden="1"/>
    <cellStyle name="Uwaga 3" xfId="24510" hidden="1"/>
    <cellStyle name="Uwaga 3" xfId="24504" hidden="1"/>
    <cellStyle name="Uwaga 3" xfId="24503" hidden="1"/>
    <cellStyle name="Uwaga 3" xfId="24501" hidden="1"/>
    <cellStyle name="Uwaga 3" xfId="24495" hidden="1"/>
    <cellStyle name="Uwaga 3" xfId="24494" hidden="1"/>
    <cellStyle name="Uwaga 3" xfId="24492" hidden="1"/>
    <cellStyle name="Uwaga 3" xfId="24486" hidden="1"/>
    <cellStyle name="Uwaga 3" xfId="24485" hidden="1"/>
    <cellStyle name="Uwaga 3" xfId="24483" hidden="1"/>
    <cellStyle name="Uwaga 3" xfId="24477" hidden="1"/>
    <cellStyle name="Uwaga 3" xfId="24476" hidden="1"/>
    <cellStyle name="Uwaga 3" xfId="24474" hidden="1"/>
    <cellStyle name="Uwaga 3" xfId="24468" hidden="1"/>
    <cellStyle name="Uwaga 3" xfId="24467" hidden="1"/>
    <cellStyle name="Uwaga 3" xfId="24465" hidden="1"/>
    <cellStyle name="Uwaga 3" xfId="24459" hidden="1"/>
    <cellStyle name="Uwaga 3" xfId="24458" hidden="1"/>
    <cellStyle name="Uwaga 3" xfId="24456" hidden="1"/>
    <cellStyle name="Uwaga 3" xfId="24450" hidden="1"/>
    <cellStyle name="Uwaga 3" xfId="24449" hidden="1"/>
    <cellStyle name="Uwaga 3" xfId="24447" hidden="1"/>
    <cellStyle name="Uwaga 3" xfId="24441" hidden="1"/>
    <cellStyle name="Uwaga 3" xfId="24440" hidden="1"/>
    <cellStyle name="Uwaga 3" xfId="24438" hidden="1"/>
    <cellStyle name="Uwaga 3" xfId="24432" hidden="1"/>
    <cellStyle name="Uwaga 3" xfId="24431" hidden="1"/>
    <cellStyle name="Uwaga 3" xfId="24429" hidden="1"/>
    <cellStyle name="Uwaga 3" xfId="24423" hidden="1"/>
    <cellStyle name="Uwaga 3" xfId="24422" hidden="1"/>
    <cellStyle name="Uwaga 3" xfId="24419" hidden="1"/>
    <cellStyle name="Uwaga 3" xfId="24414" hidden="1"/>
    <cellStyle name="Uwaga 3" xfId="24412" hidden="1"/>
    <cellStyle name="Uwaga 3" xfId="24409" hidden="1"/>
    <cellStyle name="Uwaga 3" xfId="24405" hidden="1"/>
    <cellStyle name="Uwaga 3" xfId="24404" hidden="1"/>
    <cellStyle name="Uwaga 3" xfId="24401" hidden="1"/>
    <cellStyle name="Uwaga 3" xfId="24396" hidden="1"/>
    <cellStyle name="Uwaga 3" xfId="24395" hidden="1"/>
    <cellStyle name="Uwaga 3" xfId="24393" hidden="1"/>
    <cellStyle name="Uwaga 3" xfId="24387" hidden="1"/>
    <cellStyle name="Uwaga 3" xfId="24386" hidden="1"/>
    <cellStyle name="Uwaga 3" xfId="24384" hidden="1"/>
    <cellStyle name="Uwaga 3" xfId="24378" hidden="1"/>
    <cellStyle name="Uwaga 3" xfId="24377" hidden="1"/>
    <cellStyle name="Uwaga 3" xfId="24375" hidden="1"/>
    <cellStyle name="Uwaga 3" xfId="24369" hidden="1"/>
    <cellStyle name="Uwaga 3" xfId="24368" hidden="1"/>
    <cellStyle name="Uwaga 3" xfId="24366" hidden="1"/>
    <cellStyle name="Uwaga 3" xfId="24360" hidden="1"/>
    <cellStyle name="Uwaga 3" xfId="24359" hidden="1"/>
    <cellStyle name="Uwaga 3" xfId="24357" hidden="1"/>
    <cellStyle name="Uwaga 3" xfId="24351" hidden="1"/>
    <cellStyle name="Uwaga 3" xfId="24350" hidden="1"/>
    <cellStyle name="Uwaga 3" xfId="24347" hidden="1"/>
    <cellStyle name="Uwaga 3" xfId="24342" hidden="1"/>
    <cellStyle name="Uwaga 3" xfId="24340" hidden="1"/>
    <cellStyle name="Uwaga 3" xfId="24337" hidden="1"/>
    <cellStyle name="Uwaga 3" xfId="24333" hidden="1"/>
    <cellStyle name="Uwaga 3" xfId="24331" hidden="1"/>
    <cellStyle name="Uwaga 3" xfId="24328" hidden="1"/>
    <cellStyle name="Uwaga 3" xfId="24324" hidden="1"/>
    <cellStyle name="Uwaga 3" xfId="24323" hidden="1"/>
    <cellStyle name="Uwaga 3" xfId="24321" hidden="1"/>
    <cellStyle name="Uwaga 3" xfId="24315" hidden="1"/>
    <cellStyle name="Uwaga 3" xfId="24313" hidden="1"/>
    <cellStyle name="Uwaga 3" xfId="24310" hidden="1"/>
    <cellStyle name="Uwaga 3" xfId="24306" hidden="1"/>
    <cellStyle name="Uwaga 3" xfId="24304" hidden="1"/>
    <cellStyle name="Uwaga 3" xfId="24301" hidden="1"/>
    <cellStyle name="Uwaga 3" xfId="24297" hidden="1"/>
    <cellStyle name="Uwaga 3" xfId="24295" hidden="1"/>
    <cellStyle name="Uwaga 3" xfId="24292" hidden="1"/>
    <cellStyle name="Uwaga 3" xfId="24288" hidden="1"/>
    <cellStyle name="Uwaga 3" xfId="24286" hidden="1"/>
    <cellStyle name="Uwaga 3" xfId="24284" hidden="1"/>
    <cellStyle name="Uwaga 3" xfId="24279" hidden="1"/>
    <cellStyle name="Uwaga 3" xfId="24277" hidden="1"/>
    <cellStyle name="Uwaga 3" xfId="24275" hidden="1"/>
    <cellStyle name="Uwaga 3" xfId="24270" hidden="1"/>
    <cellStyle name="Uwaga 3" xfId="24268" hidden="1"/>
    <cellStyle name="Uwaga 3" xfId="24265" hidden="1"/>
    <cellStyle name="Uwaga 3" xfId="24261" hidden="1"/>
    <cellStyle name="Uwaga 3" xfId="24259" hidden="1"/>
    <cellStyle name="Uwaga 3" xfId="24257" hidden="1"/>
    <cellStyle name="Uwaga 3" xfId="24252" hidden="1"/>
    <cellStyle name="Uwaga 3" xfId="24250" hidden="1"/>
    <cellStyle name="Uwaga 3" xfId="24248" hidden="1"/>
    <cellStyle name="Uwaga 3" xfId="24242" hidden="1"/>
    <cellStyle name="Uwaga 3" xfId="24239" hidden="1"/>
    <cellStyle name="Uwaga 3" xfId="24236" hidden="1"/>
    <cellStyle name="Uwaga 3" xfId="24233" hidden="1"/>
    <cellStyle name="Uwaga 3" xfId="24230" hidden="1"/>
    <cellStyle name="Uwaga 3" xfId="24227" hidden="1"/>
    <cellStyle name="Uwaga 3" xfId="24224" hidden="1"/>
    <cellStyle name="Uwaga 3" xfId="24221" hidden="1"/>
    <cellStyle name="Uwaga 3" xfId="24218" hidden="1"/>
    <cellStyle name="Uwaga 3" xfId="24216" hidden="1"/>
    <cellStyle name="Uwaga 3" xfId="24214" hidden="1"/>
    <cellStyle name="Uwaga 3" xfId="24211" hidden="1"/>
    <cellStyle name="Uwaga 3" xfId="24207" hidden="1"/>
    <cellStyle name="Uwaga 3" xfId="24204" hidden="1"/>
    <cellStyle name="Uwaga 3" xfId="24201" hidden="1"/>
    <cellStyle name="Uwaga 3" xfId="24197" hidden="1"/>
    <cellStyle name="Uwaga 3" xfId="24194" hidden="1"/>
    <cellStyle name="Uwaga 3" xfId="24191" hidden="1"/>
    <cellStyle name="Uwaga 3" xfId="24189" hidden="1"/>
    <cellStyle name="Uwaga 3" xfId="24186" hidden="1"/>
    <cellStyle name="Uwaga 3" xfId="24183" hidden="1"/>
    <cellStyle name="Uwaga 3" xfId="24180" hidden="1"/>
    <cellStyle name="Uwaga 3" xfId="24178" hidden="1"/>
    <cellStyle name="Uwaga 3" xfId="24176" hidden="1"/>
    <cellStyle name="Uwaga 3" xfId="24171" hidden="1"/>
    <cellStyle name="Uwaga 3" xfId="24168" hidden="1"/>
    <cellStyle name="Uwaga 3" xfId="24165" hidden="1"/>
    <cellStyle name="Uwaga 3" xfId="24161" hidden="1"/>
    <cellStyle name="Uwaga 3" xfId="24158" hidden="1"/>
    <cellStyle name="Uwaga 3" xfId="24155" hidden="1"/>
    <cellStyle name="Uwaga 3" xfId="24152" hidden="1"/>
    <cellStyle name="Uwaga 3" xfId="24149" hidden="1"/>
    <cellStyle name="Uwaga 3" xfId="24146" hidden="1"/>
    <cellStyle name="Uwaga 3" xfId="24144" hidden="1"/>
    <cellStyle name="Uwaga 3" xfId="24142" hidden="1"/>
    <cellStyle name="Uwaga 3" xfId="24139" hidden="1"/>
    <cellStyle name="Uwaga 3" xfId="24134" hidden="1"/>
    <cellStyle name="Uwaga 3" xfId="24131" hidden="1"/>
    <cellStyle name="Uwaga 3" xfId="24128" hidden="1"/>
    <cellStyle name="Uwaga 3" xfId="24124" hidden="1"/>
    <cellStyle name="Uwaga 3" xfId="24121" hidden="1"/>
    <cellStyle name="Uwaga 3" xfId="24119" hidden="1"/>
    <cellStyle name="Uwaga 3" xfId="24116" hidden="1"/>
    <cellStyle name="Uwaga 3" xfId="24113" hidden="1"/>
    <cellStyle name="Uwaga 3" xfId="24110" hidden="1"/>
    <cellStyle name="Uwaga 3" xfId="24108" hidden="1"/>
    <cellStyle name="Uwaga 3" xfId="24105" hidden="1"/>
    <cellStyle name="Uwaga 3" xfId="24102" hidden="1"/>
    <cellStyle name="Uwaga 3" xfId="24099" hidden="1"/>
    <cellStyle name="Uwaga 3" xfId="24097" hidden="1"/>
    <cellStyle name="Uwaga 3" xfId="24095" hidden="1"/>
    <cellStyle name="Uwaga 3" xfId="24090" hidden="1"/>
    <cellStyle name="Uwaga 3" xfId="24088" hidden="1"/>
    <cellStyle name="Uwaga 3" xfId="24085" hidden="1"/>
    <cellStyle name="Uwaga 3" xfId="24081" hidden="1"/>
    <cellStyle name="Uwaga 3" xfId="24079" hidden="1"/>
    <cellStyle name="Uwaga 3" xfId="24076" hidden="1"/>
    <cellStyle name="Uwaga 3" xfId="24072" hidden="1"/>
    <cellStyle name="Uwaga 3" xfId="24070" hidden="1"/>
    <cellStyle name="Uwaga 3" xfId="24068" hidden="1"/>
    <cellStyle name="Uwaga 3" xfId="24063" hidden="1"/>
    <cellStyle name="Uwaga 3" xfId="24061" hidden="1"/>
    <cellStyle name="Uwaga 3" xfId="24059" hidden="1"/>
    <cellStyle name="Uwaga 3" xfId="26555" hidden="1"/>
    <cellStyle name="Uwaga 3" xfId="26556" hidden="1"/>
    <cellStyle name="Uwaga 3" xfId="26558" hidden="1"/>
    <cellStyle name="Uwaga 3" xfId="26570" hidden="1"/>
    <cellStyle name="Uwaga 3" xfId="26571" hidden="1"/>
    <cellStyle name="Uwaga 3" xfId="26576" hidden="1"/>
    <cellStyle name="Uwaga 3" xfId="26585" hidden="1"/>
    <cellStyle name="Uwaga 3" xfId="26586" hidden="1"/>
    <cellStyle name="Uwaga 3" xfId="26591" hidden="1"/>
    <cellStyle name="Uwaga 3" xfId="26600" hidden="1"/>
    <cellStyle name="Uwaga 3" xfId="26601" hidden="1"/>
    <cellStyle name="Uwaga 3" xfId="26602" hidden="1"/>
    <cellStyle name="Uwaga 3" xfId="26615" hidden="1"/>
    <cellStyle name="Uwaga 3" xfId="26620" hidden="1"/>
    <cellStyle name="Uwaga 3" xfId="26625" hidden="1"/>
    <cellStyle name="Uwaga 3" xfId="26635" hidden="1"/>
    <cellStyle name="Uwaga 3" xfId="26640" hidden="1"/>
    <cellStyle name="Uwaga 3" xfId="26644" hidden="1"/>
    <cellStyle name="Uwaga 3" xfId="26651" hidden="1"/>
    <cellStyle name="Uwaga 3" xfId="26656" hidden="1"/>
    <cellStyle name="Uwaga 3" xfId="26659" hidden="1"/>
    <cellStyle name="Uwaga 3" xfId="26665" hidden="1"/>
    <cellStyle name="Uwaga 3" xfId="26670" hidden="1"/>
    <cellStyle name="Uwaga 3" xfId="26674" hidden="1"/>
    <cellStyle name="Uwaga 3" xfId="26675" hidden="1"/>
    <cellStyle name="Uwaga 3" xfId="26676" hidden="1"/>
    <cellStyle name="Uwaga 3" xfId="26680" hidden="1"/>
    <cellStyle name="Uwaga 3" xfId="26692" hidden="1"/>
    <cellStyle name="Uwaga 3" xfId="26697" hidden="1"/>
    <cellStyle name="Uwaga 3" xfId="26702" hidden="1"/>
    <cellStyle name="Uwaga 3" xfId="26707" hidden="1"/>
    <cellStyle name="Uwaga 3" xfId="26712" hidden="1"/>
    <cellStyle name="Uwaga 3" xfId="26717" hidden="1"/>
    <cellStyle name="Uwaga 3" xfId="26721" hidden="1"/>
    <cellStyle name="Uwaga 3" xfId="26725" hidden="1"/>
    <cellStyle name="Uwaga 3" xfId="26730" hidden="1"/>
    <cellStyle name="Uwaga 3" xfId="26735" hidden="1"/>
    <cellStyle name="Uwaga 3" xfId="26736" hidden="1"/>
    <cellStyle name="Uwaga 3" xfId="26738" hidden="1"/>
    <cellStyle name="Uwaga 3" xfId="26751" hidden="1"/>
    <cellStyle name="Uwaga 3" xfId="26755" hidden="1"/>
    <cellStyle name="Uwaga 3" xfId="26760" hidden="1"/>
    <cellStyle name="Uwaga 3" xfId="26767" hidden="1"/>
    <cellStyle name="Uwaga 3" xfId="26771" hidden="1"/>
    <cellStyle name="Uwaga 3" xfId="26776" hidden="1"/>
    <cellStyle name="Uwaga 3" xfId="26781" hidden="1"/>
    <cellStyle name="Uwaga 3" xfId="26784" hidden="1"/>
    <cellStyle name="Uwaga 3" xfId="26789" hidden="1"/>
    <cellStyle name="Uwaga 3" xfId="26795" hidden="1"/>
    <cellStyle name="Uwaga 3" xfId="26796" hidden="1"/>
    <cellStyle name="Uwaga 3" xfId="26799" hidden="1"/>
    <cellStyle name="Uwaga 3" xfId="26812" hidden="1"/>
    <cellStyle name="Uwaga 3" xfId="26816" hidden="1"/>
    <cellStyle name="Uwaga 3" xfId="26821" hidden="1"/>
    <cellStyle name="Uwaga 3" xfId="26828" hidden="1"/>
    <cellStyle name="Uwaga 3" xfId="26833" hidden="1"/>
    <cellStyle name="Uwaga 3" xfId="26837" hidden="1"/>
    <cellStyle name="Uwaga 3" xfId="26842" hidden="1"/>
    <cellStyle name="Uwaga 3" xfId="26846" hidden="1"/>
    <cellStyle name="Uwaga 3" xfId="26851" hidden="1"/>
    <cellStyle name="Uwaga 3" xfId="26855" hidden="1"/>
    <cellStyle name="Uwaga 3" xfId="26856" hidden="1"/>
    <cellStyle name="Uwaga 3" xfId="26858" hidden="1"/>
    <cellStyle name="Uwaga 3" xfId="26870" hidden="1"/>
    <cellStyle name="Uwaga 3" xfId="26871" hidden="1"/>
    <cellStyle name="Uwaga 3" xfId="26873" hidden="1"/>
    <cellStyle name="Uwaga 3" xfId="26885" hidden="1"/>
    <cellStyle name="Uwaga 3" xfId="26887" hidden="1"/>
    <cellStyle name="Uwaga 3" xfId="26890" hidden="1"/>
    <cellStyle name="Uwaga 3" xfId="26900" hidden="1"/>
    <cellStyle name="Uwaga 3" xfId="26901" hidden="1"/>
    <cellStyle name="Uwaga 3" xfId="26903" hidden="1"/>
    <cellStyle name="Uwaga 3" xfId="26915" hidden="1"/>
    <cellStyle name="Uwaga 3" xfId="26916" hidden="1"/>
    <cellStyle name="Uwaga 3" xfId="26917" hidden="1"/>
    <cellStyle name="Uwaga 3" xfId="26931" hidden="1"/>
    <cellStyle name="Uwaga 3" xfId="26934" hidden="1"/>
    <cellStyle name="Uwaga 3" xfId="26938" hidden="1"/>
    <cellStyle name="Uwaga 3" xfId="26946" hidden="1"/>
    <cellStyle name="Uwaga 3" xfId="26949" hidden="1"/>
    <cellStyle name="Uwaga 3" xfId="26953" hidden="1"/>
    <cellStyle name="Uwaga 3" xfId="26961" hidden="1"/>
    <cellStyle name="Uwaga 3" xfId="26964" hidden="1"/>
    <cellStyle name="Uwaga 3" xfId="26968" hidden="1"/>
    <cellStyle name="Uwaga 3" xfId="26975" hidden="1"/>
    <cellStyle name="Uwaga 3" xfId="26976" hidden="1"/>
    <cellStyle name="Uwaga 3" xfId="26978" hidden="1"/>
    <cellStyle name="Uwaga 3" xfId="26991" hidden="1"/>
    <cellStyle name="Uwaga 3" xfId="26994" hidden="1"/>
    <cellStyle name="Uwaga 3" xfId="26997" hidden="1"/>
    <cellStyle name="Uwaga 3" xfId="27006" hidden="1"/>
    <cellStyle name="Uwaga 3" xfId="27009" hidden="1"/>
    <cellStyle name="Uwaga 3" xfId="27013" hidden="1"/>
    <cellStyle name="Uwaga 3" xfId="27021" hidden="1"/>
    <cellStyle name="Uwaga 3" xfId="27023" hidden="1"/>
    <cellStyle name="Uwaga 3" xfId="27026" hidden="1"/>
    <cellStyle name="Uwaga 3" xfId="27035" hidden="1"/>
    <cellStyle name="Uwaga 3" xfId="27036" hidden="1"/>
    <cellStyle name="Uwaga 3" xfId="27037" hidden="1"/>
    <cellStyle name="Uwaga 3" xfId="27050" hidden="1"/>
    <cellStyle name="Uwaga 3" xfId="27051" hidden="1"/>
    <cellStyle name="Uwaga 3" xfId="27053" hidden="1"/>
    <cellStyle name="Uwaga 3" xfId="27065" hidden="1"/>
    <cellStyle name="Uwaga 3" xfId="27066" hidden="1"/>
    <cellStyle name="Uwaga 3" xfId="27068" hidden="1"/>
    <cellStyle name="Uwaga 3" xfId="27080" hidden="1"/>
    <cellStyle name="Uwaga 3" xfId="27081" hidden="1"/>
    <cellStyle name="Uwaga 3" xfId="27083" hidden="1"/>
    <cellStyle name="Uwaga 3" xfId="27095" hidden="1"/>
    <cellStyle name="Uwaga 3" xfId="27096" hidden="1"/>
    <cellStyle name="Uwaga 3" xfId="27097" hidden="1"/>
    <cellStyle name="Uwaga 3" xfId="27111" hidden="1"/>
    <cellStyle name="Uwaga 3" xfId="27113" hidden="1"/>
    <cellStyle name="Uwaga 3" xfId="27116" hidden="1"/>
    <cellStyle name="Uwaga 3" xfId="27126" hidden="1"/>
    <cellStyle name="Uwaga 3" xfId="27129" hidden="1"/>
    <cellStyle name="Uwaga 3" xfId="27132" hidden="1"/>
    <cellStyle name="Uwaga 3" xfId="27141" hidden="1"/>
    <cellStyle name="Uwaga 3" xfId="27143" hidden="1"/>
    <cellStyle name="Uwaga 3" xfId="27146" hidden="1"/>
    <cellStyle name="Uwaga 3" xfId="27155" hidden="1"/>
    <cellStyle name="Uwaga 3" xfId="27156" hidden="1"/>
    <cellStyle name="Uwaga 3" xfId="27157" hidden="1"/>
    <cellStyle name="Uwaga 3" xfId="27170" hidden="1"/>
    <cellStyle name="Uwaga 3" xfId="27172" hidden="1"/>
    <cellStyle name="Uwaga 3" xfId="27174" hidden="1"/>
    <cellStyle name="Uwaga 3" xfId="27185" hidden="1"/>
    <cellStyle name="Uwaga 3" xfId="27187" hidden="1"/>
    <cellStyle name="Uwaga 3" xfId="27189" hidden="1"/>
    <cellStyle name="Uwaga 3" xfId="27200" hidden="1"/>
    <cellStyle name="Uwaga 3" xfId="27202" hidden="1"/>
    <cellStyle name="Uwaga 3" xfId="27204" hidden="1"/>
    <cellStyle name="Uwaga 3" xfId="27215" hidden="1"/>
    <cellStyle name="Uwaga 3" xfId="27216" hidden="1"/>
    <cellStyle name="Uwaga 3" xfId="27217" hidden="1"/>
    <cellStyle name="Uwaga 3" xfId="27230" hidden="1"/>
    <cellStyle name="Uwaga 3" xfId="27232" hidden="1"/>
    <cellStyle name="Uwaga 3" xfId="27234" hidden="1"/>
    <cellStyle name="Uwaga 3" xfId="27245" hidden="1"/>
    <cellStyle name="Uwaga 3" xfId="27247" hidden="1"/>
    <cellStyle name="Uwaga 3" xfId="27249" hidden="1"/>
    <cellStyle name="Uwaga 3" xfId="27260" hidden="1"/>
    <cellStyle name="Uwaga 3" xfId="27262" hidden="1"/>
    <cellStyle name="Uwaga 3" xfId="27263" hidden="1"/>
    <cellStyle name="Uwaga 3" xfId="27275" hidden="1"/>
    <cellStyle name="Uwaga 3" xfId="27276" hidden="1"/>
    <cellStyle name="Uwaga 3" xfId="27277" hidden="1"/>
    <cellStyle name="Uwaga 3" xfId="27290" hidden="1"/>
    <cellStyle name="Uwaga 3" xfId="27292" hidden="1"/>
    <cellStyle name="Uwaga 3" xfId="27294" hidden="1"/>
    <cellStyle name="Uwaga 3" xfId="27305" hidden="1"/>
    <cellStyle name="Uwaga 3" xfId="27307" hidden="1"/>
    <cellStyle name="Uwaga 3" xfId="27309" hidden="1"/>
    <cellStyle name="Uwaga 3" xfId="27320" hidden="1"/>
    <cellStyle name="Uwaga 3" xfId="27322" hidden="1"/>
    <cellStyle name="Uwaga 3" xfId="27324" hidden="1"/>
    <cellStyle name="Uwaga 3" xfId="27335" hidden="1"/>
    <cellStyle name="Uwaga 3" xfId="27336" hidden="1"/>
    <cellStyle name="Uwaga 3" xfId="27338" hidden="1"/>
    <cellStyle name="Uwaga 3" xfId="27349" hidden="1"/>
    <cellStyle name="Uwaga 3" xfId="27351" hidden="1"/>
    <cellStyle name="Uwaga 3" xfId="27352" hidden="1"/>
    <cellStyle name="Uwaga 3" xfId="27361" hidden="1"/>
    <cellStyle name="Uwaga 3" xfId="27364" hidden="1"/>
    <cellStyle name="Uwaga 3" xfId="27366" hidden="1"/>
    <cellStyle name="Uwaga 3" xfId="27377" hidden="1"/>
    <cellStyle name="Uwaga 3" xfId="27379" hidden="1"/>
    <cellStyle name="Uwaga 3" xfId="27381" hidden="1"/>
    <cellStyle name="Uwaga 3" xfId="27393" hidden="1"/>
    <cellStyle name="Uwaga 3" xfId="27395" hidden="1"/>
    <cellStyle name="Uwaga 3" xfId="27397" hidden="1"/>
    <cellStyle name="Uwaga 3" xfId="27405" hidden="1"/>
    <cellStyle name="Uwaga 3" xfId="27407" hidden="1"/>
    <cellStyle name="Uwaga 3" xfId="27410" hidden="1"/>
    <cellStyle name="Uwaga 3" xfId="27400" hidden="1"/>
    <cellStyle name="Uwaga 3" xfId="27399" hidden="1"/>
    <cellStyle name="Uwaga 3" xfId="27398" hidden="1"/>
    <cellStyle name="Uwaga 3" xfId="27385" hidden="1"/>
    <cellStyle name="Uwaga 3" xfId="27384" hidden="1"/>
    <cellStyle name="Uwaga 3" xfId="27383" hidden="1"/>
    <cellStyle name="Uwaga 3" xfId="27370" hidden="1"/>
    <cellStyle name="Uwaga 3" xfId="27369" hidden="1"/>
    <cellStyle name="Uwaga 3" xfId="27368" hidden="1"/>
    <cellStyle name="Uwaga 3" xfId="27355" hidden="1"/>
    <cellStyle name="Uwaga 3" xfId="27354" hidden="1"/>
    <cellStyle name="Uwaga 3" xfId="27353" hidden="1"/>
    <cellStyle name="Uwaga 3" xfId="27340" hidden="1"/>
    <cellStyle name="Uwaga 3" xfId="27339" hidden="1"/>
    <cellStyle name="Uwaga 3" xfId="27337" hidden="1"/>
    <cellStyle name="Uwaga 3" xfId="27326" hidden="1"/>
    <cellStyle name="Uwaga 3" xfId="27323" hidden="1"/>
    <cellStyle name="Uwaga 3" xfId="27321" hidden="1"/>
    <cellStyle name="Uwaga 3" xfId="27311" hidden="1"/>
    <cellStyle name="Uwaga 3" xfId="27308" hidden="1"/>
    <cellStyle name="Uwaga 3" xfId="27306" hidden="1"/>
    <cellStyle name="Uwaga 3" xfId="27296" hidden="1"/>
    <cellStyle name="Uwaga 3" xfId="27293" hidden="1"/>
    <cellStyle name="Uwaga 3" xfId="27291" hidden="1"/>
    <cellStyle name="Uwaga 3" xfId="27281" hidden="1"/>
    <cellStyle name="Uwaga 3" xfId="27279" hidden="1"/>
    <cellStyle name="Uwaga 3" xfId="27278" hidden="1"/>
    <cellStyle name="Uwaga 3" xfId="27266" hidden="1"/>
    <cellStyle name="Uwaga 3" xfId="27264" hidden="1"/>
    <cellStyle name="Uwaga 3" xfId="27261" hidden="1"/>
    <cellStyle name="Uwaga 3" xfId="27251" hidden="1"/>
    <cellStyle name="Uwaga 3" xfId="27248" hidden="1"/>
    <cellStyle name="Uwaga 3" xfId="27246" hidden="1"/>
    <cellStyle name="Uwaga 3" xfId="27236" hidden="1"/>
    <cellStyle name="Uwaga 3" xfId="27233" hidden="1"/>
    <cellStyle name="Uwaga 3" xfId="27231" hidden="1"/>
    <cellStyle name="Uwaga 3" xfId="27221" hidden="1"/>
    <cellStyle name="Uwaga 3" xfId="27219" hidden="1"/>
    <cellStyle name="Uwaga 3" xfId="27218" hidden="1"/>
    <cellStyle name="Uwaga 3" xfId="27206" hidden="1"/>
    <cellStyle name="Uwaga 3" xfId="27203" hidden="1"/>
    <cellStyle name="Uwaga 3" xfId="27201" hidden="1"/>
    <cellStyle name="Uwaga 3" xfId="27191" hidden="1"/>
    <cellStyle name="Uwaga 3" xfId="27188" hidden="1"/>
    <cellStyle name="Uwaga 3" xfId="27186" hidden="1"/>
    <cellStyle name="Uwaga 3" xfId="27176" hidden="1"/>
    <cellStyle name="Uwaga 3" xfId="27173" hidden="1"/>
    <cellStyle name="Uwaga 3" xfId="27171" hidden="1"/>
    <cellStyle name="Uwaga 3" xfId="27161" hidden="1"/>
    <cellStyle name="Uwaga 3" xfId="27159" hidden="1"/>
    <cellStyle name="Uwaga 3" xfId="27158" hidden="1"/>
    <cellStyle name="Uwaga 3" xfId="27145" hidden="1"/>
    <cellStyle name="Uwaga 3" xfId="27142" hidden="1"/>
    <cellStyle name="Uwaga 3" xfId="27140" hidden="1"/>
    <cellStyle name="Uwaga 3" xfId="27130" hidden="1"/>
    <cellStyle name="Uwaga 3" xfId="27127" hidden="1"/>
    <cellStyle name="Uwaga 3" xfId="27125" hidden="1"/>
    <cellStyle name="Uwaga 3" xfId="27115" hidden="1"/>
    <cellStyle name="Uwaga 3" xfId="27112" hidden="1"/>
    <cellStyle name="Uwaga 3" xfId="27110" hidden="1"/>
    <cellStyle name="Uwaga 3" xfId="27101" hidden="1"/>
    <cellStyle name="Uwaga 3" xfId="27099" hidden="1"/>
    <cellStyle name="Uwaga 3" xfId="27098" hidden="1"/>
    <cellStyle name="Uwaga 3" xfId="27086" hidden="1"/>
    <cellStyle name="Uwaga 3" xfId="27084" hidden="1"/>
    <cellStyle name="Uwaga 3" xfId="27082" hidden="1"/>
    <cellStyle name="Uwaga 3" xfId="27071" hidden="1"/>
    <cellStyle name="Uwaga 3" xfId="27069" hidden="1"/>
    <cellStyle name="Uwaga 3" xfId="27067" hidden="1"/>
    <cellStyle name="Uwaga 3" xfId="27056" hidden="1"/>
    <cellStyle name="Uwaga 3" xfId="27054" hidden="1"/>
    <cellStyle name="Uwaga 3" xfId="27052" hidden="1"/>
    <cellStyle name="Uwaga 3" xfId="27041" hidden="1"/>
    <cellStyle name="Uwaga 3" xfId="27039" hidden="1"/>
    <cellStyle name="Uwaga 3" xfId="27038" hidden="1"/>
    <cellStyle name="Uwaga 3" xfId="27025" hidden="1"/>
    <cellStyle name="Uwaga 3" xfId="27022" hidden="1"/>
    <cellStyle name="Uwaga 3" xfId="27020" hidden="1"/>
    <cellStyle name="Uwaga 3" xfId="27010" hidden="1"/>
    <cellStyle name="Uwaga 3" xfId="27007" hidden="1"/>
    <cellStyle name="Uwaga 3" xfId="27005" hidden="1"/>
    <cellStyle name="Uwaga 3" xfId="26995" hidden="1"/>
    <cellStyle name="Uwaga 3" xfId="26992" hidden="1"/>
    <cellStyle name="Uwaga 3" xfId="26990" hidden="1"/>
    <cellStyle name="Uwaga 3" xfId="26981" hidden="1"/>
    <cellStyle name="Uwaga 3" xfId="26979" hidden="1"/>
    <cellStyle name="Uwaga 3" xfId="26977" hidden="1"/>
    <cellStyle name="Uwaga 3" xfId="26965" hidden="1"/>
    <cellStyle name="Uwaga 3" xfId="26962" hidden="1"/>
    <cellStyle name="Uwaga 3" xfId="26960" hidden="1"/>
    <cellStyle name="Uwaga 3" xfId="26950" hidden="1"/>
    <cellStyle name="Uwaga 3" xfId="26947" hidden="1"/>
    <cellStyle name="Uwaga 3" xfId="26945" hidden="1"/>
    <cellStyle name="Uwaga 3" xfId="26935" hidden="1"/>
    <cellStyle name="Uwaga 3" xfId="26932" hidden="1"/>
    <cellStyle name="Uwaga 3" xfId="26930" hidden="1"/>
    <cellStyle name="Uwaga 3" xfId="26923" hidden="1"/>
    <cellStyle name="Uwaga 3" xfId="26920" hidden="1"/>
    <cellStyle name="Uwaga 3" xfId="26918" hidden="1"/>
    <cellStyle name="Uwaga 3" xfId="26908" hidden="1"/>
    <cellStyle name="Uwaga 3" xfId="26905" hidden="1"/>
    <cellStyle name="Uwaga 3" xfId="26902" hidden="1"/>
    <cellStyle name="Uwaga 3" xfId="26893" hidden="1"/>
    <cellStyle name="Uwaga 3" xfId="26889" hidden="1"/>
    <cellStyle name="Uwaga 3" xfId="26886" hidden="1"/>
    <cellStyle name="Uwaga 3" xfId="26878" hidden="1"/>
    <cellStyle name="Uwaga 3" xfId="26875" hidden="1"/>
    <cellStyle name="Uwaga 3" xfId="26872" hidden="1"/>
    <cellStyle name="Uwaga 3" xfId="26863" hidden="1"/>
    <cellStyle name="Uwaga 3" xfId="26860" hidden="1"/>
    <cellStyle name="Uwaga 3" xfId="26857" hidden="1"/>
    <cellStyle name="Uwaga 3" xfId="26847" hidden="1"/>
    <cellStyle name="Uwaga 3" xfId="26843" hidden="1"/>
    <cellStyle name="Uwaga 3" xfId="26840" hidden="1"/>
    <cellStyle name="Uwaga 3" xfId="26831" hidden="1"/>
    <cellStyle name="Uwaga 3" xfId="26827" hidden="1"/>
    <cellStyle name="Uwaga 3" xfId="26825" hidden="1"/>
    <cellStyle name="Uwaga 3" xfId="26817" hidden="1"/>
    <cellStyle name="Uwaga 3" xfId="26813" hidden="1"/>
    <cellStyle name="Uwaga 3" xfId="26810" hidden="1"/>
    <cellStyle name="Uwaga 3" xfId="26803" hidden="1"/>
    <cellStyle name="Uwaga 3" xfId="26800" hidden="1"/>
    <cellStyle name="Uwaga 3" xfId="26797" hidden="1"/>
    <cellStyle name="Uwaga 3" xfId="26788" hidden="1"/>
    <cellStyle name="Uwaga 3" xfId="26783" hidden="1"/>
    <cellStyle name="Uwaga 3" xfId="26780" hidden="1"/>
    <cellStyle name="Uwaga 3" xfId="26773" hidden="1"/>
    <cellStyle name="Uwaga 3" xfId="26768" hidden="1"/>
    <cellStyle name="Uwaga 3" xfId="26765" hidden="1"/>
    <cellStyle name="Uwaga 3" xfId="26758" hidden="1"/>
    <cellStyle name="Uwaga 3" xfId="26753" hidden="1"/>
    <cellStyle name="Uwaga 3" xfId="26750" hidden="1"/>
    <cellStyle name="Uwaga 3" xfId="26744" hidden="1"/>
    <cellStyle name="Uwaga 3" xfId="26740" hidden="1"/>
    <cellStyle name="Uwaga 3" xfId="26737" hidden="1"/>
    <cellStyle name="Uwaga 3" xfId="26729" hidden="1"/>
    <cellStyle name="Uwaga 3" xfId="26724" hidden="1"/>
    <cellStyle name="Uwaga 3" xfId="26720" hidden="1"/>
    <cellStyle name="Uwaga 3" xfId="26714" hidden="1"/>
    <cellStyle name="Uwaga 3" xfId="26709" hidden="1"/>
    <cellStyle name="Uwaga 3" xfId="26705" hidden="1"/>
    <cellStyle name="Uwaga 3" xfId="26699" hidden="1"/>
    <cellStyle name="Uwaga 3" xfId="26694" hidden="1"/>
    <cellStyle name="Uwaga 3" xfId="26690" hidden="1"/>
    <cellStyle name="Uwaga 3" xfId="26685" hidden="1"/>
    <cellStyle name="Uwaga 3" xfId="26681" hidden="1"/>
    <cellStyle name="Uwaga 3" xfId="26677" hidden="1"/>
    <cellStyle name="Uwaga 3" xfId="26669" hidden="1"/>
    <cellStyle name="Uwaga 3" xfId="26664" hidden="1"/>
    <cellStyle name="Uwaga 3" xfId="26660" hidden="1"/>
    <cellStyle name="Uwaga 3" xfId="26654" hidden="1"/>
    <cellStyle name="Uwaga 3" xfId="26649" hidden="1"/>
    <cellStyle name="Uwaga 3" xfId="26645" hidden="1"/>
    <cellStyle name="Uwaga 3" xfId="26639" hidden="1"/>
    <cellStyle name="Uwaga 3" xfId="26634" hidden="1"/>
    <cellStyle name="Uwaga 3" xfId="26630" hidden="1"/>
    <cellStyle name="Uwaga 3" xfId="26626" hidden="1"/>
    <cellStyle name="Uwaga 3" xfId="26621" hidden="1"/>
    <cellStyle name="Uwaga 3" xfId="26616" hidden="1"/>
    <cellStyle name="Uwaga 3" xfId="26611" hidden="1"/>
    <cellStyle name="Uwaga 3" xfId="26607" hidden="1"/>
    <cellStyle name="Uwaga 3" xfId="26603" hidden="1"/>
    <cellStyle name="Uwaga 3" xfId="26596" hidden="1"/>
    <cellStyle name="Uwaga 3" xfId="26592" hidden="1"/>
    <cellStyle name="Uwaga 3" xfId="26587" hidden="1"/>
    <cellStyle name="Uwaga 3" xfId="26581" hidden="1"/>
    <cellStyle name="Uwaga 3" xfId="26577" hidden="1"/>
    <cellStyle name="Uwaga 3" xfId="26572" hidden="1"/>
    <cellStyle name="Uwaga 3" xfId="26566" hidden="1"/>
    <cellStyle name="Uwaga 3" xfId="26562" hidden="1"/>
    <cellStyle name="Uwaga 3" xfId="26557" hidden="1"/>
    <cellStyle name="Uwaga 3" xfId="26551" hidden="1"/>
    <cellStyle name="Uwaga 3" xfId="26547" hidden="1"/>
    <cellStyle name="Uwaga 3" xfId="26543" hidden="1"/>
    <cellStyle name="Uwaga 3" xfId="27403" hidden="1"/>
    <cellStyle name="Uwaga 3" xfId="27402" hidden="1"/>
    <cellStyle name="Uwaga 3" xfId="27401" hidden="1"/>
    <cellStyle name="Uwaga 3" xfId="27388" hidden="1"/>
    <cellStyle name="Uwaga 3" xfId="27387" hidden="1"/>
    <cellStyle name="Uwaga 3" xfId="27386" hidden="1"/>
    <cellStyle name="Uwaga 3" xfId="27373" hidden="1"/>
    <cellStyle name="Uwaga 3" xfId="27372" hidden="1"/>
    <cellStyle name="Uwaga 3" xfId="27371" hidden="1"/>
    <cellStyle name="Uwaga 3" xfId="27358" hidden="1"/>
    <cellStyle name="Uwaga 3" xfId="27357" hidden="1"/>
    <cellStyle name="Uwaga 3" xfId="27356" hidden="1"/>
    <cellStyle name="Uwaga 3" xfId="27343" hidden="1"/>
    <cellStyle name="Uwaga 3" xfId="27342" hidden="1"/>
    <cellStyle name="Uwaga 3" xfId="27341" hidden="1"/>
    <cellStyle name="Uwaga 3" xfId="27329" hidden="1"/>
    <cellStyle name="Uwaga 3" xfId="27327" hidden="1"/>
    <cellStyle name="Uwaga 3" xfId="27325" hidden="1"/>
    <cellStyle name="Uwaga 3" xfId="27314" hidden="1"/>
    <cellStyle name="Uwaga 3" xfId="27312" hidden="1"/>
    <cellStyle name="Uwaga 3" xfId="27310" hidden="1"/>
    <cellStyle name="Uwaga 3" xfId="27299" hidden="1"/>
    <cellStyle name="Uwaga 3" xfId="27297" hidden="1"/>
    <cellStyle name="Uwaga 3" xfId="27295" hidden="1"/>
    <cellStyle name="Uwaga 3" xfId="27284" hidden="1"/>
    <cellStyle name="Uwaga 3" xfId="27282" hidden="1"/>
    <cellStyle name="Uwaga 3" xfId="27280" hidden="1"/>
    <cellStyle name="Uwaga 3" xfId="27269" hidden="1"/>
    <cellStyle name="Uwaga 3" xfId="27267" hidden="1"/>
    <cellStyle name="Uwaga 3" xfId="27265" hidden="1"/>
    <cellStyle name="Uwaga 3" xfId="27254" hidden="1"/>
    <cellStyle name="Uwaga 3" xfId="27252" hidden="1"/>
    <cellStyle name="Uwaga 3" xfId="27250" hidden="1"/>
    <cellStyle name="Uwaga 3" xfId="27239" hidden="1"/>
    <cellStyle name="Uwaga 3" xfId="27237" hidden="1"/>
    <cellStyle name="Uwaga 3" xfId="27235" hidden="1"/>
    <cellStyle name="Uwaga 3" xfId="27224" hidden="1"/>
    <cellStyle name="Uwaga 3" xfId="27222" hidden="1"/>
    <cellStyle name="Uwaga 3" xfId="27220" hidden="1"/>
    <cellStyle name="Uwaga 3" xfId="27209" hidden="1"/>
    <cellStyle name="Uwaga 3" xfId="27207" hidden="1"/>
    <cellStyle name="Uwaga 3" xfId="27205" hidden="1"/>
    <cellStyle name="Uwaga 3" xfId="27194" hidden="1"/>
    <cellStyle name="Uwaga 3" xfId="27192" hidden="1"/>
    <cellStyle name="Uwaga 3" xfId="27190" hidden="1"/>
    <cellStyle name="Uwaga 3" xfId="27179" hidden="1"/>
    <cellStyle name="Uwaga 3" xfId="27177" hidden="1"/>
    <cellStyle name="Uwaga 3" xfId="27175" hidden="1"/>
    <cellStyle name="Uwaga 3" xfId="27164" hidden="1"/>
    <cellStyle name="Uwaga 3" xfId="27162" hidden="1"/>
    <cellStyle name="Uwaga 3" xfId="27160" hidden="1"/>
    <cellStyle name="Uwaga 3" xfId="27149" hidden="1"/>
    <cellStyle name="Uwaga 3" xfId="27147" hidden="1"/>
    <cellStyle name="Uwaga 3" xfId="27144" hidden="1"/>
    <cellStyle name="Uwaga 3" xfId="27134" hidden="1"/>
    <cellStyle name="Uwaga 3" xfId="27131" hidden="1"/>
    <cellStyle name="Uwaga 3" xfId="27128" hidden="1"/>
    <cellStyle name="Uwaga 3" xfId="27119" hidden="1"/>
    <cellStyle name="Uwaga 3" xfId="27117" hidden="1"/>
    <cellStyle name="Uwaga 3" xfId="27114" hidden="1"/>
    <cellStyle name="Uwaga 3" xfId="27104" hidden="1"/>
    <cellStyle name="Uwaga 3" xfId="27102" hidden="1"/>
    <cellStyle name="Uwaga 3" xfId="27100" hidden="1"/>
    <cellStyle name="Uwaga 3" xfId="27089" hidden="1"/>
    <cellStyle name="Uwaga 3" xfId="27087" hidden="1"/>
    <cellStyle name="Uwaga 3" xfId="27085" hidden="1"/>
    <cellStyle name="Uwaga 3" xfId="27074" hidden="1"/>
    <cellStyle name="Uwaga 3" xfId="27072" hidden="1"/>
    <cellStyle name="Uwaga 3" xfId="27070" hidden="1"/>
    <cellStyle name="Uwaga 3" xfId="27059" hidden="1"/>
    <cellStyle name="Uwaga 3" xfId="27057" hidden="1"/>
    <cellStyle name="Uwaga 3" xfId="27055" hidden="1"/>
    <cellStyle name="Uwaga 3" xfId="27044" hidden="1"/>
    <cellStyle name="Uwaga 3" xfId="27042" hidden="1"/>
    <cellStyle name="Uwaga 3" xfId="27040" hidden="1"/>
    <cellStyle name="Uwaga 3" xfId="27029" hidden="1"/>
    <cellStyle name="Uwaga 3" xfId="27027" hidden="1"/>
    <cellStyle name="Uwaga 3" xfId="27024" hidden="1"/>
    <cellStyle name="Uwaga 3" xfId="27014" hidden="1"/>
    <cellStyle name="Uwaga 3" xfId="27011" hidden="1"/>
    <cellStyle name="Uwaga 3" xfId="27008" hidden="1"/>
    <cellStyle name="Uwaga 3" xfId="26999" hidden="1"/>
    <cellStyle name="Uwaga 3" xfId="26996" hidden="1"/>
    <cellStyle name="Uwaga 3" xfId="26993" hidden="1"/>
    <cellStyle name="Uwaga 3" xfId="26984" hidden="1"/>
    <cellStyle name="Uwaga 3" xfId="26982" hidden="1"/>
    <cellStyle name="Uwaga 3" xfId="26980" hidden="1"/>
    <cellStyle name="Uwaga 3" xfId="26969" hidden="1"/>
    <cellStyle name="Uwaga 3" xfId="26966" hidden="1"/>
    <cellStyle name="Uwaga 3" xfId="26963" hidden="1"/>
    <cellStyle name="Uwaga 3" xfId="26954" hidden="1"/>
    <cellStyle name="Uwaga 3" xfId="26951" hidden="1"/>
    <cellStyle name="Uwaga 3" xfId="26948" hidden="1"/>
    <cellStyle name="Uwaga 3" xfId="26939" hidden="1"/>
    <cellStyle name="Uwaga 3" xfId="26936" hidden="1"/>
    <cellStyle name="Uwaga 3" xfId="26933" hidden="1"/>
    <cellStyle name="Uwaga 3" xfId="26926" hidden="1"/>
    <cellStyle name="Uwaga 3" xfId="26922" hidden="1"/>
    <cellStyle name="Uwaga 3" xfId="26919" hidden="1"/>
    <cellStyle name="Uwaga 3" xfId="26911" hidden="1"/>
    <cellStyle name="Uwaga 3" xfId="26907" hidden="1"/>
    <cellStyle name="Uwaga 3" xfId="26904" hidden="1"/>
    <cellStyle name="Uwaga 3" xfId="26896" hidden="1"/>
    <cellStyle name="Uwaga 3" xfId="26892" hidden="1"/>
    <cellStyle name="Uwaga 3" xfId="26888" hidden="1"/>
    <cellStyle name="Uwaga 3" xfId="26881" hidden="1"/>
    <cellStyle name="Uwaga 3" xfId="26877" hidden="1"/>
    <cellStyle name="Uwaga 3" xfId="26874" hidden="1"/>
    <cellStyle name="Uwaga 3" xfId="26866" hidden="1"/>
    <cellStyle name="Uwaga 3" xfId="26862" hidden="1"/>
    <cellStyle name="Uwaga 3" xfId="26859" hidden="1"/>
    <cellStyle name="Uwaga 3" xfId="26850" hidden="1"/>
    <cellStyle name="Uwaga 3" xfId="26845" hidden="1"/>
    <cellStyle name="Uwaga 3" xfId="26841" hidden="1"/>
    <cellStyle name="Uwaga 3" xfId="26835" hidden="1"/>
    <cellStyle name="Uwaga 3" xfId="26830" hidden="1"/>
    <cellStyle name="Uwaga 3" xfId="26826" hidden="1"/>
    <cellStyle name="Uwaga 3" xfId="26820" hidden="1"/>
    <cellStyle name="Uwaga 3" xfId="26815" hidden="1"/>
    <cellStyle name="Uwaga 3" xfId="26811" hidden="1"/>
    <cellStyle name="Uwaga 3" xfId="26806" hidden="1"/>
    <cellStyle name="Uwaga 3" xfId="26802" hidden="1"/>
    <cellStyle name="Uwaga 3" xfId="26798" hidden="1"/>
    <cellStyle name="Uwaga 3" xfId="26791" hidden="1"/>
    <cellStyle name="Uwaga 3" xfId="26786" hidden="1"/>
    <cellStyle name="Uwaga 3" xfId="26782" hidden="1"/>
    <cellStyle name="Uwaga 3" xfId="26775" hidden="1"/>
    <cellStyle name="Uwaga 3" xfId="26770" hidden="1"/>
    <cellStyle name="Uwaga 3" xfId="26766" hidden="1"/>
    <cellStyle name="Uwaga 3" xfId="26761" hidden="1"/>
    <cellStyle name="Uwaga 3" xfId="26756" hidden="1"/>
    <cellStyle name="Uwaga 3" xfId="26752" hidden="1"/>
    <cellStyle name="Uwaga 3" xfId="26746" hidden="1"/>
    <cellStyle name="Uwaga 3" xfId="26742" hidden="1"/>
    <cellStyle name="Uwaga 3" xfId="26739" hidden="1"/>
    <cellStyle name="Uwaga 3" xfId="26732" hidden="1"/>
    <cellStyle name="Uwaga 3" xfId="26727" hidden="1"/>
    <cellStyle name="Uwaga 3" xfId="26722" hidden="1"/>
    <cellStyle name="Uwaga 3" xfId="26716" hidden="1"/>
    <cellStyle name="Uwaga 3" xfId="26711" hidden="1"/>
    <cellStyle name="Uwaga 3" xfId="26706" hidden="1"/>
    <cellStyle name="Uwaga 3" xfId="26701" hidden="1"/>
    <cellStyle name="Uwaga 3" xfId="26696" hidden="1"/>
    <cellStyle name="Uwaga 3" xfId="26691" hidden="1"/>
    <cellStyle name="Uwaga 3" xfId="26687" hidden="1"/>
    <cellStyle name="Uwaga 3" xfId="26683" hidden="1"/>
    <cellStyle name="Uwaga 3" xfId="26678" hidden="1"/>
    <cellStyle name="Uwaga 3" xfId="26671" hidden="1"/>
    <cellStyle name="Uwaga 3" xfId="26666" hidden="1"/>
    <cellStyle name="Uwaga 3" xfId="26661" hidden="1"/>
    <cellStyle name="Uwaga 3" xfId="26655" hidden="1"/>
    <cellStyle name="Uwaga 3" xfId="26650" hidden="1"/>
    <cellStyle name="Uwaga 3" xfId="26646" hidden="1"/>
    <cellStyle name="Uwaga 3" xfId="26641" hidden="1"/>
    <cellStyle name="Uwaga 3" xfId="26636" hidden="1"/>
    <cellStyle name="Uwaga 3" xfId="26631" hidden="1"/>
    <cellStyle name="Uwaga 3" xfId="26627" hidden="1"/>
    <cellStyle name="Uwaga 3" xfId="26622" hidden="1"/>
    <cellStyle name="Uwaga 3" xfId="26617" hidden="1"/>
    <cellStyle name="Uwaga 3" xfId="26612" hidden="1"/>
    <cellStyle name="Uwaga 3" xfId="26608" hidden="1"/>
    <cellStyle name="Uwaga 3" xfId="26604" hidden="1"/>
    <cellStyle name="Uwaga 3" xfId="26597" hidden="1"/>
    <cellStyle name="Uwaga 3" xfId="26593" hidden="1"/>
    <cellStyle name="Uwaga 3" xfId="26588" hidden="1"/>
    <cellStyle name="Uwaga 3" xfId="26582" hidden="1"/>
    <cellStyle name="Uwaga 3" xfId="26578" hidden="1"/>
    <cellStyle name="Uwaga 3" xfId="26573" hidden="1"/>
    <cellStyle name="Uwaga 3" xfId="26567" hidden="1"/>
    <cellStyle name="Uwaga 3" xfId="26563" hidden="1"/>
    <cellStyle name="Uwaga 3" xfId="26559" hidden="1"/>
    <cellStyle name="Uwaga 3" xfId="26552" hidden="1"/>
    <cellStyle name="Uwaga 3" xfId="26548" hidden="1"/>
    <cellStyle name="Uwaga 3" xfId="26544" hidden="1"/>
    <cellStyle name="Uwaga 3" xfId="27408" hidden="1"/>
    <cellStyle name="Uwaga 3" xfId="27406" hidden="1"/>
    <cellStyle name="Uwaga 3" xfId="27404" hidden="1"/>
    <cellStyle name="Uwaga 3" xfId="27391" hidden="1"/>
    <cellStyle name="Uwaga 3" xfId="27390" hidden="1"/>
    <cellStyle name="Uwaga 3" xfId="27389" hidden="1"/>
    <cellStyle name="Uwaga 3" xfId="27376" hidden="1"/>
    <cellStyle name="Uwaga 3" xfId="27375" hidden="1"/>
    <cellStyle name="Uwaga 3" xfId="27374" hidden="1"/>
    <cellStyle name="Uwaga 3" xfId="27362" hidden="1"/>
    <cellStyle name="Uwaga 3" xfId="27360" hidden="1"/>
    <cellStyle name="Uwaga 3" xfId="27359" hidden="1"/>
    <cellStyle name="Uwaga 3" xfId="27346" hidden="1"/>
    <cellStyle name="Uwaga 3" xfId="27345" hidden="1"/>
    <cellStyle name="Uwaga 3" xfId="27344" hidden="1"/>
    <cellStyle name="Uwaga 3" xfId="27332" hidden="1"/>
    <cellStyle name="Uwaga 3" xfId="27330" hidden="1"/>
    <cellStyle name="Uwaga 3" xfId="27328" hidden="1"/>
    <cellStyle name="Uwaga 3" xfId="27317" hidden="1"/>
    <cellStyle name="Uwaga 3" xfId="27315" hidden="1"/>
    <cellStyle name="Uwaga 3" xfId="27313" hidden="1"/>
    <cellStyle name="Uwaga 3" xfId="27302" hidden="1"/>
    <cellStyle name="Uwaga 3" xfId="27300" hidden="1"/>
    <cellStyle name="Uwaga 3" xfId="27298" hidden="1"/>
    <cellStyle name="Uwaga 3" xfId="27287" hidden="1"/>
    <cellStyle name="Uwaga 3" xfId="27285" hidden="1"/>
    <cellStyle name="Uwaga 3" xfId="27283" hidden="1"/>
    <cellStyle name="Uwaga 3" xfId="27272" hidden="1"/>
    <cellStyle name="Uwaga 3" xfId="27270" hidden="1"/>
    <cellStyle name="Uwaga 3" xfId="27268" hidden="1"/>
    <cellStyle name="Uwaga 3" xfId="27257" hidden="1"/>
    <cellStyle name="Uwaga 3" xfId="27255" hidden="1"/>
    <cellStyle name="Uwaga 3" xfId="27253" hidden="1"/>
    <cellStyle name="Uwaga 3" xfId="27242" hidden="1"/>
    <cellStyle name="Uwaga 3" xfId="27240" hidden="1"/>
    <cellStyle name="Uwaga 3" xfId="27238" hidden="1"/>
    <cellStyle name="Uwaga 3" xfId="27227" hidden="1"/>
    <cellStyle name="Uwaga 3" xfId="27225" hidden="1"/>
    <cellStyle name="Uwaga 3" xfId="27223" hidden="1"/>
    <cellStyle name="Uwaga 3" xfId="27212" hidden="1"/>
    <cellStyle name="Uwaga 3" xfId="27210" hidden="1"/>
    <cellStyle name="Uwaga 3" xfId="27208" hidden="1"/>
    <cellStyle name="Uwaga 3" xfId="27197" hidden="1"/>
    <cellStyle name="Uwaga 3" xfId="27195" hidden="1"/>
    <cellStyle name="Uwaga 3" xfId="27193" hidden="1"/>
    <cellStyle name="Uwaga 3" xfId="27182" hidden="1"/>
    <cellStyle name="Uwaga 3" xfId="27180" hidden="1"/>
    <cellStyle name="Uwaga 3" xfId="27178" hidden="1"/>
    <cellStyle name="Uwaga 3" xfId="27167" hidden="1"/>
    <cellStyle name="Uwaga 3" xfId="27165" hidden="1"/>
    <cellStyle name="Uwaga 3" xfId="27163" hidden="1"/>
    <cellStyle name="Uwaga 3" xfId="27152" hidden="1"/>
    <cellStyle name="Uwaga 3" xfId="27150" hidden="1"/>
    <cellStyle name="Uwaga 3" xfId="27148" hidden="1"/>
    <cellStyle name="Uwaga 3" xfId="27137" hidden="1"/>
    <cellStyle name="Uwaga 3" xfId="27135" hidden="1"/>
    <cellStyle name="Uwaga 3" xfId="27133" hidden="1"/>
    <cellStyle name="Uwaga 3" xfId="27122" hidden="1"/>
    <cellStyle name="Uwaga 3" xfId="27120" hidden="1"/>
    <cellStyle name="Uwaga 3" xfId="27118" hidden="1"/>
    <cellStyle name="Uwaga 3" xfId="27107" hidden="1"/>
    <cellStyle name="Uwaga 3" xfId="27105" hidden="1"/>
    <cellStyle name="Uwaga 3" xfId="27103" hidden="1"/>
    <cellStyle name="Uwaga 3" xfId="27092" hidden="1"/>
    <cellStyle name="Uwaga 3" xfId="27090" hidden="1"/>
    <cellStyle name="Uwaga 3" xfId="27088" hidden="1"/>
    <cellStyle name="Uwaga 3" xfId="27077" hidden="1"/>
    <cellStyle name="Uwaga 3" xfId="27075" hidden="1"/>
    <cellStyle name="Uwaga 3" xfId="27073" hidden="1"/>
    <cellStyle name="Uwaga 3" xfId="27062" hidden="1"/>
    <cellStyle name="Uwaga 3" xfId="27060" hidden="1"/>
    <cellStyle name="Uwaga 3" xfId="27058" hidden="1"/>
    <cellStyle name="Uwaga 3" xfId="27047" hidden="1"/>
    <cellStyle name="Uwaga 3" xfId="27045" hidden="1"/>
    <cellStyle name="Uwaga 3" xfId="27043" hidden="1"/>
    <cellStyle name="Uwaga 3" xfId="27032" hidden="1"/>
    <cellStyle name="Uwaga 3" xfId="27030" hidden="1"/>
    <cellStyle name="Uwaga 3" xfId="27028" hidden="1"/>
    <cellStyle name="Uwaga 3" xfId="27017" hidden="1"/>
    <cellStyle name="Uwaga 3" xfId="27015" hidden="1"/>
    <cellStyle name="Uwaga 3" xfId="27012" hidden="1"/>
    <cellStyle name="Uwaga 3" xfId="27002" hidden="1"/>
    <cellStyle name="Uwaga 3" xfId="27000" hidden="1"/>
    <cellStyle name="Uwaga 3" xfId="26998" hidden="1"/>
    <cellStyle name="Uwaga 3" xfId="26987" hidden="1"/>
    <cellStyle name="Uwaga 3" xfId="26985" hidden="1"/>
    <cellStyle name="Uwaga 3" xfId="26983" hidden="1"/>
    <cellStyle name="Uwaga 3" xfId="26972" hidden="1"/>
    <cellStyle name="Uwaga 3" xfId="26970" hidden="1"/>
    <cellStyle name="Uwaga 3" xfId="26967" hidden="1"/>
    <cellStyle name="Uwaga 3" xfId="26957" hidden="1"/>
    <cellStyle name="Uwaga 3" xfId="26955" hidden="1"/>
    <cellStyle name="Uwaga 3" xfId="26952" hidden="1"/>
    <cellStyle name="Uwaga 3" xfId="26942" hidden="1"/>
    <cellStyle name="Uwaga 3" xfId="26940" hidden="1"/>
    <cellStyle name="Uwaga 3" xfId="26937" hidden="1"/>
    <cellStyle name="Uwaga 3" xfId="26928" hidden="1"/>
    <cellStyle name="Uwaga 3" xfId="26925" hidden="1"/>
    <cellStyle name="Uwaga 3" xfId="26921" hidden="1"/>
    <cellStyle name="Uwaga 3" xfId="26913" hidden="1"/>
    <cellStyle name="Uwaga 3" xfId="26910" hidden="1"/>
    <cellStyle name="Uwaga 3" xfId="26906" hidden="1"/>
    <cellStyle name="Uwaga 3" xfId="26898" hidden="1"/>
    <cellStyle name="Uwaga 3" xfId="26895" hidden="1"/>
    <cellStyle name="Uwaga 3" xfId="26891" hidden="1"/>
    <cellStyle name="Uwaga 3" xfId="26883" hidden="1"/>
    <cellStyle name="Uwaga 3" xfId="26880" hidden="1"/>
    <cellStyle name="Uwaga 3" xfId="26876" hidden="1"/>
    <cellStyle name="Uwaga 3" xfId="26868" hidden="1"/>
    <cellStyle name="Uwaga 3" xfId="26865" hidden="1"/>
    <cellStyle name="Uwaga 3" xfId="26861" hidden="1"/>
    <cellStyle name="Uwaga 3" xfId="26853" hidden="1"/>
    <cellStyle name="Uwaga 3" xfId="26849" hidden="1"/>
    <cellStyle name="Uwaga 3" xfId="26844" hidden="1"/>
    <cellStyle name="Uwaga 3" xfId="26838" hidden="1"/>
    <cellStyle name="Uwaga 3" xfId="26834" hidden="1"/>
    <cellStyle name="Uwaga 3" xfId="26829" hidden="1"/>
    <cellStyle name="Uwaga 3" xfId="26823" hidden="1"/>
    <cellStyle name="Uwaga 3" xfId="26819" hidden="1"/>
    <cellStyle name="Uwaga 3" xfId="26814" hidden="1"/>
    <cellStyle name="Uwaga 3" xfId="26808" hidden="1"/>
    <cellStyle name="Uwaga 3" xfId="26805" hidden="1"/>
    <cellStyle name="Uwaga 3" xfId="26801" hidden="1"/>
    <cellStyle name="Uwaga 3" xfId="26793" hidden="1"/>
    <cellStyle name="Uwaga 3" xfId="26790" hidden="1"/>
    <cellStyle name="Uwaga 3" xfId="26785" hidden="1"/>
    <cellStyle name="Uwaga 3" xfId="26778" hidden="1"/>
    <cellStyle name="Uwaga 3" xfId="26774" hidden="1"/>
    <cellStyle name="Uwaga 3" xfId="26769" hidden="1"/>
    <cellStyle name="Uwaga 3" xfId="26763" hidden="1"/>
    <cellStyle name="Uwaga 3" xfId="26759" hidden="1"/>
    <cellStyle name="Uwaga 3" xfId="26754" hidden="1"/>
    <cellStyle name="Uwaga 3" xfId="26748" hidden="1"/>
    <cellStyle name="Uwaga 3" xfId="26745" hidden="1"/>
    <cellStyle name="Uwaga 3" xfId="26741" hidden="1"/>
    <cellStyle name="Uwaga 3" xfId="26733" hidden="1"/>
    <cellStyle name="Uwaga 3" xfId="26728" hidden="1"/>
    <cellStyle name="Uwaga 3" xfId="26723" hidden="1"/>
    <cellStyle name="Uwaga 3" xfId="26718" hidden="1"/>
    <cellStyle name="Uwaga 3" xfId="26713" hidden="1"/>
    <cellStyle name="Uwaga 3" xfId="26708" hidden="1"/>
    <cellStyle name="Uwaga 3" xfId="26703" hidden="1"/>
    <cellStyle name="Uwaga 3" xfId="26698" hidden="1"/>
    <cellStyle name="Uwaga 3" xfId="26693" hidden="1"/>
    <cellStyle name="Uwaga 3" xfId="26688" hidden="1"/>
    <cellStyle name="Uwaga 3" xfId="26684" hidden="1"/>
    <cellStyle name="Uwaga 3" xfId="26679" hidden="1"/>
    <cellStyle name="Uwaga 3" xfId="26672" hidden="1"/>
    <cellStyle name="Uwaga 3" xfId="26667" hidden="1"/>
    <cellStyle name="Uwaga 3" xfId="26662" hidden="1"/>
    <cellStyle name="Uwaga 3" xfId="26657" hidden="1"/>
    <cellStyle name="Uwaga 3" xfId="26652" hidden="1"/>
    <cellStyle name="Uwaga 3" xfId="26647" hidden="1"/>
    <cellStyle name="Uwaga 3" xfId="26642" hidden="1"/>
    <cellStyle name="Uwaga 3" xfId="26637" hidden="1"/>
    <cellStyle name="Uwaga 3" xfId="26632" hidden="1"/>
    <cellStyle name="Uwaga 3" xfId="26628" hidden="1"/>
    <cellStyle name="Uwaga 3" xfId="26623" hidden="1"/>
    <cellStyle name="Uwaga 3" xfId="26618" hidden="1"/>
    <cellStyle name="Uwaga 3" xfId="26613" hidden="1"/>
    <cellStyle name="Uwaga 3" xfId="26609" hidden="1"/>
    <cellStyle name="Uwaga 3" xfId="26605" hidden="1"/>
    <cellStyle name="Uwaga 3" xfId="26598" hidden="1"/>
    <cellStyle name="Uwaga 3" xfId="26594" hidden="1"/>
    <cellStyle name="Uwaga 3" xfId="26589" hidden="1"/>
    <cellStyle name="Uwaga 3" xfId="26583" hidden="1"/>
    <cellStyle name="Uwaga 3" xfId="26579" hidden="1"/>
    <cellStyle name="Uwaga 3" xfId="26574" hidden="1"/>
    <cellStyle name="Uwaga 3" xfId="26568" hidden="1"/>
    <cellStyle name="Uwaga 3" xfId="26564" hidden="1"/>
    <cellStyle name="Uwaga 3" xfId="26560" hidden="1"/>
    <cellStyle name="Uwaga 3" xfId="26553" hidden="1"/>
    <cellStyle name="Uwaga 3" xfId="26549" hidden="1"/>
    <cellStyle name="Uwaga 3" xfId="26545" hidden="1"/>
    <cellStyle name="Uwaga 3" xfId="27412" hidden="1"/>
    <cellStyle name="Uwaga 3" xfId="27411" hidden="1"/>
    <cellStyle name="Uwaga 3" xfId="27409" hidden="1"/>
    <cellStyle name="Uwaga 3" xfId="27396" hidden="1"/>
    <cellStyle name="Uwaga 3" xfId="27394" hidden="1"/>
    <cellStyle name="Uwaga 3" xfId="27392" hidden="1"/>
    <cellStyle name="Uwaga 3" xfId="27382" hidden="1"/>
    <cellStyle name="Uwaga 3" xfId="27380" hidden="1"/>
    <cellStyle name="Uwaga 3" xfId="27378" hidden="1"/>
    <cellStyle name="Uwaga 3" xfId="27367" hidden="1"/>
    <cellStyle name="Uwaga 3" xfId="27365" hidden="1"/>
    <cellStyle name="Uwaga 3" xfId="27363" hidden="1"/>
    <cellStyle name="Uwaga 3" xfId="27350" hidden="1"/>
    <cellStyle name="Uwaga 3" xfId="27348" hidden="1"/>
    <cellStyle name="Uwaga 3" xfId="27347" hidden="1"/>
    <cellStyle name="Uwaga 3" xfId="27334" hidden="1"/>
    <cellStyle name="Uwaga 3" xfId="27333" hidden="1"/>
    <cellStyle name="Uwaga 3" xfId="27331" hidden="1"/>
    <cellStyle name="Uwaga 3" xfId="27319" hidden="1"/>
    <cellStyle name="Uwaga 3" xfId="27318" hidden="1"/>
    <cellStyle name="Uwaga 3" xfId="27316" hidden="1"/>
    <cellStyle name="Uwaga 3" xfId="27304" hidden="1"/>
    <cellStyle name="Uwaga 3" xfId="27303" hidden="1"/>
    <cellStyle name="Uwaga 3" xfId="27301" hidden="1"/>
    <cellStyle name="Uwaga 3" xfId="27289" hidden="1"/>
    <cellStyle name="Uwaga 3" xfId="27288" hidden="1"/>
    <cellStyle name="Uwaga 3" xfId="27286" hidden="1"/>
    <cellStyle name="Uwaga 3" xfId="27274" hidden="1"/>
    <cellStyle name="Uwaga 3" xfId="27273" hidden="1"/>
    <cellStyle name="Uwaga 3" xfId="27271" hidden="1"/>
    <cellStyle name="Uwaga 3" xfId="27259" hidden="1"/>
    <cellStyle name="Uwaga 3" xfId="27258" hidden="1"/>
    <cellStyle name="Uwaga 3" xfId="27256" hidden="1"/>
    <cellStyle name="Uwaga 3" xfId="27244" hidden="1"/>
    <cellStyle name="Uwaga 3" xfId="27243" hidden="1"/>
    <cellStyle name="Uwaga 3" xfId="27241" hidden="1"/>
    <cellStyle name="Uwaga 3" xfId="27229" hidden="1"/>
    <cellStyle name="Uwaga 3" xfId="27228" hidden="1"/>
    <cellStyle name="Uwaga 3" xfId="27226" hidden="1"/>
    <cellStyle name="Uwaga 3" xfId="27214" hidden="1"/>
    <cellStyle name="Uwaga 3" xfId="27213" hidden="1"/>
    <cellStyle name="Uwaga 3" xfId="27211" hidden="1"/>
    <cellStyle name="Uwaga 3" xfId="27199" hidden="1"/>
    <cellStyle name="Uwaga 3" xfId="27198" hidden="1"/>
    <cellStyle name="Uwaga 3" xfId="27196" hidden="1"/>
    <cellStyle name="Uwaga 3" xfId="27184" hidden="1"/>
    <cellStyle name="Uwaga 3" xfId="27183" hidden="1"/>
    <cellStyle name="Uwaga 3" xfId="27181" hidden="1"/>
    <cellStyle name="Uwaga 3" xfId="27169" hidden="1"/>
    <cellStyle name="Uwaga 3" xfId="27168" hidden="1"/>
    <cellStyle name="Uwaga 3" xfId="27166" hidden="1"/>
    <cellStyle name="Uwaga 3" xfId="27154" hidden="1"/>
    <cellStyle name="Uwaga 3" xfId="27153" hidden="1"/>
    <cellStyle name="Uwaga 3" xfId="27151" hidden="1"/>
    <cellStyle name="Uwaga 3" xfId="27139" hidden="1"/>
    <cellStyle name="Uwaga 3" xfId="27138" hidden="1"/>
    <cellStyle name="Uwaga 3" xfId="27136" hidden="1"/>
    <cellStyle name="Uwaga 3" xfId="27124" hidden="1"/>
    <cellStyle name="Uwaga 3" xfId="27123" hidden="1"/>
    <cellStyle name="Uwaga 3" xfId="27121" hidden="1"/>
    <cellStyle name="Uwaga 3" xfId="27109" hidden="1"/>
    <cellStyle name="Uwaga 3" xfId="27108" hidden="1"/>
    <cellStyle name="Uwaga 3" xfId="27106" hidden="1"/>
    <cellStyle name="Uwaga 3" xfId="27094" hidden="1"/>
    <cellStyle name="Uwaga 3" xfId="27093" hidden="1"/>
    <cellStyle name="Uwaga 3" xfId="27091" hidden="1"/>
    <cellStyle name="Uwaga 3" xfId="27079" hidden="1"/>
    <cellStyle name="Uwaga 3" xfId="27078" hidden="1"/>
    <cellStyle name="Uwaga 3" xfId="27076" hidden="1"/>
    <cellStyle name="Uwaga 3" xfId="27064" hidden="1"/>
    <cellStyle name="Uwaga 3" xfId="27063" hidden="1"/>
    <cellStyle name="Uwaga 3" xfId="27061" hidden="1"/>
    <cellStyle name="Uwaga 3" xfId="27049" hidden="1"/>
    <cellStyle name="Uwaga 3" xfId="27048" hidden="1"/>
    <cellStyle name="Uwaga 3" xfId="27046" hidden="1"/>
    <cellStyle name="Uwaga 3" xfId="27034" hidden="1"/>
    <cellStyle name="Uwaga 3" xfId="27033" hidden="1"/>
    <cellStyle name="Uwaga 3" xfId="27031" hidden="1"/>
    <cellStyle name="Uwaga 3" xfId="27019" hidden="1"/>
    <cellStyle name="Uwaga 3" xfId="27018" hidden="1"/>
    <cellStyle name="Uwaga 3" xfId="27016" hidden="1"/>
    <cellStyle name="Uwaga 3" xfId="27004" hidden="1"/>
    <cellStyle name="Uwaga 3" xfId="27003" hidden="1"/>
    <cellStyle name="Uwaga 3" xfId="27001" hidden="1"/>
    <cellStyle name="Uwaga 3" xfId="26989" hidden="1"/>
    <cellStyle name="Uwaga 3" xfId="26988" hidden="1"/>
    <cellStyle name="Uwaga 3" xfId="26986" hidden="1"/>
    <cellStyle name="Uwaga 3" xfId="26974" hidden="1"/>
    <cellStyle name="Uwaga 3" xfId="26973" hidden="1"/>
    <cellStyle name="Uwaga 3" xfId="26971" hidden="1"/>
    <cellStyle name="Uwaga 3" xfId="26959" hidden="1"/>
    <cellStyle name="Uwaga 3" xfId="26958" hidden="1"/>
    <cellStyle name="Uwaga 3" xfId="26956" hidden="1"/>
    <cellStyle name="Uwaga 3" xfId="26944" hidden="1"/>
    <cellStyle name="Uwaga 3" xfId="26943" hidden="1"/>
    <cellStyle name="Uwaga 3" xfId="26941" hidden="1"/>
    <cellStyle name="Uwaga 3" xfId="26929" hidden="1"/>
    <cellStyle name="Uwaga 3" xfId="26927" hidden="1"/>
    <cellStyle name="Uwaga 3" xfId="26924" hidden="1"/>
    <cellStyle name="Uwaga 3" xfId="26914" hidden="1"/>
    <cellStyle name="Uwaga 3" xfId="26912" hidden="1"/>
    <cellStyle name="Uwaga 3" xfId="26909" hidden="1"/>
    <cellStyle name="Uwaga 3" xfId="26899" hidden="1"/>
    <cellStyle name="Uwaga 3" xfId="26897" hidden="1"/>
    <cellStyle name="Uwaga 3" xfId="26894" hidden="1"/>
    <cellStyle name="Uwaga 3" xfId="26884" hidden="1"/>
    <cellStyle name="Uwaga 3" xfId="26882" hidden="1"/>
    <cellStyle name="Uwaga 3" xfId="26879" hidden="1"/>
    <cellStyle name="Uwaga 3" xfId="26869" hidden="1"/>
    <cellStyle name="Uwaga 3" xfId="26867" hidden="1"/>
    <cellStyle name="Uwaga 3" xfId="26864" hidden="1"/>
    <cellStyle name="Uwaga 3" xfId="26854" hidden="1"/>
    <cellStyle name="Uwaga 3" xfId="26852" hidden="1"/>
    <cellStyle name="Uwaga 3" xfId="26848" hidden="1"/>
    <cellStyle name="Uwaga 3" xfId="26839" hidden="1"/>
    <cellStyle name="Uwaga 3" xfId="26836" hidden="1"/>
    <cellStyle name="Uwaga 3" xfId="26832" hidden="1"/>
    <cellStyle name="Uwaga 3" xfId="26824" hidden="1"/>
    <cellStyle name="Uwaga 3" xfId="26822" hidden="1"/>
    <cellStyle name="Uwaga 3" xfId="26818" hidden="1"/>
    <cellStyle name="Uwaga 3" xfId="26809" hidden="1"/>
    <cellStyle name="Uwaga 3" xfId="26807" hidden="1"/>
    <cellStyle name="Uwaga 3" xfId="26804" hidden="1"/>
    <cellStyle name="Uwaga 3" xfId="26794" hidden="1"/>
    <cellStyle name="Uwaga 3" xfId="26792" hidden="1"/>
    <cellStyle name="Uwaga 3" xfId="26787" hidden="1"/>
    <cellStyle name="Uwaga 3" xfId="26779" hidden="1"/>
    <cellStyle name="Uwaga 3" xfId="26777" hidden="1"/>
    <cellStyle name="Uwaga 3" xfId="26772" hidden="1"/>
    <cellStyle name="Uwaga 3" xfId="26764" hidden="1"/>
    <cellStyle name="Uwaga 3" xfId="26762" hidden="1"/>
    <cellStyle name="Uwaga 3" xfId="26757" hidden="1"/>
    <cellStyle name="Uwaga 3" xfId="26749" hidden="1"/>
    <cellStyle name="Uwaga 3" xfId="26747" hidden="1"/>
    <cellStyle name="Uwaga 3" xfId="26743" hidden="1"/>
    <cellStyle name="Uwaga 3" xfId="26734" hidden="1"/>
    <cellStyle name="Uwaga 3" xfId="26731" hidden="1"/>
    <cellStyle name="Uwaga 3" xfId="26726" hidden="1"/>
    <cellStyle name="Uwaga 3" xfId="26719" hidden="1"/>
    <cellStyle name="Uwaga 3" xfId="26715" hidden="1"/>
    <cellStyle name="Uwaga 3" xfId="26710" hidden="1"/>
    <cellStyle name="Uwaga 3" xfId="26704" hidden="1"/>
    <cellStyle name="Uwaga 3" xfId="26700" hidden="1"/>
    <cellStyle name="Uwaga 3" xfId="26695" hidden="1"/>
    <cellStyle name="Uwaga 3" xfId="26689" hidden="1"/>
    <cellStyle name="Uwaga 3" xfId="26686" hidden="1"/>
    <cellStyle name="Uwaga 3" xfId="26682" hidden="1"/>
    <cellStyle name="Uwaga 3" xfId="26673" hidden="1"/>
    <cellStyle name="Uwaga 3" xfId="26668" hidden="1"/>
    <cellStyle name="Uwaga 3" xfId="26663" hidden="1"/>
    <cellStyle name="Uwaga 3" xfId="26658" hidden="1"/>
    <cellStyle name="Uwaga 3" xfId="26653" hidden="1"/>
    <cellStyle name="Uwaga 3" xfId="26648" hidden="1"/>
    <cellStyle name="Uwaga 3" xfId="26643" hidden="1"/>
    <cellStyle name="Uwaga 3" xfId="26638" hidden="1"/>
    <cellStyle name="Uwaga 3" xfId="26633" hidden="1"/>
    <cellStyle name="Uwaga 3" xfId="26629" hidden="1"/>
    <cellStyle name="Uwaga 3" xfId="26624" hidden="1"/>
    <cellStyle name="Uwaga 3" xfId="26619" hidden="1"/>
    <cellStyle name="Uwaga 3" xfId="26614" hidden="1"/>
    <cellStyle name="Uwaga 3" xfId="26610" hidden="1"/>
    <cellStyle name="Uwaga 3" xfId="26606" hidden="1"/>
    <cellStyle name="Uwaga 3" xfId="26599" hidden="1"/>
    <cellStyle name="Uwaga 3" xfId="26595" hidden="1"/>
    <cellStyle name="Uwaga 3" xfId="26590" hidden="1"/>
    <cellStyle name="Uwaga 3" xfId="26584" hidden="1"/>
    <cellStyle name="Uwaga 3" xfId="26580" hidden="1"/>
    <cellStyle name="Uwaga 3" xfId="26575" hidden="1"/>
    <cellStyle name="Uwaga 3" xfId="26569" hidden="1"/>
    <cellStyle name="Uwaga 3" xfId="26565" hidden="1"/>
    <cellStyle name="Uwaga 3" xfId="26561" hidden="1"/>
    <cellStyle name="Uwaga 3" xfId="26554" hidden="1"/>
    <cellStyle name="Uwaga 3" xfId="26550" hidden="1"/>
    <cellStyle name="Uwaga 3" xfId="26546" hidden="1"/>
    <cellStyle name="VALOR" xfId="29303"/>
    <cellStyle name="Verknüpfte Zelle 2" xfId="29251"/>
    <cellStyle name="Währung 2" xfId="29252"/>
    <cellStyle name="Warnender Text 2" xfId="29253"/>
    <cellStyle name="Warning Text 10" xfId="29254"/>
    <cellStyle name="Warning Text 11" xfId="29255"/>
    <cellStyle name="Warning Text 12" xfId="29256"/>
    <cellStyle name="Warning Text 13" xfId="29257"/>
    <cellStyle name="Warning Text 14" xfId="29258"/>
    <cellStyle name="Warning Text 15" xfId="29259"/>
    <cellStyle name="Warning Text 16" xfId="29260"/>
    <cellStyle name="Warning Text 17" xfId="29261"/>
    <cellStyle name="Warning Text 18" xfId="29262"/>
    <cellStyle name="Warning Text 19" xfId="29263"/>
    <cellStyle name="Warning Text 2" xfId="29264"/>
    <cellStyle name="Warning Text 2 10" xfId="29265"/>
    <cellStyle name="Warning Text 2 2" xfId="29266"/>
    <cellStyle name="Warning Text 2 3" xfId="29267"/>
    <cellStyle name="Warning Text 2 4" xfId="29268"/>
    <cellStyle name="Warning Text 2 5" xfId="29269"/>
    <cellStyle name="Warning Text 2 6" xfId="29270"/>
    <cellStyle name="Warning Text 2 7" xfId="29271"/>
    <cellStyle name="Warning Text 2 8" xfId="29272"/>
    <cellStyle name="Warning Text 2 9" xfId="29273"/>
    <cellStyle name="Warning Text 20" xfId="29274"/>
    <cellStyle name="Warning Text 21" xfId="29275"/>
    <cellStyle name="Warning Text 22" xfId="29276"/>
    <cellStyle name="Warning Text 23" xfId="29277"/>
    <cellStyle name="Warning Text 24" xfId="29278"/>
    <cellStyle name="Warning Text 25" xfId="29279"/>
    <cellStyle name="Warning Text 26" xfId="29280"/>
    <cellStyle name="Warning Text 27" xfId="29281"/>
    <cellStyle name="Warning Text 28" xfId="29282"/>
    <cellStyle name="Warning Text 29" xfId="29283"/>
    <cellStyle name="Warning Text 3" xfId="29284"/>
    <cellStyle name="Warning Text 30" xfId="29285"/>
    <cellStyle name="Warning Text 31" xfId="29286"/>
    <cellStyle name="Warning Text 32" xfId="29287"/>
    <cellStyle name="Warning Text 33" xfId="29288"/>
    <cellStyle name="Warning Text 34" xfId="29289"/>
    <cellStyle name="Warning Text 4" xfId="29290"/>
    <cellStyle name="Warning Text 5" xfId="29291"/>
    <cellStyle name="Warning Text 6" xfId="29292"/>
    <cellStyle name="Warning Text 7" xfId="29293"/>
    <cellStyle name="Warning Text 8" xfId="29294"/>
    <cellStyle name="Warning Text 9" xfId="29295"/>
    <cellStyle name="Zelle überprüfen 2" xfId="29296"/>
    <cellStyle name="一般_2.1" xfId="29297"/>
    <cellStyle name="標準_Book1" xfId="29298"/>
    <cellStyle name="貨幣[0]_EQFREP" xfId="29299"/>
  </cellStyles>
  <dxfs count="243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colors>
    <mruColors>
      <color rgb="FF339966"/>
      <color rgb="FFCC9900"/>
      <color rgb="FFFF9999"/>
      <color rgb="FFFF7C80"/>
      <color rgb="FFFF9900"/>
      <color rgb="FFFF5050"/>
      <color rgb="FFFF9966"/>
      <color rgb="FFCCCC00"/>
      <color rgb="FF990000"/>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sheetPr>
  <dimension ref="A1:R38"/>
  <sheetViews>
    <sheetView showGridLines="0" workbookViewId="0"/>
  </sheetViews>
  <sheetFormatPr baseColWidth="10" defaultColWidth="9.109375" defaultRowHeight="14.4"/>
  <cols>
    <col min="1" max="1" width="7.109375" style="4" customWidth="1"/>
    <col min="2" max="2" width="9.5546875" style="4" bestFit="1" customWidth="1"/>
    <col min="3" max="3" width="6.5546875" style="4" customWidth="1"/>
    <col min="4" max="4" width="82.33203125" style="4" bestFit="1" customWidth="1"/>
    <col min="5" max="7" width="9.109375" style="4"/>
    <col min="8" max="8" width="14.109375" style="4" customWidth="1"/>
    <col min="9" max="9" width="9.109375" style="4" customWidth="1"/>
    <col min="10" max="12" width="9.109375" style="4"/>
    <col min="13" max="13" width="1.88671875" style="4" bestFit="1" customWidth="1"/>
    <col min="14" max="14" width="40.5546875" style="4" hidden="1" customWidth="1"/>
    <col min="15" max="15" width="9.109375" style="4" hidden="1" customWidth="1"/>
    <col min="16" max="16" width="1.88671875" style="4" customWidth="1"/>
    <col min="17" max="17" width="9.109375" style="4"/>
    <col min="19" max="16384" width="9.109375" style="4"/>
  </cols>
  <sheetData>
    <row r="1" spans="1:16" ht="15.6">
      <c r="A1" s="22"/>
      <c r="B1" s="24"/>
      <c r="C1" s="24"/>
      <c r="D1" s="24"/>
      <c r="E1" s="24"/>
      <c r="F1" s="23"/>
      <c r="M1" s="7" t="s">
        <v>2</v>
      </c>
      <c r="P1" s="7" t="s">
        <v>2</v>
      </c>
    </row>
    <row r="2" spans="1:16" ht="15.6">
      <c r="A2" s="22"/>
      <c r="B2" s="21"/>
      <c r="C2" s="21"/>
      <c r="D2" s="21"/>
      <c r="E2" s="21"/>
      <c r="F2" s="20"/>
      <c r="M2" s="7" t="s">
        <v>2</v>
      </c>
      <c r="N2" s="4" t="s">
        <v>501</v>
      </c>
      <c r="O2" s="4" t="b">
        <v>1</v>
      </c>
      <c r="P2" s="7" t="s">
        <v>2</v>
      </c>
    </row>
    <row r="3" spans="1:16" ht="15.6">
      <c r="A3" s="19" t="s">
        <v>747</v>
      </c>
      <c r="B3" s="18"/>
      <c r="C3" s="18"/>
      <c r="D3" s="18"/>
      <c r="E3" s="18"/>
      <c r="F3" s="17"/>
      <c r="M3" s="7" t="s">
        <v>2</v>
      </c>
      <c r="P3" s="7" t="s">
        <v>2</v>
      </c>
    </row>
    <row r="4" spans="1:16">
      <c r="I4" s="4" t="s">
        <v>768</v>
      </c>
      <c r="M4" s="7" t="s">
        <v>2</v>
      </c>
      <c r="O4" s="16"/>
      <c r="P4" s="7" t="s">
        <v>2</v>
      </c>
    </row>
    <row r="5" spans="1:16">
      <c r="M5" s="7" t="s">
        <v>2</v>
      </c>
      <c r="O5" s="15"/>
      <c r="P5" s="7" t="s">
        <v>2</v>
      </c>
    </row>
    <row r="6" spans="1:16" ht="15.6">
      <c r="B6" s="9" t="s">
        <v>754</v>
      </c>
      <c r="C6" s="8"/>
      <c r="D6" s="8"/>
      <c r="E6" s="8"/>
      <c r="F6" s="8"/>
      <c r="M6" s="7" t="s">
        <v>2</v>
      </c>
      <c r="O6" s="14"/>
      <c r="P6" s="7" t="s">
        <v>2</v>
      </c>
    </row>
    <row r="7" spans="1:16">
      <c r="M7" s="7" t="s">
        <v>2</v>
      </c>
      <c r="O7" s="13"/>
      <c r="P7" s="7" t="s">
        <v>2</v>
      </c>
    </row>
    <row r="8" spans="1:16">
      <c r="B8" s="12" t="s">
        <v>748</v>
      </c>
      <c r="C8" s="12"/>
      <c r="D8" s="12" t="s">
        <v>749</v>
      </c>
      <c r="E8" s="12"/>
      <c r="M8" s="7" t="s">
        <v>2</v>
      </c>
      <c r="O8" s="11"/>
      <c r="P8" s="7" t="s">
        <v>2</v>
      </c>
    </row>
    <row r="9" spans="1:16">
      <c r="B9" s="64"/>
      <c r="D9" s="4" t="s">
        <v>750</v>
      </c>
      <c r="M9" s="7" t="s">
        <v>2</v>
      </c>
      <c r="P9" s="7" t="s">
        <v>2</v>
      </c>
    </row>
    <row r="10" spans="1:16">
      <c r="B10" s="61"/>
      <c r="D10" s="4" t="s">
        <v>767</v>
      </c>
      <c r="M10" s="7"/>
      <c r="P10" s="7"/>
    </row>
    <row r="11" spans="1:16">
      <c r="B11" s="25"/>
      <c r="D11" s="4" t="s">
        <v>751</v>
      </c>
      <c r="M11" s="7" t="s">
        <v>2</v>
      </c>
      <c r="P11" s="7" t="s">
        <v>2</v>
      </c>
    </row>
    <row r="12" spans="1:16">
      <c r="B12" s="30"/>
      <c r="C12" s="10"/>
      <c r="D12" s="10" t="s">
        <v>752</v>
      </c>
      <c r="M12" s="7" t="s">
        <v>2</v>
      </c>
      <c r="P12" s="7" t="s">
        <v>2</v>
      </c>
    </row>
    <row r="13" spans="1:16">
      <c r="B13" s="58"/>
      <c r="D13" s="4" t="s">
        <v>753</v>
      </c>
      <c r="M13" s="7" t="s">
        <v>2</v>
      </c>
      <c r="P13" s="7" t="s">
        <v>2</v>
      </c>
    </row>
    <row r="14" spans="1:16">
      <c r="M14" s="7" t="s">
        <v>2</v>
      </c>
      <c r="P14" s="7" t="s">
        <v>2</v>
      </c>
    </row>
    <row r="15" spans="1:16" ht="15.6">
      <c r="B15" s="9" t="s">
        <v>755</v>
      </c>
      <c r="C15" s="8"/>
      <c r="D15" s="8"/>
      <c r="E15" s="8"/>
      <c r="F15" s="8"/>
      <c r="M15" s="7" t="s">
        <v>2</v>
      </c>
      <c r="P15" s="7" t="s">
        <v>2</v>
      </c>
    </row>
    <row r="16" spans="1:16">
      <c r="M16" s="7" t="s">
        <v>2</v>
      </c>
      <c r="N16" s="7"/>
      <c r="O16" s="7"/>
      <c r="P16" s="7" t="s">
        <v>2</v>
      </c>
    </row>
    <row r="17" spans="1:18" s="27" customFormat="1">
      <c r="B17" s="10" t="s">
        <v>756</v>
      </c>
      <c r="M17" s="7" t="s">
        <v>2</v>
      </c>
      <c r="N17" s="7"/>
      <c r="O17" s="7"/>
      <c r="P17" s="7" t="s">
        <v>2</v>
      </c>
      <c r="R17"/>
    </row>
    <row r="18" spans="1:18" s="27" customFormat="1">
      <c r="M18" s="7" t="s">
        <v>2</v>
      </c>
      <c r="N18" s="7"/>
      <c r="O18" s="7"/>
      <c r="P18" s="7" t="s">
        <v>2</v>
      </c>
      <c r="R18"/>
    </row>
    <row r="19" spans="1:18" s="27" customFormat="1">
      <c r="B19" s="10" t="s">
        <v>1210</v>
      </c>
      <c r="C19" s="28"/>
      <c r="D19" s="28"/>
      <c r="E19" s="28"/>
      <c r="F19" s="28"/>
      <c r="M19" s="7" t="s">
        <v>2</v>
      </c>
      <c r="N19" s="7"/>
      <c r="O19" s="7"/>
      <c r="P19" s="7" t="s">
        <v>2</v>
      </c>
      <c r="R19"/>
    </row>
    <row r="20" spans="1:18">
      <c r="M20" s="7" t="s">
        <v>2</v>
      </c>
      <c r="N20" s="7"/>
      <c r="O20" s="7"/>
      <c r="P20" s="7" t="s">
        <v>2</v>
      </c>
    </row>
    <row r="21" spans="1:18" ht="15.6">
      <c r="B21" s="9" t="s">
        <v>757</v>
      </c>
      <c r="C21" s="8"/>
      <c r="D21" s="8"/>
      <c r="E21" s="8"/>
      <c r="F21" s="8"/>
      <c r="M21" s="7" t="s">
        <v>2</v>
      </c>
      <c r="N21" s="7"/>
      <c r="O21" s="7"/>
      <c r="P21" s="7" t="s">
        <v>2</v>
      </c>
    </row>
    <row r="22" spans="1:18" s="27" customFormat="1">
      <c r="B22" s="26"/>
      <c r="M22" s="7" t="s">
        <v>2</v>
      </c>
      <c r="N22" s="7" t="s">
        <v>2</v>
      </c>
      <c r="O22" s="7" t="s">
        <v>2</v>
      </c>
      <c r="P22" s="7" t="s">
        <v>2</v>
      </c>
      <c r="R22"/>
    </row>
    <row r="23" spans="1:18" ht="112.5" customHeight="1">
      <c r="B23" s="381" t="s">
        <v>1211</v>
      </c>
      <c r="C23" s="381"/>
      <c r="D23" s="381"/>
      <c r="E23" s="381"/>
      <c r="F23" s="381"/>
      <c r="M23" s="7" t="s">
        <v>2</v>
      </c>
      <c r="N23" s="7" t="s">
        <v>2</v>
      </c>
      <c r="O23" s="7" t="s">
        <v>2</v>
      </c>
      <c r="P23" s="7" t="s">
        <v>2</v>
      </c>
    </row>
    <row r="24" spans="1:18" ht="50.25" customHeight="1">
      <c r="B24" s="381" t="s">
        <v>1209</v>
      </c>
      <c r="C24" s="381"/>
      <c r="D24" s="381"/>
      <c r="E24" s="381"/>
      <c r="F24" s="381"/>
      <c r="M24" s="7"/>
      <c r="N24" s="7"/>
      <c r="O24" s="7"/>
      <c r="P24" s="7"/>
    </row>
    <row r="25" spans="1:18">
      <c r="B25" s="5"/>
      <c r="C25" s="5"/>
      <c r="D25" s="5"/>
      <c r="E25" s="5"/>
      <c r="F25" s="5"/>
      <c r="M25" s="7" t="s">
        <v>2</v>
      </c>
      <c r="N25" s="7" t="s">
        <v>2</v>
      </c>
      <c r="O25" s="7" t="s">
        <v>2</v>
      </c>
      <c r="P25" s="7" t="s">
        <v>2</v>
      </c>
    </row>
    <row r="26" spans="1:18">
      <c r="B26" s="29" t="s">
        <v>758</v>
      </c>
      <c r="C26" s="5"/>
      <c r="D26" s="5"/>
      <c r="E26" s="5"/>
      <c r="F26" s="5"/>
      <c r="M26" s="7" t="s">
        <v>2</v>
      </c>
      <c r="N26" s="7" t="s">
        <v>2</v>
      </c>
      <c r="O26" s="7" t="s">
        <v>2</v>
      </c>
      <c r="P26" s="7" t="s">
        <v>2</v>
      </c>
    </row>
    <row r="27" spans="1:18">
      <c r="B27" s="122" t="s">
        <v>920</v>
      </c>
      <c r="C27" s="6" t="s">
        <v>759</v>
      </c>
      <c r="D27" s="5"/>
      <c r="E27" s="5"/>
      <c r="F27" s="5"/>
      <c r="M27" s="7" t="s">
        <v>2</v>
      </c>
      <c r="N27" s="7" t="s">
        <v>2</v>
      </c>
      <c r="O27" s="7" t="s">
        <v>2</v>
      </c>
      <c r="P27" s="7" t="s">
        <v>2</v>
      </c>
    </row>
    <row r="28" spans="1:18">
      <c r="B28" s="6"/>
      <c r="C28" s="6"/>
      <c r="D28" s="5"/>
      <c r="E28" s="5"/>
      <c r="F28" s="5"/>
      <c r="M28" s="7" t="s">
        <v>2</v>
      </c>
      <c r="N28" s="7" t="s">
        <v>2</v>
      </c>
      <c r="O28" s="7" t="s">
        <v>2</v>
      </c>
      <c r="P28" s="7" t="s">
        <v>2</v>
      </c>
    </row>
    <row r="29" spans="1:18" ht="11.4" customHeight="1">
      <c r="A29" s="7" t="s">
        <v>2</v>
      </c>
      <c r="B29" s="7" t="s">
        <v>2</v>
      </c>
      <c r="C29" s="7" t="s">
        <v>2</v>
      </c>
      <c r="D29" s="7" t="s">
        <v>2</v>
      </c>
      <c r="E29" s="7" t="s">
        <v>2</v>
      </c>
      <c r="F29" s="7" t="s">
        <v>2</v>
      </c>
      <c r="G29" s="7" t="s">
        <v>2</v>
      </c>
      <c r="H29" s="7" t="s">
        <v>2</v>
      </c>
      <c r="I29" s="7" t="s">
        <v>2</v>
      </c>
      <c r="J29" s="7" t="s">
        <v>2</v>
      </c>
      <c r="K29" s="7" t="s">
        <v>2</v>
      </c>
      <c r="L29" s="7" t="s">
        <v>2</v>
      </c>
      <c r="M29" s="7" t="s">
        <v>2</v>
      </c>
      <c r="N29" s="7" t="s">
        <v>2</v>
      </c>
      <c r="O29" s="7" t="s">
        <v>2</v>
      </c>
      <c r="P29" s="7" t="s">
        <v>2</v>
      </c>
    </row>
    <row r="30" spans="1:18" ht="11.4" customHeight="1">
      <c r="A30" s="7" t="s">
        <v>2</v>
      </c>
      <c r="B30" s="7" t="s">
        <v>2</v>
      </c>
      <c r="C30" s="7" t="s">
        <v>2</v>
      </c>
      <c r="D30" s="7" t="s">
        <v>2</v>
      </c>
      <c r="E30" s="7" t="s">
        <v>2</v>
      </c>
      <c r="F30" s="7" t="s">
        <v>2</v>
      </c>
      <c r="G30" s="7" t="s">
        <v>2</v>
      </c>
      <c r="H30" s="7" t="s">
        <v>2</v>
      </c>
      <c r="I30" s="7" t="s">
        <v>2</v>
      </c>
      <c r="J30" s="7" t="s">
        <v>2</v>
      </c>
      <c r="K30" s="7" t="s">
        <v>2</v>
      </c>
      <c r="L30" s="7" t="s">
        <v>2</v>
      </c>
      <c r="M30" s="7" t="s">
        <v>2</v>
      </c>
      <c r="N30" s="7" t="s">
        <v>2</v>
      </c>
      <c r="O30" s="7" t="s">
        <v>2</v>
      </c>
      <c r="P30" s="7" t="s">
        <v>2</v>
      </c>
    </row>
    <row r="31" spans="1:18">
      <c r="B31" s="6"/>
      <c r="C31" s="6"/>
      <c r="D31" s="5"/>
      <c r="E31" s="5"/>
      <c r="F31" s="5"/>
    </row>
    <row r="32" spans="1:18">
      <c r="B32" s="5"/>
      <c r="C32" s="6"/>
      <c r="D32" s="5"/>
      <c r="E32" s="5"/>
      <c r="F32" s="5"/>
    </row>
    <row r="33" spans="2:6">
      <c r="B33" s="5"/>
      <c r="C33" s="6"/>
      <c r="D33" s="5"/>
      <c r="E33" s="5"/>
      <c r="F33" s="5"/>
    </row>
    <row r="34" spans="2:6">
      <c r="B34" s="5"/>
      <c r="C34" s="6"/>
      <c r="D34" s="5"/>
      <c r="E34" s="5"/>
      <c r="F34" s="5"/>
    </row>
    <row r="35" spans="2:6">
      <c r="B35" s="6"/>
      <c r="C35" s="6"/>
      <c r="D35" s="5"/>
      <c r="E35" s="5"/>
      <c r="F35" s="5"/>
    </row>
    <row r="36" spans="2:6">
      <c r="B36" s="5"/>
      <c r="C36" s="5"/>
      <c r="D36" s="5"/>
      <c r="E36" s="5"/>
      <c r="F36" s="5"/>
    </row>
    <row r="37" spans="2:6">
      <c r="B37" s="5"/>
      <c r="C37" s="5"/>
      <c r="D37" s="5"/>
      <c r="E37" s="5"/>
      <c r="F37" s="5"/>
    </row>
    <row r="38" spans="2:6">
      <c r="B38" s="5"/>
      <c r="C38" s="5"/>
      <c r="D38" s="5"/>
      <c r="E38" s="5"/>
      <c r="F38" s="5"/>
    </row>
  </sheetData>
  <sheetProtection selectLockedCells="1"/>
  <mergeCells count="2">
    <mergeCell ref="B23:F23"/>
    <mergeCell ref="B24:F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1:AX150"/>
  <sheetViews>
    <sheetView showGridLines="0" topLeftCell="I1" zoomScale="85" zoomScaleNormal="85" workbookViewId="0">
      <selection activeCell="K11" sqref="K11"/>
    </sheetView>
  </sheetViews>
  <sheetFormatPr baseColWidth="10" defaultColWidth="9.109375" defaultRowHeight="14.4"/>
  <cols>
    <col min="1" max="1" width="29.5546875" style="3" customWidth="1"/>
    <col min="2" max="2" width="19.88671875" style="3" customWidth="1"/>
    <col min="3" max="50" width="16.33203125" style="3" customWidth="1"/>
    <col min="51" max="243" width="9.109375" style="3"/>
    <col min="244" max="244" width="2.44140625" style="3" customWidth="1"/>
    <col min="245" max="245" width="3" style="3" customWidth="1"/>
    <col min="246" max="246" width="55" style="3" customWidth="1"/>
    <col min="247" max="252" width="18.5546875" style="3" customWidth="1"/>
    <col min="253" max="253" width="19.5546875" style="3" customWidth="1"/>
    <col min="254" max="256" width="18.5546875" style="3" customWidth="1"/>
    <col min="257" max="258" width="17.5546875" style="3" customWidth="1"/>
    <col min="259" max="260" width="20.5546875" style="3" customWidth="1"/>
    <col min="261" max="261" width="21.88671875" style="3" customWidth="1"/>
    <col min="262" max="263" width="17.5546875" style="3" customWidth="1"/>
    <col min="264" max="264" width="18.88671875" style="3" bestFit="1" customWidth="1"/>
    <col min="265" max="265" width="17.5546875" style="3" customWidth="1"/>
    <col min="266" max="499" width="9.109375" style="3"/>
    <col min="500" max="500" width="2.44140625" style="3" customWidth="1"/>
    <col min="501" max="501" width="3" style="3" customWidth="1"/>
    <col min="502" max="502" width="55" style="3" customWidth="1"/>
    <col min="503" max="508" width="18.5546875" style="3" customWidth="1"/>
    <col min="509" max="509" width="19.5546875" style="3" customWidth="1"/>
    <col min="510" max="512" width="18.5546875" style="3" customWidth="1"/>
    <col min="513" max="514" width="17.5546875" style="3" customWidth="1"/>
    <col min="515" max="516" width="20.5546875" style="3" customWidth="1"/>
    <col min="517" max="517" width="21.88671875" style="3" customWidth="1"/>
    <col min="518" max="519" width="17.5546875" style="3" customWidth="1"/>
    <col min="520" max="520" width="18.88671875" style="3" bestFit="1" customWidth="1"/>
    <col min="521" max="521" width="17.5546875" style="3" customWidth="1"/>
    <col min="522" max="755" width="9.109375" style="3"/>
    <col min="756" max="756" width="2.44140625" style="3" customWidth="1"/>
    <col min="757" max="757" width="3" style="3" customWidth="1"/>
    <col min="758" max="758" width="55" style="3" customWidth="1"/>
    <col min="759" max="764" width="18.5546875" style="3" customWidth="1"/>
    <col min="765" max="765" width="19.5546875" style="3" customWidth="1"/>
    <col min="766" max="768" width="18.5546875" style="3" customWidth="1"/>
    <col min="769" max="770" width="17.5546875" style="3" customWidth="1"/>
    <col min="771" max="772" width="20.5546875" style="3" customWidth="1"/>
    <col min="773" max="773" width="21.88671875" style="3" customWidth="1"/>
    <col min="774" max="775" width="17.5546875" style="3" customWidth="1"/>
    <col min="776" max="776" width="18.88671875" style="3" bestFit="1" customWidth="1"/>
    <col min="777" max="777" width="17.5546875" style="3" customWidth="1"/>
    <col min="778" max="1011" width="9.109375" style="3"/>
    <col min="1012" max="1012" width="2.44140625" style="3" customWidth="1"/>
    <col min="1013" max="1013" width="3" style="3" customWidth="1"/>
    <col min="1014" max="1014" width="55" style="3" customWidth="1"/>
    <col min="1015" max="1020" width="18.5546875" style="3" customWidth="1"/>
    <col min="1021" max="1021" width="19.5546875" style="3" customWidth="1"/>
    <col min="1022" max="1024" width="18.5546875" style="3" customWidth="1"/>
    <col min="1025" max="1026" width="17.5546875" style="3" customWidth="1"/>
    <col min="1027" max="1028" width="20.5546875" style="3" customWidth="1"/>
    <col min="1029" max="1029" width="21.88671875" style="3" customWidth="1"/>
    <col min="1030" max="1031" width="17.5546875" style="3" customWidth="1"/>
    <col min="1032" max="1032" width="18.88671875" style="3" bestFit="1" customWidth="1"/>
    <col min="1033" max="1033" width="17.5546875" style="3" customWidth="1"/>
    <col min="1034" max="1267" width="9.109375" style="3"/>
    <col min="1268" max="1268" width="2.44140625" style="3" customWidth="1"/>
    <col min="1269" max="1269" width="3" style="3" customWidth="1"/>
    <col min="1270" max="1270" width="55" style="3" customWidth="1"/>
    <col min="1271" max="1276" width="18.5546875" style="3" customWidth="1"/>
    <col min="1277" max="1277" width="19.5546875" style="3" customWidth="1"/>
    <col min="1278" max="1280" width="18.5546875" style="3" customWidth="1"/>
    <col min="1281" max="1282" width="17.5546875" style="3" customWidth="1"/>
    <col min="1283" max="1284" width="20.5546875" style="3" customWidth="1"/>
    <col min="1285" max="1285" width="21.88671875" style="3" customWidth="1"/>
    <col min="1286" max="1287" width="17.5546875" style="3" customWidth="1"/>
    <col min="1288" max="1288" width="18.88671875" style="3" bestFit="1" customWidth="1"/>
    <col min="1289" max="1289" width="17.5546875" style="3" customWidth="1"/>
    <col min="1290" max="1523" width="9.109375" style="3"/>
    <col min="1524" max="1524" width="2.44140625" style="3" customWidth="1"/>
    <col min="1525" max="1525" width="3" style="3" customWidth="1"/>
    <col min="1526" max="1526" width="55" style="3" customWidth="1"/>
    <col min="1527" max="1532" width="18.5546875" style="3" customWidth="1"/>
    <col min="1533" max="1533" width="19.5546875" style="3" customWidth="1"/>
    <col min="1534" max="1536" width="18.5546875" style="3" customWidth="1"/>
    <col min="1537" max="1538" width="17.5546875" style="3" customWidth="1"/>
    <col min="1539" max="1540" width="20.5546875" style="3" customWidth="1"/>
    <col min="1541" max="1541" width="21.88671875" style="3" customWidth="1"/>
    <col min="1542" max="1543" width="17.5546875" style="3" customWidth="1"/>
    <col min="1544" max="1544" width="18.88671875" style="3" bestFit="1" customWidth="1"/>
    <col min="1545" max="1545" width="17.5546875" style="3" customWidth="1"/>
    <col min="1546" max="1779" width="9.109375" style="3"/>
    <col min="1780" max="1780" width="2.44140625" style="3" customWidth="1"/>
    <col min="1781" max="1781" width="3" style="3" customWidth="1"/>
    <col min="1782" max="1782" width="55" style="3" customWidth="1"/>
    <col min="1783" max="1788" width="18.5546875" style="3" customWidth="1"/>
    <col min="1789" max="1789" width="19.5546875" style="3" customWidth="1"/>
    <col min="1790" max="1792" width="18.5546875" style="3" customWidth="1"/>
    <col min="1793" max="1794" width="17.5546875" style="3" customWidth="1"/>
    <col min="1795" max="1796" width="20.5546875" style="3" customWidth="1"/>
    <col min="1797" max="1797" width="21.88671875" style="3" customWidth="1"/>
    <col min="1798" max="1799" width="17.5546875" style="3" customWidth="1"/>
    <col min="1800" max="1800" width="18.88671875" style="3" bestFit="1" customWidth="1"/>
    <col min="1801" max="1801" width="17.5546875" style="3" customWidth="1"/>
    <col min="1802" max="2035" width="9.109375" style="3"/>
    <col min="2036" max="2036" width="2.44140625" style="3" customWidth="1"/>
    <col min="2037" max="2037" width="3" style="3" customWidth="1"/>
    <col min="2038" max="2038" width="55" style="3" customWidth="1"/>
    <col min="2039" max="2044" width="18.5546875" style="3" customWidth="1"/>
    <col min="2045" max="2045" width="19.5546875" style="3" customWidth="1"/>
    <col min="2046" max="2048" width="18.5546875" style="3" customWidth="1"/>
    <col min="2049" max="2050" width="17.5546875" style="3" customWidth="1"/>
    <col min="2051" max="2052" width="20.5546875" style="3" customWidth="1"/>
    <col min="2053" max="2053" width="21.88671875" style="3" customWidth="1"/>
    <col min="2054" max="2055" width="17.5546875" style="3" customWidth="1"/>
    <col min="2056" max="2056" width="18.88671875" style="3" bestFit="1" customWidth="1"/>
    <col min="2057" max="2057" width="17.5546875" style="3" customWidth="1"/>
    <col min="2058" max="2291" width="9.109375" style="3"/>
    <col min="2292" max="2292" width="2.44140625" style="3" customWidth="1"/>
    <col min="2293" max="2293" width="3" style="3" customWidth="1"/>
    <col min="2294" max="2294" width="55" style="3" customWidth="1"/>
    <col min="2295" max="2300" width="18.5546875" style="3" customWidth="1"/>
    <col min="2301" max="2301" width="19.5546875" style="3" customWidth="1"/>
    <col min="2302" max="2304" width="18.5546875" style="3" customWidth="1"/>
    <col min="2305" max="2306" width="17.5546875" style="3" customWidth="1"/>
    <col min="2307" max="2308" width="20.5546875" style="3" customWidth="1"/>
    <col min="2309" max="2309" width="21.88671875" style="3" customWidth="1"/>
    <col min="2310" max="2311" width="17.5546875" style="3" customWidth="1"/>
    <col min="2312" max="2312" width="18.88671875" style="3" bestFit="1" customWidth="1"/>
    <col min="2313" max="2313" width="17.5546875" style="3" customWidth="1"/>
    <col min="2314" max="2547" width="9.109375" style="3"/>
    <col min="2548" max="2548" width="2.44140625" style="3" customWidth="1"/>
    <col min="2549" max="2549" width="3" style="3" customWidth="1"/>
    <col min="2550" max="2550" width="55" style="3" customWidth="1"/>
    <col min="2551" max="2556" width="18.5546875" style="3" customWidth="1"/>
    <col min="2557" max="2557" width="19.5546875" style="3" customWidth="1"/>
    <col min="2558" max="2560" width="18.5546875" style="3" customWidth="1"/>
    <col min="2561" max="2562" width="17.5546875" style="3" customWidth="1"/>
    <col min="2563" max="2564" width="20.5546875" style="3" customWidth="1"/>
    <col min="2565" max="2565" width="21.88671875" style="3" customWidth="1"/>
    <col min="2566" max="2567" width="17.5546875" style="3" customWidth="1"/>
    <col min="2568" max="2568" width="18.88671875" style="3" bestFit="1" customWidth="1"/>
    <col min="2569" max="2569" width="17.5546875" style="3" customWidth="1"/>
    <col min="2570" max="2803" width="9.109375" style="3"/>
    <col min="2804" max="2804" width="2.44140625" style="3" customWidth="1"/>
    <col min="2805" max="2805" width="3" style="3" customWidth="1"/>
    <col min="2806" max="2806" width="55" style="3" customWidth="1"/>
    <col min="2807" max="2812" width="18.5546875" style="3" customWidth="1"/>
    <col min="2813" max="2813" width="19.5546875" style="3" customWidth="1"/>
    <col min="2814" max="2816" width="18.5546875" style="3" customWidth="1"/>
    <col min="2817" max="2818" width="17.5546875" style="3" customWidth="1"/>
    <col min="2819" max="2820" width="20.5546875" style="3" customWidth="1"/>
    <col min="2821" max="2821" width="21.88671875" style="3" customWidth="1"/>
    <col min="2822" max="2823" width="17.5546875" style="3" customWidth="1"/>
    <col min="2824" max="2824" width="18.88671875" style="3" bestFit="1" customWidth="1"/>
    <col min="2825" max="2825" width="17.5546875" style="3" customWidth="1"/>
    <col min="2826" max="3059" width="9.109375" style="3"/>
    <col min="3060" max="3060" width="2.44140625" style="3" customWidth="1"/>
    <col min="3061" max="3061" width="3" style="3" customWidth="1"/>
    <col min="3062" max="3062" width="55" style="3" customWidth="1"/>
    <col min="3063" max="3068" width="18.5546875" style="3" customWidth="1"/>
    <col min="3069" max="3069" width="19.5546875" style="3" customWidth="1"/>
    <col min="3070" max="3072" width="18.5546875" style="3" customWidth="1"/>
    <col min="3073" max="3074" width="17.5546875" style="3" customWidth="1"/>
    <col min="3075" max="3076" width="20.5546875" style="3" customWidth="1"/>
    <col min="3077" max="3077" width="21.88671875" style="3" customWidth="1"/>
    <col min="3078" max="3079" width="17.5546875" style="3" customWidth="1"/>
    <col min="3080" max="3080" width="18.88671875" style="3" bestFit="1" customWidth="1"/>
    <col min="3081" max="3081" width="17.5546875" style="3" customWidth="1"/>
    <col min="3082" max="3315" width="9.109375" style="3"/>
    <col min="3316" max="3316" width="2.44140625" style="3" customWidth="1"/>
    <col min="3317" max="3317" width="3" style="3" customWidth="1"/>
    <col min="3318" max="3318" width="55" style="3" customWidth="1"/>
    <col min="3319" max="3324" width="18.5546875" style="3" customWidth="1"/>
    <col min="3325" max="3325" width="19.5546875" style="3" customWidth="1"/>
    <col min="3326" max="3328" width="18.5546875" style="3" customWidth="1"/>
    <col min="3329" max="3330" width="17.5546875" style="3" customWidth="1"/>
    <col min="3331" max="3332" width="20.5546875" style="3" customWidth="1"/>
    <col min="3333" max="3333" width="21.88671875" style="3" customWidth="1"/>
    <col min="3334" max="3335" width="17.5546875" style="3" customWidth="1"/>
    <col min="3336" max="3336" width="18.88671875" style="3" bestFit="1" customWidth="1"/>
    <col min="3337" max="3337" width="17.5546875" style="3" customWidth="1"/>
    <col min="3338" max="3571" width="9.109375" style="3"/>
    <col min="3572" max="3572" width="2.44140625" style="3" customWidth="1"/>
    <col min="3573" max="3573" width="3" style="3" customWidth="1"/>
    <col min="3574" max="3574" width="55" style="3" customWidth="1"/>
    <col min="3575" max="3580" width="18.5546875" style="3" customWidth="1"/>
    <col min="3581" max="3581" width="19.5546875" style="3" customWidth="1"/>
    <col min="3582" max="3584" width="18.5546875" style="3" customWidth="1"/>
    <col min="3585" max="3586" width="17.5546875" style="3" customWidth="1"/>
    <col min="3587" max="3588" width="20.5546875" style="3" customWidth="1"/>
    <col min="3589" max="3589" width="21.88671875" style="3" customWidth="1"/>
    <col min="3590" max="3591" width="17.5546875" style="3" customWidth="1"/>
    <col min="3592" max="3592" width="18.88671875" style="3" bestFit="1" customWidth="1"/>
    <col min="3593" max="3593" width="17.5546875" style="3" customWidth="1"/>
    <col min="3594" max="3827" width="9.109375" style="3"/>
    <col min="3828" max="3828" width="2.44140625" style="3" customWidth="1"/>
    <col min="3829" max="3829" width="3" style="3" customWidth="1"/>
    <col min="3830" max="3830" width="55" style="3" customWidth="1"/>
    <col min="3831" max="3836" width="18.5546875" style="3" customWidth="1"/>
    <col min="3837" max="3837" width="19.5546875" style="3" customWidth="1"/>
    <col min="3838" max="3840" width="18.5546875" style="3" customWidth="1"/>
    <col min="3841" max="3842" width="17.5546875" style="3" customWidth="1"/>
    <col min="3843" max="3844" width="20.5546875" style="3" customWidth="1"/>
    <col min="3845" max="3845" width="21.88671875" style="3" customWidth="1"/>
    <col min="3846" max="3847" width="17.5546875" style="3" customWidth="1"/>
    <col min="3848" max="3848" width="18.88671875" style="3" bestFit="1" customWidth="1"/>
    <col min="3849" max="3849" width="17.5546875" style="3" customWidth="1"/>
    <col min="3850" max="4083" width="9.109375" style="3"/>
    <col min="4084" max="4084" width="2.44140625" style="3" customWidth="1"/>
    <col min="4085" max="4085" width="3" style="3" customWidth="1"/>
    <col min="4086" max="4086" width="55" style="3" customWidth="1"/>
    <col min="4087" max="4092" width="18.5546875" style="3" customWidth="1"/>
    <col min="4093" max="4093" width="19.5546875" style="3" customWidth="1"/>
    <col min="4094" max="4096" width="18.5546875" style="3" customWidth="1"/>
    <col min="4097" max="4098" width="17.5546875" style="3" customWidth="1"/>
    <col min="4099" max="4100" width="20.5546875" style="3" customWidth="1"/>
    <col min="4101" max="4101" width="21.88671875" style="3" customWidth="1"/>
    <col min="4102" max="4103" width="17.5546875" style="3" customWidth="1"/>
    <col min="4104" max="4104" width="18.88671875" style="3" bestFit="1" customWidth="1"/>
    <col min="4105" max="4105" width="17.5546875" style="3" customWidth="1"/>
    <col min="4106" max="4339" width="9.109375" style="3"/>
    <col min="4340" max="4340" width="2.44140625" style="3" customWidth="1"/>
    <col min="4341" max="4341" width="3" style="3" customWidth="1"/>
    <col min="4342" max="4342" width="55" style="3" customWidth="1"/>
    <col min="4343" max="4348" width="18.5546875" style="3" customWidth="1"/>
    <col min="4349" max="4349" width="19.5546875" style="3" customWidth="1"/>
    <col min="4350" max="4352" width="18.5546875" style="3" customWidth="1"/>
    <col min="4353" max="4354" width="17.5546875" style="3" customWidth="1"/>
    <col min="4355" max="4356" width="20.5546875" style="3" customWidth="1"/>
    <col min="4357" max="4357" width="21.88671875" style="3" customWidth="1"/>
    <col min="4358" max="4359" width="17.5546875" style="3" customWidth="1"/>
    <col min="4360" max="4360" width="18.88671875" style="3" bestFit="1" customWidth="1"/>
    <col min="4361" max="4361" width="17.5546875" style="3" customWidth="1"/>
    <col min="4362" max="4595" width="9.109375" style="3"/>
    <col min="4596" max="4596" width="2.44140625" style="3" customWidth="1"/>
    <col min="4597" max="4597" width="3" style="3" customWidth="1"/>
    <col min="4598" max="4598" width="55" style="3" customWidth="1"/>
    <col min="4599" max="4604" width="18.5546875" style="3" customWidth="1"/>
    <col min="4605" max="4605" width="19.5546875" style="3" customWidth="1"/>
    <col min="4606" max="4608" width="18.5546875" style="3" customWidth="1"/>
    <col min="4609" max="4610" width="17.5546875" style="3" customWidth="1"/>
    <col min="4611" max="4612" width="20.5546875" style="3" customWidth="1"/>
    <col min="4613" max="4613" width="21.88671875" style="3" customWidth="1"/>
    <col min="4614" max="4615" width="17.5546875" style="3" customWidth="1"/>
    <col min="4616" max="4616" width="18.88671875" style="3" bestFit="1" customWidth="1"/>
    <col min="4617" max="4617" width="17.5546875" style="3" customWidth="1"/>
    <col min="4618" max="4851" width="9.109375" style="3"/>
    <col min="4852" max="4852" width="2.44140625" style="3" customWidth="1"/>
    <col min="4853" max="4853" width="3" style="3" customWidth="1"/>
    <col min="4854" max="4854" width="55" style="3" customWidth="1"/>
    <col min="4855" max="4860" width="18.5546875" style="3" customWidth="1"/>
    <col min="4861" max="4861" width="19.5546875" style="3" customWidth="1"/>
    <col min="4862" max="4864" width="18.5546875" style="3" customWidth="1"/>
    <col min="4865" max="4866" width="17.5546875" style="3" customWidth="1"/>
    <col min="4867" max="4868" width="20.5546875" style="3" customWidth="1"/>
    <col min="4869" max="4869" width="21.88671875" style="3" customWidth="1"/>
    <col min="4870" max="4871" width="17.5546875" style="3" customWidth="1"/>
    <col min="4872" max="4872" width="18.88671875" style="3" bestFit="1" customWidth="1"/>
    <col min="4873" max="4873" width="17.5546875" style="3" customWidth="1"/>
    <col min="4874" max="5107" width="9.109375" style="3"/>
    <col min="5108" max="5108" width="2.44140625" style="3" customWidth="1"/>
    <col min="5109" max="5109" width="3" style="3" customWidth="1"/>
    <col min="5110" max="5110" width="55" style="3" customWidth="1"/>
    <col min="5111" max="5116" width="18.5546875" style="3" customWidth="1"/>
    <col min="5117" max="5117" width="19.5546875" style="3" customWidth="1"/>
    <col min="5118" max="5120" width="18.5546875" style="3" customWidth="1"/>
    <col min="5121" max="5122" width="17.5546875" style="3" customWidth="1"/>
    <col min="5123" max="5124" width="20.5546875" style="3" customWidth="1"/>
    <col min="5125" max="5125" width="21.88671875" style="3" customWidth="1"/>
    <col min="5126" max="5127" width="17.5546875" style="3" customWidth="1"/>
    <col min="5128" max="5128" width="18.88671875" style="3" bestFit="1" customWidth="1"/>
    <col min="5129" max="5129" width="17.5546875" style="3" customWidth="1"/>
    <col min="5130" max="5363" width="9.109375" style="3"/>
    <col min="5364" max="5364" width="2.44140625" style="3" customWidth="1"/>
    <col min="5365" max="5365" width="3" style="3" customWidth="1"/>
    <col min="5366" max="5366" width="55" style="3" customWidth="1"/>
    <col min="5367" max="5372" width="18.5546875" style="3" customWidth="1"/>
    <col min="5373" max="5373" width="19.5546875" style="3" customWidth="1"/>
    <col min="5374" max="5376" width="18.5546875" style="3" customWidth="1"/>
    <col min="5377" max="5378" width="17.5546875" style="3" customWidth="1"/>
    <col min="5379" max="5380" width="20.5546875" style="3" customWidth="1"/>
    <col min="5381" max="5381" width="21.88671875" style="3" customWidth="1"/>
    <col min="5382" max="5383" width="17.5546875" style="3" customWidth="1"/>
    <col min="5384" max="5384" width="18.88671875" style="3" bestFit="1" customWidth="1"/>
    <col min="5385" max="5385" width="17.5546875" style="3" customWidth="1"/>
    <col min="5386" max="5619" width="9.109375" style="3"/>
    <col min="5620" max="5620" width="2.44140625" style="3" customWidth="1"/>
    <col min="5621" max="5621" width="3" style="3" customWidth="1"/>
    <col min="5622" max="5622" width="55" style="3" customWidth="1"/>
    <col min="5623" max="5628" width="18.5546875" style="3" customWidth="1"/>
    <col min="5629" max="5629" width="19.5546875" style="3" customWidth="1"/>
    <col min="5630" max="5632" width="18.5546875" style="3" customWidth="1"/>
    <col min="5633" max="5634" width="17.5546875" style="3" customWidth="1"/>
    <col min="5635" max="5636" width="20.5546875" style="3" customWidth="1"/>
    <col min="5637" max="5637" width="21.88671875" style="3" customWidth="1"/>
    <col min="5638" max="5639" width="17.5546875" style="3" customWidth="1"/>
    <col min="5640" max="5640" width="18.88671875" style="3" bestFit="1" customWidth="1"/>
    <col min="5641" max="5641" width="17.5546875" style="3" customWidth="1"/>
    <col min="5642" max="5875" width="9.109375" style="3"/>
    <col min="5876" max="5876" width="2.44140625" style="3" customWidth="1"/>
    <col min="5877" max="5877" width="3" style="3" customWidth="1"/>
    <col min="5878" max="5878" width="55" style="3" customWidth="1"/>
    <col min="5879" max="5884" width="18.5546875" style="3" customWidth="1"/>
    <col min="5885" max="5885" width="19.5546875" style="3" customWidth="1"/>
    <col min="5886" max="5888" width="18.5546875" style="3" customWidth="1"/>
    <col min="5889" max="5890" width="17.5546875" style="3" customWidth="1"/>
    <col min="5891" max="5892" width="20.5546875" style="3" customWidth="1"/>
    <col min="5893" max="5893" width="21.88671875" style="3" customWidth="1"/>
    <col min="5894" max="5895" width="17.5546875" style="3" customWidth="1"/>
    <col min="5896" max="5896" width="18.88671875" style="3" bestFit="1" customWidth="1"/>
    <col min="5897" max="5897" width="17.5546875" style="3" customWidth="1"/>
    <col min="5898" max="6131" width="9.109375" style="3"/>
    <col min="6132" max="6132" width="2.44140625" style="3" customWidth="1"/>
    <col min="6133" max="6133" width="3" style="3" customWidth="1"/>
    <col min="6134" max="6134" width="55" style="3" customWidth="1"/>
    <col min="6135" max="6140" width="18.5546875" style="3" customWidth="1"/>
    <col min="6141" max="6141" width="19.5546875" style="3" customWidth="1"/>
    <col min="6142" max="6144" width="18.5546875" style="3" customWidth="1"/>
    <col min="6145" max="6146" width="17.5546875" style="3" customWidth="1"/>
    <col min="6147" max="6148" width="20.5546875" style="3" customWidth="1"/>
    <col min="6149" max="6149" width="21.88671875" style="3" customWidth="1"/>
    <col min="6150" max="6151" width="17.5546875" style="3" customWidth="1"/>
    <col min="6152" max="6152" width="18.88671875" style="3" bestFit="1" customWidth="1"/>
    <col min="6153" max="6153" width="17.5546875" style="3" customWidth="1"/>
    <col min="6154" max="6387" width="9.109375" style="3"/>
    <col min="6388" max="6388" width="2.44140625" style="3" customWidth="1"/>
    <col min="6389" max="6389" width="3" style="3" customWidth="1"/>
    <col min="6390" max="6390" width="55" style="3" customWidth="1"/>
    <col min="6391" max="6396" width="18.5546875" style="3" customWidth="1"/>
    <col min="6397" max="6397" width="19.5546875" style="3" customWidth="1"/>
    <col min="6398" max="6400" width="18.5546875" style="3" customWidth="1"/>
    <col min="6401" max="6402" width="17.5546875" style="3" customWidth="1"/>
    <col min="6403" max="6404" width="20.5546875" style="3" customWidth="1"/>
    <col min="6405" max="6405" width="21.88671875" style="3" customWidth="1"/>
    <col min="6406" max="6407" width="17.5546875" style="3" customWidth="1"/>
    <col min="6408" max="6408" width="18.88671875" style="3" bestFit="1" customWidth="1"/>
    <col min="6409" max="6409" width="17.5546875" style="3" customWidth="1"/>
    <col min="6410" max="6643" width="9.109375" style="3"/>
    <col min="6644" max="6644" width="2.44140625" style="3" customWidth="1"/>
    <col min="6645" max="6645" width="3" style="3" customWidth="1"/>
    <col min="6646" max="6646" width="55" style="3" customWidth="1"/>
    <col min="6647" max="6652" width="18.5546875" style="3" customWidth="1"/>
    <col min="6653" max="6653" width="19.5546875" style="3" customWidth="1"/>
    <col min="6654" max="6656" width="18.5546875" style="3" customWidth="1"/>
    <col min="6657" max="6658" width="17.5546875" style="3" customWidth="1"/>
    <col min="6659" max="6660" width="20.5546875" style="3" customWidth="1"/>
    <col min="6661" max="6661" width="21.88671875" style="3" customWidth="1"/>
    <col min="6662" max="6663" width="17.5546875" style="3" customWidth="1"/>
    <col min="6664" max="6664" width="18.88671875" style="3" bestFit="1" customWidth="1"/>
    <col min="6665" max="6665" width="17.5546875" style="3" customWidth="1"/>
    <col min="6666" max="6899" width="9.109375" style="3"/>
    <col min="6900" max="6900" width="2.44140625" style="3" customWidth="1"/>
    <col min="6901" max="6901" width="3" style="3" customWidth="1"/>
    <col min="6902" max="6902" width="55" style="3" customWidth="1"/>
    <col min="6903" max="6908" width="18.5546875" style="3" customWidth="1"/>
    <col min="6909" max="6909" width="19.5546875" style="3" customWidth="1"/>
    <col min="6910" max="6912" width="18.5546875" style="3" customWidth="1"/>
    <col min="6913" max="6914" width="17.5546875" style="3" customWidth="1"/>
    <col min="6915" max="6916" width="20.5546875" style="3" customWidth="1"/>
    <col min="6917" max="6917" width="21.88671875" style="3" customWidth="1"/>
    <col min="6918" max="6919" width="17.5546875" style="3" customWidth="1"/>
    <col min="6920" max="6920" width="18.88671875" style="3" bestFit="1" customWidth="1"/>
    <col min="6921" max="6921" width="17.5546875" style="3" customWidth="1"/>
    <col min="6922" max="7155" width="9.109375" style="3"/>
    <col min="7156" max="7156" width="2.44140625" style="3" customWidth="1"/>
    <col min="7157" max="7157" width="3" style="3" customWidth="1"/>
    <col min="7158" max="7158" width="55" style="3" customWidth="1"/>
    <col min="7159" max="7164" width="18.5546875" style="3" customWidth="1"/>
    <col min="7165" max="7165" width="19.5546875" style="3" customWidth="1"/>
    <col min="7166" max="7168" width="18.5546875" style="3" customWidth="1"/>
    <col min="7169" max="7170" width="17.5546875" style="3" customWidth="1"/>
    <col min="7171" max="7172" width="20.5546875" style="3" customWidth="1"/>
    <col min="7173" max="7173" width="21.88671875" style="3" customWidth="1"/>
    <col min="7174" max="7175" width="17.5546875" style="3" customWidth="1"/>
    <col min="7176" max="7176" width="18.88671875" style="3" bestFit="1" customWidth="1"/>
    <col min="7177" max="7177" width="17.5546875" style="3" customWidth="1"/>
    <col min="7178" max="7411" width="9.109375" style="3"/>
    <col min="7412" max="7412" width="2.44140625" style="3" customWidth="1"/>
    <col min="7413" max="7413" width="3" style="3" customWidth="1"/>
    <col min="7414" max="7414" width="55" style="3" customWidth="1"/>
    <col min="7415" max="7420" width="18.5546875" style="3" customWidth="1"/>
    <col min="7421" max="7421" width="19.5546875" style="3" customWidth="1"/>
    <col min="7422" max="7424" width="18.5546875" style="3" customWidth="1"/>
    <col min="7425" max="7426" width="17.5546875" style="3" customWidth="1"/>
    <col min="7427" max="7428" width="20.5546875" style="3" customWidth="1"/>
    <col min="7429" max="7429" width="21.88671875" style="3" customWidth="1"/>
    <col min="7430" max="7431" width="17.5546875" style="3" customWidth="1"/>
    <col min="7432" max="7432" width="18.88671875" style="3" bestFit="1" customWidth="1"/>
    <col min="7433" max="7433" width="17.5546875" style="3" customWidth="1"/>
    <col min="7434" max="7667" width="9.109375" style="3"/>
    <col min="7668" max="7668" width="2.44140625" style="3" customWidth="1"/>
    <col min="7669" max="7669" width="3" style="3" customWidth="1"/>
    <col min="7670" max="7670" width="55" style="3" customWidth="1"/>
    <col min="7671" max="7676" width="18.5546875" style="3" customWidth="1"/>
    <col min="7677" max="7677" width="19.5546875" style="3" customWidth="1"/>
    <col min="7678" max="7680" width="18.5546875" style="3" customWidth="1"/>
    <col min="7681" max="7682" width="17.5546875" style="3" customWidth="1"/>
    <col min="7683" max="7684" width="20.5546875" style="3" customWidth="1"/>
    <col min="7685" max="7685" width="21.88671875" style="3" customWidth="1"/>
    <col min="7686" max="7687" width="17.5546875" style="3" customWidth="1"/>
    <col min="7688" max="7688" width="18.88671875" style="3" bestFit="1" customWidth="1"/>
    <col min="7689" max="7689" width="17.5546875" style="3" customWidth="1"/>
    <col min="7690" max="7923" width="9.109375" style="3"/>
    <col min="7924" max="7924" width="2.44140625" style="3" customWidth="1"/>
    <col min="7925" max="7925" width="3" style="3" customWidth="1"/>
    <col min="7926" max="7926" width="55" style="3" customWidth="1"/>
    <col min="7927" max="7932" width="18.5546875" style="3" customWidth="1"/>
    <col min="7933" max="7933" width="19.5546875" style="3" customWidth="1"/>
    <col min="7934" max="7936" width="18.5546875" style="3" customWidth="1"/>
    <col min="7937" max="7938" width="17.5546875" style="3" customWidth="1"/>
    <col min="7939" max="7940" width="20.5546875" style="3" customWidth="1"/>
    <col min="7941" max="7941" width="21.88671875" style="3" customWidth="1"/>
    <col min="7942" max="7943" width="17.5546875" style="3" customWidth="1"/>
    <col min="7944" max="7944" width="18.88671875" style="3" bestFit="1" customWidth="1"/>
    <col min="7945" max="7945" width="17.5546875" style="3" customWidth="1"/>
    <col min="7946" max="8179" width="9.109375" style="3"/>
    <col min="8180" max="8180" width="2.44140625" style="3" customWidth="1"/>
    <col min="8181" max="8181" width="3" style="3" customWidth="1"/>
    <col min="8182" max="8182" width="55" style="3" customWidth="1"/>
    <col min="8183" max="8188" width="18.5546875" style="3" customWidth="1"/>
    <col min="8189" max="8189" width="19.5546875" style="3" customWidth="1"/>
    <col min="8190" max="8192" width="18.5546875" style="3" customWidth="1"/>
    <col min="8193" max="8194" width="17.5546875" style="3" customWidth="1"/>
    <col min="8195" max="8196" width="20.5546875" style="3" customWidth="1"/>
    <col min="8197" max="8197" width="21.88671875" style="3" customWidth="1"/>
    <col min="8198" max="8199" width="17.5546875" style="3" customWidth="1"/>
    <col min="8200" max="8200" width="18.88671875" style="3" bestFit="1" customWidth="1"/>
    <col min="8201" max="8201" width="17.5546875" style="3" customWidth="1"/>
    <col min="8202" max="8435" width="9.109375" style="3"/>
    <col min="8436" max="8436" width="2.44140625" style="3" customWidth="1"/>
    <col min="8437" max="8437" width="3" style="3" customWidth="1"/>
    <col min="8438" max="8438" width="55" style="3" customWidth="1"/>
    <col min="8439" max="8444" width="18.5546875" style="3" customWidth="1"/>
    <col min="8445" max="8445" width="19.5546875" style="3" customWidth="1"/>
    <col min="8446" max="8448" width="18.5546875" style="3" customWidth="1"/>
    <col min="8449" max="8450" width="17.5546875" style="3" customWidth="1"/>
    <col min="8451" max="8452" width="20.5546875" style="3" customWidth="1"/>
    <col min="8453" max="8453" width="21.88671875" style="3" customWidth="1"/>
    <col min="8454" max="8455" width="17.5546875" style="3" customWidth="1"/>
    <col min="8456" max="8456" width="18.88671875" style="3" bestFit="1" customWidth="1"/>
    <col min="8457" max="8457" width="17.5546875" style="3" customWidth="1"/>
    <col min="8458" max="8691" width="9.109375" style="3"/>
    <col min="8692" max="8692" width="2.44140625" style="3" customWidth="1"/>
    <col min="8693" max="8693" width="3" style="3" customWidth="1"/>
    <col min="8694" max="8694" width="55" style="3" customWidth="1"/>
    <col min="8695" max="8700" width="18.5546875" style="3" customWidth="1"/>
    <col min="8701" max="8701" width="19.5546875" style="3" customWidth="1"/>
    <col min="8702" max="8704" width="18.5546875" style="3" customWidth="1"/>
    <col min="8705" max="8706" width="17.5546875" style="3" customWidth="1"/>
    <col min="8707" max="8708" width="20.5546875" style="3" customWidth="1"/>
    <col min="8709" max="8709" width="21.88671875" style="3" customWidth="1"/>
    <col min="8710" max="8711" width="17.5546875" style="3" customWidth="1"/>
    <col min="8712" max="8712" width="18.88671875" style="3" bestFit="1" customWidth="1"/>
    <col min="8713" max="8713" width="17.5546875" style="3" customWidth="1"/>
    <col min="8714" max="8947" width="9.109375" style="3"/>
    <col min="8948" max="8948" width="2.44140625" style="3" customWidth="1"/>
    <col min="8949" max="8949" width="3" style="3" customWidth="1"/>
    <col min="8950" max="8950" width="55" style="3" customWidth="1"/>
    <col min="8951" max="8956" width="18.5546875" style="3" customWidth="1"/>
    <col min="8957" max="8957" width="19.5546875" style="3" customWidth="1"/>
    <col min="8958" max="8960" width="18.5546875" style="3" customWidth="1"/>
    <col min="8961" max="8962" width="17.5546875" style="3" customWidth="1"/>
    <col min="8963" max="8964" width="20.5546875" style="3" customWidth="1"/>
    <col min="8965" max="8965" width="21.88671875" style="3" customWidth="1"/>
    <col min="8966" max="8967" width="17.5546875" style="3" customWidth="1"/>
    <col min="8968" max="8968" width="18.88671875" style="3" bestFit="1" customWidth="1"/>
    <col min="8969" max="8969" width="17.5546875" style="3" customWidth="1"/>
    <col min="8970" max="9203" width="9.109375" style="3"/>
    <col min="9204" max="9204" width="2.44140625" style="3" customWidth="1"/>
    <col min="9205" max="9205" width="3" style="3" customWidth="1"/>
    <col min="9206" max="9206" width="55" style="3" customWidth="1"/>
    <col min="9207" max="9212" width="18.5546875" style="3" customWidth="1"/>
    <col min="9213" max="9213" width="19.5546875" style="3" customWidth="1"/>
    <col min="9214" max="9216" width="18.5546875" style="3" customWidth="1"/>
    <col min="9217" max="9218" width="17.5546875" style="3" customWidth="1"/>
    <col min="9219" max="9220" width="20.5546875" style="3" customWidth="1"/>
    <col min="9221" max="9221" width="21.88671875" style="3" customWidth="1"/>
    <col min="9222" max="9223" width="17.5546875" style="3" customWidth="1"/>
    <col min="9224" max="9224" width="18.88671875" style="3" bestFit="1" customWidth="1"/>
    <col min="9225" max="9225" width="17.5546875" style="3" customWidth="1"/>
    <col min="9226" max="9459" width="9.109375" style="3"/>
    <col min="9460" max="9460" width="2.44140625" style="3" customWidth="1"/>
    <col min="9461" max="9461" width="3" style="3" customWidth="1"/>
    <col min="9462" max="9462" width="55" style="3" customWidth="1"/>
    <col min="9463" max="9468" width="18.5546875" style="3" customWidth="1"/>
    <col min="9469" max="9469" width="19.5546875" style="3" customWidth="1"/>
    <col min="9470" max="9472" width="18.5546875" style="3" customWidth="1"/>
    <col min="9473" max="9474" width="17.5546875" style="3" customWidth="1"/>
    <col min="9475" max="9476" width="20.5546875" style="3" customWidth="1"/>
    <col min="9477" max="9477" width="21.88671875" style="3" customWidth="1"/>
    <col min="9478" max="9479" width="17.5546875" style="3" customWidth="1"/>
    <col min="9480" max="9480" width="18.88671875" style="3" bestFit="1" customWidth="1"/>
    <col min="9481" max="9481" width="17.5546875" style="3" customWidth="1"/>
    <col min="9482" max="9715" width="9.109375" style="3"/>
    <col min="9716" max="9716" width="2.44140625" style="3" customWidth="1"/>
    <col min="9717" max="9717" width="3" style="3" customWidth="1"/>
    <col min="9718" max="9718" width="55" style="3" customWidth="1"/>
    <col min="9719" max="9724" width="18.5546875" style="3" customWidth="1"/>
    <col min="9725" max="9725" width="19.5546875" style="3" customWidth="1"/>
    <col min="9726" max="9728" width="18.5546875" style="3" customWidth="1"/>
    <col min="9729" max="9730" width="17.5546875" style="3" customWidth="1"/>
    <col min="9731" max="9732" width="20.5546875" style="3" customWidth="1"/>
    <col min="9733" max="9733" width="21.88671875" style="3" customWidth="1"/>
    <col min="9734" max="9735" width="17.5546875" style="3" customWidth="1"/>
    <col min="9736" max="9736" width="18.88671875" style="3" bestFit="1" customWidth="1"/>
    <col min="9737" max="9737" width="17.5546875" style="3" customWidth="1"/>
    <col min="9738" max="9971" width="9.109375" style="3"/>
    <col min="9972" max="9972" width="2.44140625" style="3" customWidth="1"/>
    <col min="9973" max="9973" width="3" style="3" customWidth="1"/>
    <col min="9974" max="9974" width="55" style="3" customWidth="1"/>
    <col min="9975" max="9980" width="18.5546875" style="3" customWidth="1"/>
    <col min="9981" max="9981" width="19.5546875" style="3" customWidth="1"/>
    <col min="9982" max="9984" width="18.5546875" style="3" customWidth="1"/>
    <col min="9985" max="9986" width="17.5546875" style="3" customWidth="1"/>
    <col min="9987" max="9988" width="20.5546875" style="3" customWidth="1"/>
    <col min="9989" max="9989" width="21.88671875" style="3" customWidth="1"/>
    <col min="9990" max="9991" width="17.5546875" style="3" customWidth="1"/>
    <col min="9992" max="9992" width="18.88671875" style="3" bestFit="1" customWidth="1"/>
    <col min="9993" max="9993" width="17.5546875" style="3" customWidth="1"/>
    <col min="9994" max="10227" width="9.109375" style="3"/>
    <col min="10228" max="10228" width="2.44140625" style="3" customWidth="1"/>
    <col min="10229" max="10229" width="3" style="3" customWidth="1"/>
    <col min="10230" max="10230" width="55" style="3" customWidth="1"/>
    <col min="10231" max="10236" width="18.5546875" style="3" customWidth="1"/>
    <col min="10237" max="10237" width="19.5546875" style="3" customWidth="1"/>
    <col min="10238" max="10240" width="18.5546875" style="3" customWidth="1"/>
    <col min="10241" max="10242" width="17.5546875" style="3" customWidth="1"/>
    <col min="10243" max="10244" width="20.5546875" style="3" customWidth="1"/>
    <col min="10245" max="10245" width="21.88671875" style="3" customWidth="1"/>
    <col min="10246" max="10247" width="17.5546875" style="3" customWidth="1"/>
    <col min="10248" max="10248" width="18.88671875" style="3" bestFit="1" customWidth="1"/>
    <col min="10249" max="10249" width="17.5546875" style="3" customWidth="1"/>
    <col min="10250" max="10483" width="9.109375" style="3"/>
    <col min="10484" max="10484" width="2.44140625" style="3" customWidth="1"/>
    <col min="10485" max="10485" width="3" style="3" customWidth="1"/>
    <col min="10486" max="10486" width="55" style="3" customWidth="1"/>
    <col min="10487" max="10492" width="18.5546875" style="3" customWidth="1"/>
    <col min="10493" max="10493" width="19.5546875" style="3" customWidth="1"/>
    <col min="10494" max="10496" width="18.5546875" style="3" customWidth="1"/>
    <col min="10497" max="10498" width="17.5546875" style="3" customWidth="1"/>
    <col min="10499" max="10500" width="20.5546875" style="3" customWidth="1"/>
    <col min="10501" max="10501" width="21.88671875" style="3" customWidth="1"/>
    <col min="10502" max="10503" width="17.5546875" style="3" customWidth="1"/>
    <col min="10504" max="10504" width="18.88671875" style="3" bestFit="1" customWidth="1"/>
    <col min="10505" max="10505" width="17.5546875" style="3" customWidth="1"/>
    <col min="10506" max="10739" width="9.109375" style="3"/>
    <col min="10740" max="10740" width="2.44140625" style="3" customWidth="1"/>
    <col min="10741" max="10741" width="3" style="3" customWidth="1"/>
    <col min="10742" max="10742" width="55" style="3" customWidth="1"/>
    <col min="10743" max="10748" width="18.5546875" style="3" customWidth="1"/>
    <col min="10749" max="10749" width="19.5546875" style="3" customWidth="1"/>
    <col min="10750" max="10752" width="18.5546875" style="3" customWidth="1"/>
    <col min="10753" max="10754" width="17.5546875" style="3" customWidth="1"/>
    <col min="10755" max="10756" width="20.5546875" style="3" customWidth="1"/>
    <col min="10757" max="10757" width="21.88671875" style="3" customWidth="1"/>
    <col min="10758" max="10759" width="17.5546875" style="3" customWidth="1"/>
    <col min="10760" max="10760" width="18.88671875" style="3" bestFit="1" customWidth="1"/>
    <col min="10761" max="10761" width="17.5546875" style="3" customWidth="1"/>
    <col min="10762" max="10995" width="9.109375" style="3"/>
    <col min="10996" max="10996" width="2.44140625" style="3" customWidth="1"/>
    <col min="10997" max="10997" width="3" style="3" customWidth="1"/>
    <col min="10998" max="10998" width="55" style="3" customWidth="1"/>
    <col min="10999" max="11004" width="18.5546875" style="3" customWidth="1"/>
    <col min="11005" max="11005" width="19.5546875" style="3" customWidth="1"/>
    <col min="11006" max="11008" width="18.5546875" style="3" customWidth="1"/>
    <col min="11009" max="11010" width="17.5546875" style="3" customWidth="1"/>
    <col min="11011" max="11012" width="20.5546875" style="3" customWidth="1"/>
    <col min="11013" max="11013" width="21.88671875" style="3" customWidth="1"/>
    <col min="11014" max="11015" width="17.5546875" style="3" customWidth="1"/>
    <col min="11016" max="11016" width="18.88671875" style="3" bestFit="1" customWidth="1"/>
    <col min="11017" max="11017" width="17.5546875" style="3" customWidth="1"/>
    <col min="11018" max="11251" width="9.109375" style="3"/>
    <col min="11252" max="11252" width="2.44140625" style="3" customWidth="1"/>
    <col min="11253" max="11253" width="3" style="3" customWidth="1"/>
    <col min="11254" max="11254" width="55" style="3" customWidth="1"/>
    <col min="11255" max="11260" width="18.5546875" style="3" customWidth="1"/>
    <col min="11261" max="11261" width="19.5546875" style="3" customWidth="1"/>
    <col min="11262" max="11264" width="18.5546875" style="3" customWidth="1"/>
    <col min="11265" max="11266" width="17.5546875" style="3" customWidth="1"/>
    <col min="11267" max="11268" width="20.5546875" style="3" customWidth="1"/>
    <col min="11269" max="11269" width="21.88671875" style="3" customWidth="1"/>
    <col min="11270" max="11271" width="17.5546875" style="3" customWidth="1"/>
    <col min="11272" max="11272" width="18.88671875" style="3" bestFit="1" customWidth="1"/>
    <col min="11273" max="11273" width="17.5546875" style="3" customWidth="1"/>
    <col min="11274" max="11507" width="9.109375" style="3"/>
    <col min="11508" max="11508" width="2.44140625" style="3" customWidth="1"/>
    <col min="11509" max="11509" width="3" style="3" customWidth="1"/>
    <col min="11510" max="11510" width="55" style="3" customWidth="1"/>
    <col min="11511" max="11516" width="18.5546875" style="3" customWidth="1"/>
    <col min="11517" max="11517" width="19.5546875" style="3" customWidth="1"/>
    <col min="11518" max="11520" width="18.5546875" style="3" customWidth="1"/>
    <col min="11521" max="11522" width="17.5546875" style="3" customWidth="1"/>
    <col min="11523" max="11524" width="20.5546875" style="3" customWidth="1"/>
    <col min="11525" max="11525" width="21.88671875" style="3" customWidth="1"/>
    <col min="11526" max="11527" width="17.5546875" style="3" customWidth="1"/>
    <col min="11528" max="11528" width="18.88671875" style="3" bestFit="1" customWidth="1"/>
    <col min="11529" max="11529" width="17.5546875" style="3" customWidth="1"/>
    <col min="11530" max="11763" width="9.109375" style="3"/>
    <col min="11764" max="11764" width="2.44140625" style="3" customWidth="1"/>
    <col min="11765" max="11765" width="3" style="3" customWidth="1"/>
    <col min="11766" max="11766" width="55" style="3" customWidth="1"/>
    <col min="11767" max="11772" width="18.5546875" style="3" customWidth="1"/>
    <col min="11773" max="11773" width="19.5546875" style="3" customWidth="1"/>
    <col min="11774" max="11776" width="18.5546875" style="3" customWidth="1"/>
    <col min="11777" max="11778" width="17.5546875" style="3" customWidth="1"/>
    <col min="11779" max="11780" width="20.5546875" style="3" customWidth="1"/>
    <col min="11781" max="11781" width="21.88671875" style="3" customWidth="1"/>
    <col min="11782" max="11783" width="17.5546875" style="3" customWidth="1"/>
    <col min="11784" max="11784" width="18.88671875" style="3" bestFit="1" customWidth="1"/>
    <col min="11785" max="11785" width="17.5546875" style="3" customWidth="1"/>
    <col min="11786" max="12019" width="9.109375" style="3"/>
    <col min="12020" max="12020" width="2.44140625" style="3" customWidth="1"/>
    <col min="12021" max="12021" width="3" style="3" customWidth="1"/>
    <col min="12022" max="12022" width="55" style="3" customWidth="1"/>
    <col min="12023" max="12028" width="18.5546875" style="3" customWidth="1"/>
    <col min="12029" max="12029" width="19.5546875" style="3" customWidth="1"/>
    <col min="12030" max="12032" width="18.5546875" style="3" customWidth="1"/>
    <col min="12033" max="12034" width="17.5546875" style="3" customWidth="1"/>
    <col min="12035" max="12036" width="20.5546875" style="3" customWidth="1"/>
    <col min="12037" max="12037" width="21.88671875" style="3" customWidth="1"/>
    <col min="12038" max="12039" width="17.5546875" style="3" customWidth="1"/>
    <col min="12040" max="12040" width="18.88671875" style="3" bestFit="1" customWidth="1"/>
    <col min="12041" max="12041" width="17.5546875" style="3" customWidth="1"/>
    <col min="12042" max="12275" width="9.109375" style="3"/>
    <col min="12276" max="12276" width="2.44140625" style="3" customWidth="1"/>
    <col min="12277" max="12277" width="3" style="3" customWidth="1"/>
    <col min="12278" max="12278" width="55" style="3" customWidth="1"/>
    <col min="12279" max="12284" width="18.5546875" style="3" customWidth="1"/>
    <col min="12285" max="12285" width="19.5546875" style="3" customWidth="1"/>
    <col min="12286" max="12288" width="18.5546875" style="3" customWidth="1"/>
    <col min="12289" max="12290" width="17.5546875" style="3" customWidth="1"/>
    <col min="12291" max="12292" width="20.5546875" style="3" customWidth="1"/>
    <col min="12293" max="12293" width="21.88671875" style="3" customWidth="1"/>
    <col min="12294" max="12295" width="17.5546875" style="3" customWidth="1"/>
    <col min="12296" max="12296" width="18.88671875" style="3" bestFit="1" customWidth="1"/>
    <col min="12297" max="12297" width="17.5546875" style="3" customWidth="1"/>
    <col min="12298" max="12531" width="9.109375" style="3"/>
    <col min="12532" max="12532" width="2.44140625" style="3" customWidth="1"/>
    <col min="12533" max="12533" width="3" style="3" customWidth="1"/>
    <col min="12534" max="12534" width="55" style="3" customWidth="1"/>
    <col min="12535" max="12540" width="18.5546875" style="3" customWidth="1"/>
    <col min="12541" max="12541" width="19.5546875" style="3" customWidth="1"/>
    <col min="12542" max="12544" width="18.5546875" style="3" customWidth="1"/>
    <col min="12545" max="12546" width="17.5546875" style="3" customWidth="1"/>
    <col min="12547" max="12548" width="20.5546875" style="3" customWidth="1"/>
    <col min="12549" max="12549" width="21.88671875" style="3" customWidth="1"/>
    <col min="12550" max="12551" width="17.5546875" style="3" customWidth="1"/>
    <col min="12552" max="12552" width="18.88671875" style="3" bestFit="1" customWidth="1"/>
    <col min="12553" max="12553" width="17.5546875" style="3" customWidth="1"/>
    <col min="12554" max="12787" width="9.109375" style="3"/>
    <col min="12788" max="12788" width="2.44140625" style="3" customWidth="1"/>
    <col min="12789" max="12789" width="3" style="3" customWidth="1"/>
    <col min="12790" max="12790" width="55" style="3" customWidth="1"/>
    <col min="12791" max="12796" width="18.5546875" style="3" customWidth="1"/>
    <col min="12797" max="12797" width="19.5546875" style="3" customWidth="1"/>
    <col min="12798" max="12800" width="18.5546875" style="3" customWidth="1"/>
    <col min="12801" max="12802" width="17.5546875" style="3" customWidth="1"/>
    <col min="12803" max="12804" width="20.5546875" style="3" customWidth="1"/>
    <col min="12805" max="12805" width="21.88671875" style="3" customWidth="1"/>
    <col min="12806" max="12807" width="17.5546875" style="3" customWidth="1"/>
    <col min="12808" max="12808" width="18.88671875" style="3" bestFit="1" customWidth="1"/>
    <col min="12809" max="12809" width="17.5546875" style="3" customWidth="1"/>
    <col min="12810" max="13043" width="9.109375" style="3"/>
    <col min="13044" max="13044" width="2.44140625" style="3" customWidth="1"/>
    <col min="13045" max="13045" width="3" style="3" customWidth="1"/>
    <col min="13046" max="13046" width="55" style="3" customWidth="1"/>
    <col min="13047" max="13052" width="18.5546875" style="3" customWidth="1"/>
    <col min="13053" max="13053" width="19.5546875" style="3" customWidth="1"/>
    <col min="13054" max="13056" width="18.5546875" style="3" customWidth="1"/>
    <col min="13057" max="13058" width="17.5546875" style="3" customWidth="1"/>
    <col min="13059" max="13060" width="20.5546875" style="3" customWidth="1"/>
    <col min="13061" max="13061" width="21.88671875" style="3" customWidth="1"/>
    <col min="13062" max="13063" width="17.5546875" style="3" customWidth="1"/>
    <col min="13064" max="13064" width="18.88671875" style="3" bestFit="1" customWidth="1"/>
    <col min="13065" max="13065" width="17.5546875" style="3" customWidth="1"/>
    <col min="13066" max="13299" width="9.109375" style="3"/>
    <col min="13300" max="13300" width="2.44140625" style="3" customWidth="1"/>
    <col min="13301" max="13301" width="3" style="3" customWidth="1"/>
    <col min="13302" max="13302" width="55" style="3" customWidth="1"/>
    <col min="13303" max="13308" width="18.5546875" style="3" customWidth="1"/>
    <col min="13309" max="13309" width="19.5546875" style="3" customWidth="1"/>
    <col min="13310" max="13312" width="18.5546875" style="3" customWidth="1"/>
    <col min="13313" max="13314" width="17.5546875" style="3" customWidth="1"/>
    <col min="13315" max="13316" width="20.5546875" style="3" customWidth="1"/>
    <col min="13317" max="13317" width="21.88671875" style="3" customWidth="1"/>
    <col min="13318" max="13319" width="17.5546875" style="3" customWidth="1"/>
    <col min="13320" max="13320" width="18.88671875" style="3" bestFit="1" customWidth="1"/>
    <col min="13321" max="13321" width="17.5546875" style="3" customWidth="1"/>
    <col min="13322" max="13555" width="9.109375" style="3"/>
    <col min="13556" max="13556" width="2.44140625" style="3" customWidth="1"/>
    <col min="13557" max="13557" width="3" style="3" customWidth="1"/>
    <col min="13558" max="13558" width="55" style="3" customWidth="1"/>
    <col min="13559" max="13564" width="18.5546875" style="3" customWidth="1"/>
    <col min="13565" max="13565" width="19.5546875" style="3" customWidth="1"/>
    <col min="13566" max="13568" width="18.5546875" style="3" customWidth="1"/>
    <col min="13569" max="13570" width="17.5546875" style="3" customWidth="1"/>
    <col min="13571" max="13572" width="20.5546875" style="3" customWidth="1"/>
    <col min="13573" max="13573" width="21.88671875" style="3" customWidth="1"/>
    <col min="13574" max="13575" width="17.5546875" style="3" customWidth="1"/>
    <col min="13576" max="13576" width="18.88671875" style="3" bestFit="1" customWidth="1"/>
    <col min="13577" max="13577" width="17.5546875" style="3" customWidth="1"/>
    <col min="13578" max="13811" width="9.109375" style="3"/>
    <col min="13812" max="13812" width="2.44140625" style="3" customWidth="1"/>
    <col min="13813" max="13813" width="3" style="3" customWidth="1"/>
    <col min="13814" max="13814" width="55" style="3" customWidth="1"/>
    <col min="13815" max="13820" width="18.5546875" style="3" customWidth="1"/>
    <col min="13821" max="13821" width="19.5546875" style="3" customWidth="1"/>
    <col min="13822" max="13824" width="18.5546875" style="3" customWidth="1"/>
    <col min="13825" max="13826" width="17.5546875" style="3" customWidth="1"/>
    <col min="13827" max="13828" width="20.5546875" style="3" customWidth="1"/>
    <col min="13829" max="13829" width="21.88671875" style="3" customWidth="1"/>
    <col min="13830" max="13831" width="17.5546875" style="3" customWidth="1"/>
    <col min="13832" max="13832" width="18.88671875" style="3" bestFit="1" customWidth="1"/>
    <col min="13833" max="13833" width="17.5546875" style="3" customWidth="1"/>
    <col min="13834" max="14067" width="9.109375" style="3"/>
    <col min="14068" max="14068" width="2.44140625" style="3" customWidth="1"/>
    <col min="14069" max="14069" width="3" style="3" customWidth="1"/>
    <col min="14070" max="14070" width="55" style="3" customWidth="1"/>
    <col min="14071" max="14076" width="18.5546875" style="3" customWidth="1"/>
    <col min="14077" max="14077" width="19.5546875" style="3" customWidth="1"/>
    <col min="14078" max="14080" width="18.5546875" style="3" customWidth="1"/>
    <col min="14081" max="14082" width="17.5546875" style="3" customWidth="1"/>
    <col min="14083" max="14084" width="20.5546875" style="3" customWidth="1"/>
    <col min="14085" max="14085" width="21.88671875" style="3" customWidth="1"/>
    <col min="14086" max="14087" width="17.5546875" style="3" customWidth="1"/>
    <col min="14088" max="14088" width="18.88671875" style="3" bestFit="1" customWidth="1"/>
    <col min="14089" max="14089" width="17.5546875" style="3" customWidth="1"/>
    <col min="14090" max="14323" width="9.109375" style="3"/>
    <col min="14324" max="14324" width="2.44140625" style="3" customWidth="1"/>
    <col min="14325" max="14325" width="3" style="3" customWidth="1"/>
    <col min="14326" max="14326" width="55" style="3" customWidth="1"/>
    <col min="14327" max="14332" width="18.5546875" style="3" customWidth="1"/>
    <col min="14333" max="14333" width="19.5546875" style="3" customWidth="1"/>
    <col min="14334" max="14336" width="18.5546875" style="3" customWidth="1"/>
    <col min="14337" max="14338" width="17.5546875" style="3" customWidth="1"/>
    <col min="14339" max="14340" width="20.5546875" style="3" customWidth="1"/>
    <col min="14341" max="14341" width="21.88671875" style="3" customWidth="1"/>
    <col min="14342" max="14343" width="17.5546875" style="3" customWidth="1"/>
    <col min="14344" max="14344" width="18.88671875" style="3" bestFit="1" customWidth="1"/>
    <col min="14345" max="14345" width="17.5546875" style="3" customWidth="1"/>
    <col min="14346" max="14579" width="9.109375" style="3"/>
    <col min="14580" max="14580" width="2.44140625" style="3" customWidth="1"/>
    <col min="14581" max="14581" width="3" style="3" customWidth="1"/>
    <col min="14582" max="14582" width="55" style="3" customWidth="1"/>
    <col min="14583" max="14588" width="18.5546875" style="3" customWidth="1"/>
    <col min="14589" max="14589" width="19.5546875" style="3" customWidth="1"/>
    <col min="14590" max="14592" width="18.5546875" style="3" customWidth="1"/>
    <col min="14593" max="14594" width="17.5546875" style="3" customWidth="1"/>
    <col min="14595" max="14596" width="20.5546875" style="3" customWidth="1"/>
    <col min="14597" max="14597" width="21.88671875" style="3" customWidth="1"/>
    <col min="14598" max="14599" width="17.5546875" style="3" customWidth="1"/>
    <col min="14600" max="14600" width="18.88671875" style="3" bestFit="1" customWidth="1"/>
    <col min="14601" max="14601" width="17.5546875" style="3" customWidth="1"/>
    <col min="14602" max="14835" width="9.109375" style="3"/>
    <col min="14836" max="14836" width="2.44140625" style="3" customWidth="1"/>
    <col min="14837" max="14837" width="3" style="3" customWidth="1"/>
    <col min="14838" max="14838" width="55" style="3" customWidth="1"/>
    <col min="14839" max="14844" width="18.5546875" style="3" customWidth="1"/>
    <col min="14845" max="14845" width="19.5546875" style="3" customWidth="1"/>
    <col min="14846" max="14848" width="18.5546875" style="3" customWidth="1"/>
    <col min="14849" max="14850" width="17.5546875" style="3" customWidth="1"/>
    <col min="14851" max="14852" width="20.5546875" style="3" customWidth="1"/>
    <col min="14853" max="14853" width="21.88671875" style="3" customWidth="1"/>
    <col min="14854" max="14855" width="17.5546875" style="3" customWidth="1"/>
    <col min="14856" max="14856" width="18.88671875" style="3" bestFit="1" customWidth="1"/>
    <col min="14857" max="14857" width="17.5546875" style="3" customWidth="1"/>
    <col min="14858" max="15091" width="9.109375" style="3"/>
    <col min="15092" max="15092" width="2.44140625" style="3" customWidth="1"/>
    <col min="15093" max="15093" width="3" style="3" customWidth="1"/>
    <col min="15094" max="15094" width="55" style="3" customWidth="1"/>
    <col min="15095" max="15100" width="18.5546875" style="3" customWidth="1"/>
    <col min="15101" max="15101" width="19.5546875" style="3" customWidth="1"/>
    <col min="15102" max="15104" width="18.5546875" style="3" customWidth="1"/>
    <col min="15105" max="15106" width="17.5546875" style="3" customWidth="1"/>
    <col min="15107" max="15108" width="20.5546875" style="3" customWidth="1"/>
    <col min="15109" max="15109" width="21.88671875" style="3" customWidth="1"/>
    <col min="15110" max="15111" width="17.5546875" style="3" customWidth="1"/>
    <col min="15112" max="15112" width="18.88671875" style="3" bestFit="1" customWidth="1"/>
    <col min="15113" max="15113" width="17.5546875" style="3" customWidth="1"/>
    <col min="15114" max="15347" width="9.109375" style="3"/>
    <col min="15348" max="15348" width="2.44140625" style="3" customWidth="1"/>
    <col min="15349" max="15349" width="3" style="3" customWidth="1"/>
    <col min="15350" max="15350" width="55" style="3" customWidth="1"/>
    <col min="15351" max="15356" width="18.5546875" style="3" customWidth="1"/>
    <col min="15357" max="15357" width="19.5546875" style="3" customWidth="1"/>
    <col min="15358" max="15360" width="18.5546875" style="3" customWidth="1"/>
    <col min="15361" max="15362" width="17.5546875" style="3" customWidth="1"/>
    <col min="15363" max="15364" width="20.5546875" style="3" customWidth="1"/>
    <col min="15365" max="15365" width="21.88671875" style="3" customWidth="1"/>
    <col min="15366" max="15367" width="17.5546875" style="3" customWidth="1"/>
    <col min="15368" max="15368" width="18.88671875" style="3" bestFit="1" customWidth="1"/>
    <col min="15369" max="15369" width="17.5546875" style="3" customWidth="1"/>
    <col min="15370" max="15603" width="9.109375" style="3"/>
    <col min="15604" max="15604" width="2.44140625" style="3" customWidth="1"/>
    <col min="15605" max="15605" width="3" style="3" customWidth="1"/>
    <col min="15606" max="15606" width="55" style="3" customWidth="1"/>
    <col min="15607" max="15612" width="18.5546875" style="3" customWidth="1"/>
    <col min="15613" max="15613" width="19.5546875" style="3" customWidth="1"/>
    <col min="15614" max="15616" width="18.5546875" style="3" customWidth="1"/>
    <col min="15617" max="15618" width="17.5546875" style="3" customWidth="1"/>
    <col min="15619" max="15620" width="20.5546875" style="3" customWidth="1"/>
    <col min="15621" max="15621" width="21.88671875" style="3" customWidth="1"/>
    <col min="15622" max="15623" width="17.5546875" style="3" customWidth="1"/>
    <col min="15624" max="15624" width="18.88671875" style="3" bestFit="1" customWidth="1"/>
    <col min="15625" max="15625" width="17.5546875" style="3" customWidth="1"/>
    <col min="15626" max="15859" width="9.109375" style="3"/>
    <col min="15860" max="15860" width="2.44140625" style="3" customWidth="1"/>
    <col min="15861" max="15861" width="3" style="3" customWidth="1"/>
    <col min="15862" max="15862" width="55" style="3" customWidth="1"/>
    <col min="15863" max="15868" width="18.5546875" style="3" customWidth="1"/>
    <col min="15869" max="15869" width="19.5546875" style="3" customWidth="1"/>
    <col min="15870" max="15872" width="18.5546875" style="3" customWidth="1"/>
    <col min="15873" max="15874" width="17.5546875" style="3" customWidth="1"/>
    <col min="15875" max="15876" width="20.5546875" style="3" customWidth="1"/>
    <col min="15877" max="15877" width="21.88671875" style="3" customWidth="1"/>
    <col min="15878" max="15879" width="17.5546875" style="3" customWidth="1"/>
    <col min="15880" max="15880" width="18.88671875" style="3" bestFit="1" customWidth="1"/>
    <col min="15881" max="15881" width="17.5546875" style="3" customWidth="1"/>
    <col min="15882" max="16115" width="9.109375" style="3"/>
    <col min="16116" max="16116" width="2.44140625" style="3" customWidth="1"/>
    <col min="16117" max="16117" width="3" style="3" customWidth="1"/>
    <col min="16118" max="16118" width="55" style="3" customWidth="1"/>
    <col min="16119" max="16124" width="18.5546875" style="3" customWidth="1"/>
    <col min="16125" max="16125" width="19.5546875" style="3" customWidth="1"/>
    <col min="16126" max="16128" width="18.5546875" style="3" customWidth="1"/>
    <col min="16129" max="16130" width="17.5546875" style="3" customWidth="1"/>
    <col min="16131" max="16132" width="20.5546875" style="3" customWidth="1"/>
    <col min="16133" max="16133" width="21.88671875" style="3" customWidth="1"/>
    <col min="16134" max="16135" width="17.5546875" style="3" customWidth="1"/>
    <col min="16136" max="16136" width="18.88671875" style="3" bestFit="1" customWidth="1"/>
    <col min="16137" max="16137" width="17.5546875" style="3" customWidth="1"/>
    <col min="16138" max="16384" width="9.109375" style="3"/>
  </cols>
  <sheetData>
    <row r="1" spans="1:50" s="84" customFormat="1" ht="30.9" customHeight="1">
      <c r="A1" s="282" t="s">
        <v>1061</v>
      </c>
      <c r="B1" s="282"/>
      <c r="C1" s="282"/>
      <c r="D1" s="282"/>
      <c r="E1" s="282"/>
      <c r="Z1" s="284"/>
      <c r="AA1" s="284"/>
      <c r="AB1" s="284"/>
      <c r="AC1" s="284"/>
    </row>
    <row r="2" spans="1:50" s="83" customFormat="1" ht="12">
      <c r="B2" s="293"/>
      <c r="Z2" s="294"/>
      <c r="AA2" s="294"/>
      <c r="AB2" s="294"/>
      <c r="AC2" s="294"/>
    </row>
    <row r="3" spans="1:50" s="263" customFormat="1" ht="41.25" customHeight="1"/>
    <row r="4" spans="1:50" s="92" customFormat="1" ht="30" customHeight="1">
      <c r="A4" s="115"/>
      <c r="B4" s="117"/>
      <c r="C4" s="430" t="s">
        <v>696</v>
      </c>
      <c r="D4" s="427"/>
      <c r="E4" s="427"/>
      <c r="F4" s="427"/>
      <c r="G4" s="428"/>
      <c r="H4" s="429"/>
      <c r="I4" s="426" t="s">
        <v>697</v>
      </c>
      <c r="J4" s="427"/>
      <c r="K4" s="427"/>
      <c r="L4" s="427"/>
      <c r="M4" s="428"/>
      <c r="N4" s="429"/>
      <c r="O4" s="426" t="s">
        <v>1199</v>
      </c>
      <c r="P4" s="427"/>
      <c r="Q4" s="427"/>
      <c r="R4" s="427"/>
      <c r="S4" s="428"/>
      <c r="T4" s="429"/>
      <c r="U4" s="426" t="s">
        <v>1062</v>
      </c>
      <c r="V4" s="427"/>
      <c r="W4" s="427"/>
      <c r="X4" s="427"/>
      <c r="Y4" s="428"/>
      <c r="Z4" s="429"/>
      <c r="AA4" s="426" t="s">
        <v>1137</v>
      </c>
      <c r="AB4" s="427"/>
      <c r="AC4" s="427"/>
      <c r="AD4" s="427"/>
      <c r="AE4" s="428"/>
      <c r="AF4" s="429"/>
      <c r="AG4" s="426" t="s">
        <v>1138</v>
      </c>
      <c r="AH4" s="427"/>
      <c r="AI4" s="427"/>
      <c r="AJ4" s="427"/>
      <c r="AK4" s="428"/>
      <c r="AL4" s="429"/>
      <c r="AM4" s="426" t="s">
        <v>1139</v>
      </c>
      <c r="AN4" s="427"/>
      <c r="AO4" s="427"/>
      <c r="AP4" s="427"/>
      <c r="AQ4" s="428"/>
      <c r="AR4" s="429"/>
      <c r="AS4" s="426" t="s">
        <v>1140</v>
      </c>
      <c r="AT4" s="427"/>
      <c r="AU4" s="427"/>
      <c r="AV4" s="427"/>
      <c r="AW4" s="428"/>
      <c r="AX4" s="429"/>
    </row>
    <row r="5" spans="1:50">
      <c r="A5" s="94"/>
      <c r="B5" s="118"/>
      <c r="C5" s="255">
        <v>2022</v>
      </c>
      <c r="D5" s="255">
        <v>2025</v>
      </c>
      <c r="E5" s="255">
        <v>2030</v>
      </c>
      <c r="F5" s="255">
        <v>2035</v>
      </c>
      <c r="G5" s="255">
        <v>2040</v>
      </c>
      <c r="H5" s="255">
        <v>2050</v>
      </c>
      <c r="I5" s="255">
        <v>2022</v>
      </c>
      <c r="J5" s="255">
        <v>2025</v>
      </c>
      <c r="K5" s="255">
        <v>2030</v>
      </c>
      <c r="L5" s="255">
        <v>2035</v>
      </c>
      <c r="M5" s="255">
        <v>2040</v>
      </c>
      <c r="N5" s="255">
        <v>2050</v>
      </c>
      <c r="O5" s="255">
        <v>2022</v>
      </c>
      <c r="P5" s="255">
        <v>2025</v>
      </c>
      <c r="Q5" s="255">
        <v>2030</v>
      </c>
      <c r="R5" s="255">
        <v>2035</v>
      </c>
      <c r="S5" s="255">
        <v>2040</v>
      </c>
      <c r="T5" s="255">
        <v>2050</v>
      </c>
      <c r="U5" s="255">
        <v>2022</v>
      </c>
      <c r="V5" s="255">
        <v>2025</v>
      </c>
      <c r="W5" s="255">
        <v>2030</v>
      </c>
      <c r="X5" s="255">
        <v>2035</v>
      </c>
      <c r="Y5" s="255">
        <v>2040</v>
      </c>
      <c r="Z5" s="255">
        <v>2050</v>
      </c>
      <c r="AA5" s="255">
        <v>2022</v>
      </c>
      <c r="AB5" s="255">
        <v>2025</v>
      </c>
      <c r="AC5" s="255">
        <v>2030</v>
      </c>
      <c r="AD5" s="255">
        <v>2035</v>
      </c>
      <c r="AE5" s="255">
        <v>2040</v>
      </c>
      <c r="AF5" s="255">
        <v>2050</v>
      </c>
      <c r="AG5" s="255">
        <v>2022</v>
      </c>
      <c r="AH5" s="255">
        <v>2025</v>
      </c>
      <c r="AI5" s="255">
        <v>2030</v>
      </c>
      <c r="AJ5" s="255">
        <v>2035</v>
      </c>
      <c r="AK5" s="255">
        <v>2040</v>
      </c>
      <c r="AL5" s="255">
        <v>2050</v>
      </c>
      <c r="AM5" s="255">
        <v>2022</v>
      </c>
      <c r="AN5" s="255">
        <v>2025</v>
      </c>
      <c r="AO5" s="255">
        <v>2030</v>
      </c>
      <c r="AP5" s="255">
        <v>2035</v>
      </c>
      <c r="AQ5" s="255">
        <v>2040</v>
      </c>
      <c r="AR5" s="255">
        <v>2050</v>
      </c>
      <c r="AS5" s="255">
        <v>2022</v>
      </c>
      <c r="AT5" s="255">
        <v>2025</v>
      </c>
      <c r="AU5" s="255">
        <v>2030</v>
      </c>
      <c r="AV5" s="255">
        <v>2035</v>
      </c>
      <c r="AW5" s="255">
        <v>2040</v>
      </c>
      <c r="AX5" s="255">
        <v>2050</v>
      </c>
    </row>
    <row r="6" spans="1:50">
      <c r="A6" s="116"/>
      <c r="B6" s="119"/>
      <c r="C6" s="298" t="s">
        <v>769</v>
      </c>
      <c r="D6" s="298" t="s">
        <v>770</v>
      </c>
      <c r="E6" s="298" t="s">
        <v>771</v>
      </c>
      <c r="F6" s="298" t="s">
        <v>772</v>
      </c>
      <c r="G6" s="298" t="s">
        <v>773</v>
      </c>
      <c r="H6" s="298" t="s">
        <v>826</v>
      </c>
      <c r="I6" s="298" t="s">
        <v>827</v>
      </c>
      <c r="J6" s="298" t="s">
        <v>828</v>
      </c>
      <c r="K6" s="298" t="s">
        <v>829</v>
      </c>
      <c r="L6" s="298" t="s">
        <v>830</v>
      </c>
      <c r="M6" s="298" t="s">
        <v>831</v>
      </c>
      <c r="N6" s="298" t="s">
        <v>832</v>
      </c>
      <c r="O6" s="298" t="s">
        <v>833</v>
      </c>
      <c r="P6" s="298" t="s">
        <v>834</v>
      </c>
      <c r="Q6" s="298" t="s">
        <v>835</v>
      </c>
      <c r="R6" s="298" t="s">
        <v>836</v>
      </c>
      <c r="S6" s="298" t="s">
        <v>837</v>
      </c>
      <c r="T6" s="298" t="s">
        <v>838</v>
      </c>
      <c r="U6" s="298" t="s">
        <v>839</v>
      </c>
      <c r="V6" s="298" t="s">
        <v>840</v>
      </c>
      <c r="W6" s="298" t="s">
        <v>841</v>
      </c>
      <c r="X6" s="298" t="s">
        <v>842</v>
      </c>
      <c r="Y6" s="298" t="s">
        <v>843</v>
      </c>
      <c r="Z6" s="298" t="s">
        <v>844</v>
      </c>
      <c r="AA6" s="298" t="s">
        <v>845</v>
      </c>
      <c r="AB6" s="298" t="s">
        <v>846</v>
      </c>
      <c r="AC6" s="298" t="s">
        <v>847</v>
      </c>
      <c r="AD6" s="298" t="s">
        <v>848</v>
      </c>
      <c r="AE6" s="298" t="s">
        <v>849</v>
      </c>
      <c r="AF6" s="298" t="s">
        <v>850</v>
      </c>
      <c r="AG6" s="298" t="s">
        <v>851</v>
      </c>
      <c r="AH6" s="298" t="s">
        <v>852</v>
      </c>
      <c r="AI6" s="298" t="s">
        <v>853</v>
      </c>
      <c r="AJ6" s="298" t="s">
        <v>854</v>
      </c>
      <c r="AK6" s="298" t="s">
        <v>855</v>
      </c>
      <c r="AL6" s="298" t="s">
        <v>856</v>
      </c>
      <c r="AM6" s="298" t="s">
        <v>857</v>
      </c>
      <c r="AN6" s="298" t="s">
        <v>858</v>
      </c>
      <c r="AO6" s="298" t="s">
        <v>859</v>
      </c>
      <c r="AP6" s="298" t="s">
        <v>860</v>
      </c>
      <c r="AQ6" s="298" t="s">
        <v>967</v>
      </c>
      <c r="AR6" s="298" t="s">
        <v>968</v>
      </c>
      <c r="AS6" s="298" t="s">
        <v>969</v>
      </c>
      <c r="AT6" s="298" t="s">
        <v>970</v>
      </c>
      <c r="AU6" s="298" t="s">
        <v>971</v>
      </c>
      <c r="AV6" s="298" t="s">
        <v>972</v>
      </c>
      <c r="AW6" s="298" t="s">
        <v>973</v>
      </c>
      <c r="AX6" s="298" t="s">
        <v>974</v>
      </c>
    </row>
    <row r="7" spans="1:50">
      <c r="A7" s="114" t="s">
        <v>698</v>
      </c>
      <c r="B7" s="299" t="s">
        <v>774</v>
      </c>
      <c r="C7" s="368"/>
      <c r="D7" s="369"/>
      <c r="E7" s="369"/>
      <c r="F7" s="369"/>
      <c r="G7" s="370"/>
      <c r="H7" s="371"/>
      <c r="I7" s="368"/>
      <c r="J7" s="369"/>
      <c r="K7" s="369"/>
      <c r="L7" s="369"/>
      <c r="M7" s="370"/>
      <c r="N7" s="371"/>
      <c r="O7" s="368"/>
      <c r="P7" s="369"/>
      <c r="Q7" s="369"/>
      <c r="R7" s="369"/>
      <c r="S7" s="370"/>
      <c r="T7" s="371"/>
      <c r="U7" s="368"/>
      <c r="V7" s="369"/>
      <c r="W7" s="369"/>
      <c r="X7" s="369"/>
      <c r="Y7" s="370"/>
      <c r="Z7" s="371"/>
      <c r="AA7" s="368"/>
      <c r="AB7" s="369"/>
      <c r="AC7" s="369"/>
      <c r="AD7" s="369"/>
      <c r="AE7" s="370"/>
      <c r="AF7" s="371"/>
      <c r="AG7" s="368"/>
      <c r="AH7" s="369"/>
      <c r="AI7" s="369"/>
      <c r="AJ7" s="369"/>
      <c r="AK7" s="370"/>
      <c r="AL7" s="371"/>
      <c r="AM7" s="368"/>
      <c r="AN7" s="369"/>
      <c r="AO7" s="369"/>
      <c r="AP7" s="369"/>
      <c r="AQ7" s="370"/>
      <c r="AR7" s="371"/>
      <c r="AS7" s="368"/>
      <c r="AT7" s="369"/>
      <c r="AU7" s="369"/>
      <c r="AV7" s="369"/>
      <c r="AW7" s="370"/>
      <c r="AX7" s="371"/>
    </row>
    <row r="8" spans="1:50">
      <c r="A8" s="165" t="s">
        <v>528</v>
      </c>
      <c r="B8" s="300" t="s">
        <v>775</v>
      </c>
      <c r="C8" s="368"/>
      <c r="D8" s="369"/>
      <c r="E8" s="369"/>
      <c r="F8" s="369"/>
      <c r="G8" s="370"/>
      <c r="H8" s="371"/>
      <c r="I8" s="368"/>
      <c r="J8" s="369"/>
      <c r="K8" s="369"/>
      <c r="L8" s="369"/>
      <c r="M8" s="370"/>
      <c r="N8" s="371"/>
      <c r="O8" s="368"/>
      <c r="P8" s="369"/>
      <c r="Q8" s="369"/>
      <c r="R8" s="369"/>
      <c r="S8" s="370"/>
      <c r="T8" s="371"/>
      <c r="U8" s="368"/>
      <c r="V8" s="369"/>
      <c r="W8" s="369"/>
      <c r="X8" s="369"/>
      <c r="Y8" s="370"/>
      <c r="Z8" s="371"/>
      <c r="AA8" s="368"/>
      <c r="AB8" s="369"/>
      <c r="AC8" s="369"/>
      <c r="AD8" s="369"/>
      <c r="AE8" s="370"/>
      <c r="AF8" s="371"/>
      <c r="AG8" s="368"/>
      <c r="AH8" s="369"/>
      <c r="AI8" s="369"/>
      <c r="AJ8" s="369"/>
      <c r="AK8" s="370"/>
      <c r="AL8" s="371"/>
      <c r="AM8" s="368"/>
      <c r="AN8" s="369"/>
      <c r="AO8" s="369"/>
      <c r="AP8" s="369"/>
      <c r="AQ8" s="370"/>
      <c r="AR8" s="371"/>
      <c r="AS8" s="368"/>
      <c r="AT8" s="369"/>
      <c r="AU8" s="369"/>
      <c r="AV8" s="369"/>
      <c r="AW8" s="370"/>
      <c r="AX8" s="371"/>
    </row>
    <row r="9" spans="1:50">
      <c r="A9" s="165" t="s">
        <v>529</v>
      </c>
      <c r="B9" s="300" t="s">
        <v>776</v>
      </c>
      <c r="C9" s="368"/>
      <c r="D9" s="369"/>
      <c r="E9" s="369"/>
      <c r="F9" s="369"/>
      <c r="G9" s="370"/>
      <c r="H9" s="371"/>
      <c r="I9" s="368"/>
      <c r="J9" s="369"/>
      <c r="K9" s="369"/>
      <c r="L9" s="369"/>
      <c r="M9" s="370"/>
      <c r="N9" s="371"/>
      <c r="O9" s="368"/>
      <c r="P9" s="369"/>
      <c r="Q9" s="369"/>
      <c r="R9" s="369"/>
      <c r="S9" s="370"/>
      <c r="T9" s="371"/>
      <c r="U9" s="368"/>
      <c r="V9" s="369"/>
      <c r="W9" s="369"/>
      <c r="X9" s="369"/>
      <c r="Y9" s="370"/>
      <c r="Z9" s="371"/>
      <c r="AA9" s="368"/>
      <c r="AB9" s="369"/>
      <c r="AC9" s="369"/>
      <c r="AD9" s="369"/>
      <c r="AE9" s="370"/>
      <c r="AF9" s="371"/>
      <c r="AG9" s="368"/>
      <c r="AH9" s="369"/>
      <c r="AI9" s="369"/>
      <c r="AJ9" s="369"/>
      <c r="AK9" s="370"/>
      <c r="AL9" s="371"/>
      <c r="AM9" s="368"/>
      <c r="AN9" s="369"/>
      <c r="AO9" s="369"/>
      <c r="AP9" s="369"/>
      <c r="AQ9" s="370"/>
      <c r="AR9" s="371"/>
      <c r="AS9" s="368"/>
      <c r="AT9" s="369"/>
      <c r="AU9" s="369"/>
      <c r="AV9" s="369"/>
      <c r="AW9" s="370"/>
      <c r="AX9" s="371"/>
    </row>
    <row r="10" spans="1:50">
      <c r="A10" s="165" t="s">
        <v>530</v>
      </c>
      <c r="B10" s="300" t="s">
        <v>777</v>
      </c>
      <c r="C10" s="368"/>
      <c r="D10" s="369"/>
      <c r="E10" s="369"/>
      <c r="F10" s="369"/>
      <c r="G10" s="370"/>
      <c r="H10" s="371"/>
      <c r="I10" s="368"/>
      <c r="J10" s="369"/>
      <c r="K10" s="369"/>
      <c r="L10" s="369"/>
      <c r="M10" s="370"/>
      <c r="N10" s="371"/>
      <c r="O10" s="368"/>
      <c r="P10" s="369"/>
      <c r="Q10" s="369"/>
      <c r="R10" s="369"/>
      <c r="S10" s="370"/>
      <c r="T10" s="371"/>
      <c r="U10" s="368"/>
      <c r="V10" s="369"/>
      <c r="W10" s="369"/>
      <c r="X10" s="369"/>
      <c r="Y10" s="370"/>
      <c r="Z10" s="371"/>
      <c r="AA10" s="368"/>
      <c r="AB10" s="369"/>
      <c r="AC10" s="369"/>
      <c r="AD10" s="369"/>
      <c r="AE10" s="370"/>
      <c r="AF10" s="371"/>
      <c r="AG10" s="368"/>
      <c r="AH10" s="369"/>
      <c r="AI10" s="369"/>
      <c r="AJ10" s="369"/>
      <c r="AK10" s="370"/>
      <c r="AL10" s="371"/>
      <c r="AM10" s="368"/>
      <c r="AN10" s="369"/>
      <c r="AO10" s="369"/>
      <c r="AP10" s="369"/>
      <c r="AQ10" s="370"/>
      <c r="AR10" s="371"/>
      <c r="AS10" s="368"/>
      <c r="AT10" s="369"/>
      <c r="AU10" s="369"/>
      <c r="AV10" s="369"/>
      <c r="AW10" s="370"/>
      <c r="AX10" s="371"/>
    </row>
    <row r="11" spans="1:50">
      <c r="A11" s="165" t="s">
        <v>531</v>
      </c>
      <c r="B11" s="300" t="s">
        <v>778</v>
      </c>
      <c r="C11" s="368"/>
      <c r="D11" s="369"/>
      <c r="E11" s="369"/>
      <c r="F11" s="369"/>
      <c r="G11" s="370"/>
      <c r="H11" s="371"/>
      <c r="I11" s="368"/>
      <c r="J11" s="369"/>
      <c r="K11" s="369"/>
      <c r="L11" s="369"/>
      <c r="M11" s="370"/>
      <c r="N11" s="371"/>
      <c r="O11" s="368"/>
      <c r="P11" s="369"/>
      <c r="Q11" s="369"/>
      <c r="R11" s="369"/>
      <c r="S11" s="370"/>
      <c r="T11" s="371"/>
      <c r="U11" s="368"/>
      <c r="V11" s="369"/>
      <c r="W11" s="369"/>
      <c r="X11" s="369"/>
      <c r="Y11" s="370"/>
      <c r="Z11" s="371"/>
      <c r="AA11" s="368"/>
      <c r="AB11" s="369"/>
      <c r="AC11" s="369"/>
      <c r="AD11" s="369"/>
      <c r="AE11" s="370"/>
      <c r="AF11" s="371"/>
      <c r="AG11" s="368"/>
      <c r="AH11" s="369"/>
      <c r="AI11" s="369"/>
      <c r="AJ11" s="369"/>
      <c r="AK11" s="370"/>
      <c r="AL11" s="371"/>
      <c r="AM11" s="368"/>
      <c r="AN11" s="369"/>
      <c r="AO11" s="369"/>
      <c r="AP11" s="369"/>
      <c r="AQ11" s="370"/>
      <c r="AR11" s="371"/>
      <c r="AS11" s="368"/>
      <c r="AT11" s="369"/>
      <c r="AU11" s="369"/>
      <c r="AV11" s="369"/>
      <c r="AW11" s="370"/>
      <c r="AX11" s="371"/>
    </row>
    <row r="12" spans="1:50">
      <c r="A12" s="165" t="s">
        <v>532</v>
      </c>
      <c r="B12" s="300" t="s">
        <v>779</v>
      </c>
      <c r="C12" s="368"/>
      <c r="D12" s="369"/>
      <c r="E12" s="369"/>
      <c r="F12" s="369"/>
      <c r="G12" s="370"/>
      <c r="H12" s="371"/>
      <c r="I12" s="368"/>
      <c r="J12" s="369"/>
      <c r="K12" s="369"/>
      <c r="L12" s="369"/>
      <c r="M12" s="370"/>
      <c r="N12" s="371"/>
      <c r="O12" s="368"/>
      <c r="P12" s="369"/>
      <c r="Q12" s="369"/>
      <c r="R12" s="369"/>
      <c r="S12" s="370"/>
      <c r="T12" s="371"/>
      <c r="U12" s="368"/>
      <c r="V12" s="369"/>
      <c r="W12" s="369"/>
      <c r="X12" s="369"/>
      <c r="Y12" s="370"/>
      <c r="Z12" s="371"/>
      <c r="AA12" s="368"/>
      <c r="AB12" s="369"/>
      <c r="AC12" s="369"/>
      <c r="AD12" s="369"/>
      <c r="AE12" s="370"/>
      <c r="AF12" s="371"/>
      <c r="AG12" s="368"/>
      <c r="AH12" s="369"/>
      <c r="AI12" s="369"/>
      <c r="AJ12" s="369"/>
      <c r="AK12" s="370"/>
      <c r="AL12" s="371"/>
      <c r="AM12" s="368"/>
      <c r="AN12" s="369"/>
      <c r="AO12" s="369"/>
      <c r="AP12" s="369"/>
      <c r="AQ12" s="370"/>
      <c r="AR12" s="371"/>
      <c r="AS12" s="368"/>
      <c r="AT12" s="369"/>
      <c r="AU12" s="369"/>
      <c r="AV12" s="369"/>
      <c r="AW12" s="370"/>
      <c r="AX12" s="371"/>
    </row>
    <row r="13" spans="1:50">
      <c r="A13" s="165" t="s">
        <v>533</v>
      </c>
      <c r="B13" s="300" t="s">
        <v>780</v>
      </c>
      <c r="C13" s="368"/>
      <c r="D13" s="369"/>
      <c r="E13" s="369"/>
      <c r="F13" s="369"/>
      <c r="G13" s="370"/>
      <c r="H13" s="371"/>
      <c r="I13" s="368"/>
      <c r="J13" s="369"/>
      <c r="K13" s="369"/>
      <c r="L13" s="369"/>
      <c r="M13" s="370"/>
      <c r="N13" s="371"/>
      <c r="O13" s="368"/>
      <c r="P13" s="369"/>
      <c r="Q13" s="369"/>
      <c r="R13" s="369"/>
      <c r="S13" s="370"/>
      <c r="T13" s="371"/>
      <c r="U13" s="368"/>
      <c r="V13" s="369"/>
      <c r="W13" s="369"/>
      <c r="X13" s="369"/>
      <c r="Y13" s="370"/>
      <c r="Z13" s="371"/>
      <c r="AA13" s="368"/>
      <c r="AB13" s="369"/>
      <c r="AC13" s="369"/>
      <c r="AD13" s="369"/>
      <c r="AE13" s="370"/>
      <c r="AF13" s="371"/>
      <c r="AG13" s="368"/>
      <c r="AH13" s="369"/>
      <c r="AI13" s="369"/>
      <c r="AJ13" s="369"/>
      <c r="AK13" s="370"/>
      <c r="AL13" s="371"/>
      <c r="AM13" s="368"/>
      <c r="AN13" s="369"/>
      <c r="AO13" s="369"/>
      <c r="AP13" s="369"/>
      <c r="AQ13" s="370"/>
      <c r="AR13" s="371"/>
      <c r="AS13" s="368"/>
      <c r="AT13" s="369"/>
      <c r="AU13" s="369"/>
      <c r="AV13" s="369"/>
      <c r="AW13" s="370"/>
      <c r="AX13" s="371"/>
    </row>
    <row r="14" spans="1:50">
      <c r="A14" s="165" t="s">
        <v>534</v>
      </c>
      <c r="B14" s="300" t="s">
        <v>781</v>
      </c>
      <c r="C14" s="368"/>
      <c r="D14" s="369"/>
      <c r="E14" s="369"/>
      <c r="F14" s="369"/>
      <c r="G14" s="370"/>
      <c r="H14" s="371"/>
      <c r="I14" s="368"/>
      <c r="J14" s="369"/>
      <c r="K14" s="369"/>
      <c r="L14" s="369"/>
      <c r="M14" s="370"/>
      <c r="N14" s="371"/>
      <c r="O14" s="368"/>
      <c r="P14" s="369"/>
      <c r="Q14" s="369"/>
      <c r="R14" s="369"/>
      <c r="S14" s="370"/>
      <c r="T14" s="371"/>
      <c r="U14" s="368"/>
      <c r="V14" s="369"/>
      <c r="W14" s="369"/>
      <c r="X14" s="369"/>
      <c r="Y14" s="370"/>
      <c r="Z14" s="371"/>
      <c r="AA14" s="368"/>
      <c r="AB14" s="369"/>
      <c r="AC14" s="369"/>
      <c r="AD14" s="369"/>
      <c r="AE14" s="370"/>
      <c r="AF14" s="371"/>
      <c r="AG14" s="368"/>
      <c r="AH14" s="369"/>
      <c r="AI14" s="369"/>
      <c r="AJ14" s="369"/>
      <c r="AK14" s="370"/>
      <c r="AL14" s="371"/>
      <c r="AM14" s="368"/>
      <c r="AN14" s="369"/>
      <c r="AO14" s="369"/>
      <c r="AP14" s="369"/>
      <c r="AQ14" s="370"/>
      <c r="AR14" s="371"/>
      <c r="AS14" s="368"/>
      <c r="AT14" s="369"/>
      <c r="AU14" s="369"/>
      <c r="AV14" s="369"/>
      <c r="AW14" s="370"/>
      <c r="AX14" s="371"/>
    </row>
    <row r="15" spans="1:50">
      <c r="A15" s="165" t="s">
        <v>535</v>
      </c>
      <c r="B15" s="300" t="s">
        <v>782</v>
      </c>
      <c r="C15" s="368"/>
      <c r="D15" s="369"/>
      <c r="E15" s="369"/>
      <c r="F15" s="369"/>
      <c r="G15" s="370"/>
      <c r="H15" s="371"/>
      <c r="I15" s="368"/>
      <c r="J15" s="369"/>
      <c r="K15" s="369"/>
      <c r="L15" s="369"/>
      <c r="M15" s="370"/>
      <c r="N15" s="371"/>
      <c r="O15" s="368"/>
      <c r="P15" s="369"/>
      <c r="Q15" s="369"/>
      <c r="R15" s="369"/>
      <c r="S15" s="370"/>
      <c r="T15" s="371"/>
      <c r="U15" s="368"/>
      <c r="V15" s="369"/>
      <c r="W15" s="369"/>
      <c r="X15" s="369"/>
      <c r="Y15" s="370"/>
      <c r="Z15" s="371"/>
      <c r="AA15" s="368"/>
      <c r="AB15" s="369"/>
      <c r="AC15" s="369"/>
      <c r="AD15" s="369"/>
      <c r="AE15" s="370"/>
      <c r="AF15" s="371"/>
      <c r="AG15" s="368"/>
      <c r="AH15" s="369"/>
      <c r="AI15" s="369"/>
      <c r="AJ15" s="369"/>
      <c r="AK15" s="370"/>
      <c r="AL15" s="371"/>
      <c r="AM15" s="368"/>
      <c r="AN15" s="369"/>
      <c r="AO15" s="369"/>
      <c r="AP15" s="369"/>
      <c r="AQ15" s="370"/>
      <c r="AR15" s="371"/>
      <c r="AS15" s="368"/>
      <c r="AT15" s="369"/>
      <c r="AU15" s="369"/>
      <c r="AV15" s="369"/>
      <c r="AW15" s="370"/>
      <c r="AX15" s="371"/>
    </row>
    <row r="16" spans="1:50">
      <c r="A16" s="165" t="s">
        <v>536</v>
      </c>
      <c r="B16" s="300" t="s">
        <v>783</v>
      </c>
      <c r="C16" s="368"/>
      <c r="D16" s="369"/>
      <c r="E16" s="369"/>
      <c r="F16" s="369"/>
      <c r="G16" s="370"/>
      <c r="H16" s="371"/>
      <c r="I16" s="368"/>
      <c r="J16" s="369"/>
      <c r="K16" s="369"/>
      <c r="L16" s="369"/>
      <c r="M16" s="370"/>
      <c r="N16" s="371"/>
      <c r="O16" s="368"/>
      <c r="P16" s="369"/>
      <c r="Q16" s="369"/>
      <c r="R16" s="369"/>
      <c r="S16" s="370"/>
      <c r="T16" s="371"/>
      <c r="U16" s="368"/>
      <c r="V16" s="369"/>
      <c r="W16" s="369"/>
      <c r="X16" s="369"/>
      <c r="Y16" s="370"/>
      <c r="Z16" s="371"/>
      <c r="AA16" s="368"/>
      <c r="AB16" s="369"/>
      <c r="AC16" s="369"/>
      <c r="AD16" s="369"/>
      <c r="AE16" s="370"/>
      <c r="AF16" s="371"/>
      <c r="AG16" s="368"/>
      <c r="AH16" s="369"/>
      <c r="AI16" s="369"/>
      <c r="AJ16" s="369"/>
      <c r="AK16" s="370"/>
      <c r="AL16" s="371"/>
      <c r="AM16" s="368"/>
      <c r="AN16" s="369"/>
      <c r="AO16" s="369"/>
      <c r="AP16" s="369"/>
      <c r="AQ16" s="370"/>
      <c r="AR16" s="371"/>
      <c r="AS16" s="368"/>
      <c r="AT16" s="369"/>
      <c r="AU16" s="369"/>
      <c r="AV16" s="369"/>
      <c r="AW16" s="370"/>
      <c r="AX16" s="371"/>
    </row>
    <row r="17" spans="1:50">
      <c r="A17" s="165" t="s">
        <v>537</v>
      </c>
      <c r="B17" s="300" t="s">
        <v>784</v>
      </c>
      <c r="C17" s="368"/>
      <c r="D17" s="369"/>
      <c r="E17" s="369"/>
      <c r="F17" s="369"/>
      <c r="G17" s="370"/>
      <c r="H17" s="371"/>
      <c r="I17" s="368"/>
      <c r="J17" s="369"/>
      <c r="K17" s="369"/>
      <c r="L17" s="369"/>
      <c r="M17" s="370"/>
      <c r="N17" s="371"/>
      <c r="O17" s="368"/>
      <c r="P17" s="369"/>
      <c r="Q17" s="369"/>
      <c r="R17" s="369"/>
      <c r="S17" s="370"/>
      <c r="T17" s="371"/>
      <c r="U17" s="368"/>
      <c r="V17" s="369"/>
      <c r="W17" s="369"/>
      <c r="X17" s="369"/>
      <c r="Y17" s="370"/>
      <c r="Z17" s="371"/>
      <c r="AA17" s="368"/>
      <c r="AB17" s="369"/>
      <c r="AC17" s="369"/>
      <c r="AD17" s="369"/>
      <c r="AE17" s="370"/>
      <c r="AF17" s="371"/>
      <c r="AG17" s="368"/>
      <c r="AH17" s="369"/>
      <c r="AI17" s="369"/>
      <c r="AJ17" s="369"/>
      <c r="AK17" s="370"/>
      <c r="AL17" s="371"/>
      <c r="AM17" s="368"/>
      <c r="AN17" s="369"/>
      <c r="AO17" s="369"/>
      <c r="AP17" s="369"/>
      <c r="AQ17" s="370"/>
      <c r="AR17" s="371"/>
      <c r="AS17" s="368"/>
      <c r="AT17" s="369"/>
      <c r="AU17" s="369"/>
      <c r="AV17" s="369"/>
      <c r="AW17" s="370"/>
      <c r="AX17" s="371"/>
    </row>
    <row r="18" spans="1:50">
      <c r="A18" s="165" t="s">
        <v>538</v>
      </c>
      <c r="B18" s="300" t="s">
        <v>785</v>
      </c>
      <c r="C18" s="368"/>
      <c r="D18" s="369"/>
      <c r="E18" s="369"/>
      <c r="F18" s="369"/>
      <c r="G18" s="370"/>
      <c r="H18" s="371"/>
      <c r="I18" s="368"/>
      <c r="J18" s="369"/>
      <c r="K18" s="369"/>
      <c r="L18" s="369"/>
      <c r="M18" s="370"/>
      <c r="N18" s="371"/>
      <c r="O18" s="368"/>
      <c r="P18" s="369"/>
      <c r="Q18" s="369"/>
      <c r="R18" s="369"/>
      <c r="S18" s="370"/>
      <c r="T18" s="371"/>
      <c r="U18" s="368"/>
      <c r="V18" s="369"/>
      <c r="W18" s="369"/>
      <c r="X18" s="369"/>
      <c r="Y18" s="370"/>
      <c r="Z18" s="371"/>
      <c r="AA18" s="368"/>
      <c r="AB18" s="369"/>
      <c r="AC18" s="369"/>
      <c r="AD18" s="369"/>
      <c r="AE18" s="370"/>
      <c r="AF18" s="371"/>
      <c r="AG18" s="368"/>
      <c r="AH18" s="369"/>
      <c r="AI18" s="369"/>
      <c r="AJ18" s="369"/>
      <c r="AK18" s="370"/>
      <c r="AL18" s="371"/>
      <c r="AM18" s="368"/>
      <c r="AN18" s="369"/>
      <c r="AO18" s="369"/>
      <c r="AP18" s="369"/>
      <c r="AQ18" s="370"/>
      <c r="AR18" s="371"/>
      <c r="AS18" s="368"/>
      <c r="AT18" s="369"/>
      <c r="AU18" s="369"/>
      <c r="AV18" s="369"/>
      <c r="AW18" s="370"/>
      <c r="AX18" s="371"/>
    </row>
    <row r="19" spans="1:50">
      <c r="A19" s="165" t="s">
        <v>539</v>
      </c>
      <c r="B19" s="300" t="s">
        <v>786</v>
      </c>
      <c r="C19" s="368"/>
      <c r="D19" s="369"/>
      <c r="E19" s="369"/>
      <c r="F19" s="369"/>
      <c r="G19" s="370"/>
      <c r="H19" s="371"/>
      <c r="I19" s="368"/>
      <c r="J19" s="369"/>
      <c r="K19" s="369"/>
      <c r="L19" s="369"/>
      <c r="M19" s="370"/>
      <c r="N19" s="371"/>
      <c r="O19" s="368"/>
      <c r="P19" s="369"/>
      <c r="Q19" s="369"/>
      <c r="R19" s="369"/>
      <c r="S19" s="370"/>
      <c r="T19" s="371"/>
      <c r="U19" s="368"/>
      <c r="V19" s="369"/>
      <c r="W19" s="369"/>
      <c r="X19" s="369"/>
      <c r="Y19" s="370"/>
      <c r="Z19" s="371"/>
      <c r="AA19" s="368"/>
      <c r="AB19" s="369"/>
      <c r="AC19" s="369"/>
      <c r="AD19" s="369"/>
      <c r="AE19" s="370"/>
      <c r="AF19" s="371"/>
      <c r="AG19" s="368"/>
      <c r="AH19" s="369"/>
      <c r="AI19" s="369"/>
      <c r="AJ19" s="369"/>
      <c r="AK19" s="370"/>
      <c r="AL19" s="371"/>
      <c r="AM19" s="368"/>
      <c r="AN19" s="369"/>
      <c r="AO19" s="369"/>
      <c r="AP19" s="369"/>
      <c r="AQ19" s="370"/>
      <c r="AR19" s="371"/>
      <c r="AS19" s="368"/>
      <c r="AT19" s="369"/>
      <c r="AU19" s="369"/>
      <c r="AV19" s="369"/>
      <c r="AW19" s="370"/>
      <c r="AX19" s="371"/>
    </row>
    <row r="20" spans="1:50">
      <c r="A20" s="165" t="s">
        <v>540</v>
      </c>
      <c r="B20" s="300" t="s">
        <v>787</v>
      </c>
      <c r="C20" s="368"/>
      <c r="D20" s="369"/>
      <c r="E20" s="369"/>
      <c r="F20" s="369"/>
      <c r="G20" s="370"/>
      <c r="H20" s="371"/>
      <c r="I20" s="368"/>
      <c r="J20" s="369"/>
      <c r="K20" s="369"/>
      <c r="L20" s="369"/>
      <c r="M20" s="370"/>
      <c r="N20" s="371"/>
      <c r="O20" s="368"/>
      <c r="P20" s="369"/>
      <c r="Q20" s="369"/>
      <c r="R20" s="369"/>
      <c r="S20" s="370"/>
      <c r="T20" s="371"/>
      <c r="U20" s="368"/>
      <c r="V20" s="369"/>
      <c r="W20" s="369"/>
      <c r="X20" s="369"/>
      <c r="Y20" s="370"/>
      <c r="Z20" s="371"/>
      <c r="AA20" s="368"/>
      <c r="AB20" s="369"/>
      <c r="AC20" s="369"/>
      <c r="AD20" s="369"/>
      <c r="AE20" s="370"/>
      <c r="AF20" s="371"/>
      <c r="AG20" s="368"/>
      <c r="AH20" s="369"/>
      <c r="AI20" s="369"/>
      <c r="AJ20" s="369"/>
      <c r="AK20" s="370"/>
      <c r="AL20" s="371"/>
      <c r="AM20" s="368"/>
      <c r="AN20" s="369"/>
      <c r="AO20" s="369"/>
      <c r="AP20" s="369"/>
      <c r="AQ20" s="370"/>
      <c r="AR20" s="371"/>
      <c r="AS20" s="368"/>
      <c r="AT20" s="369"/>
      <c r="AU20" s="369"/>
      <c r="AV20" s="369"/>
      <c r="AW20" s="370"/>
      <c r="AX20" s="371"/>
    </row>
    <row r="21" spans="1:50">
      <c r="A21" s="165" t="s">
        <v>541</v>
      </c>
      <c r="B21" s="300" t="s">
        <v>788</v>
      </c>
      <c r="C21" s="368"/>
      <c r="D21" s="369"/>
      <c r="E21" s="369"/>
      <c r="F21" s="369"/>
      <c r="G21" s="370"/>
      <c r="H21" s="371"/>
      <c r="I21" s="368"/>
      <c r="J21" s="369"/>
      <c r="K21" s="369"/>
      <c r="L21" s="369"/>
      <c r="M21" s="370"/>
      <c r="N21" s="371"/>
      <c r="O21" s="368"/>
      <c r="P21" s="369"/>
      <c r="Q21" s="369"/>
      <c r="R21" s="369"/>
      <c r="S21" s="370"/>
      <c r="T21" s="371"/>
      <c r="U21" s="368"/>
      <c r="V21" s="369"/>
      <c r="W21" s="369"/>
      <c r="X21" s="369"/>
      <c r="Y21" s="370"/>
      <c r="Z21" s="371"/>
      <c r="AA21" s="368"/>
      <c r="AB21" s="369"/>
      <c r="AC21" s="369"/>
      <c r="AD21" s="369"/>
      <c r="AE21" s="370"/>
      <c r="AF21" s="371"/>
      <c r="AG21" s="368"/>
      <c r="AH21" s="369"/>
      <c r="AI21" s="369"/>
      <c r="AJ21" s="369"/>
      <c r="AK21" s="370"/>
      <c r="AL21" s="371"/>
      <c r="AM21" s="368"/>
      <c r="AN21" s="369"/>
      <c r="AO21" s="369"/>
      <c r="AP21" s="369"/>
      <c r="AQ21" s="370"/>
      <c r="AR21" s="371"/>
      <c r="AS21" s="368"/>
      <c r="AT21" s="369"/>
      <c r="AU21" s="369"/>
      <c r="AV21" s="369"/>
      <c r="AW21" s="370"/>
      <c r="AX21" s="371"/>
    </row>
    <row r="22" spans="1:50">
      <c r="A22" s="165" t="s">
        <v>542</v>
      </c>
      <c r="B22" s="300" t="s">
        <v>789</v>
      </c>
      <c r="C22" s="368"/>
      <c r="D22" s="369"/>
      <c r="E22" s="369"/>
      <c r="F22" s="369"/>
      <c r="G22" s="370"/>
      <c r="H22" s="371"/>
      <c r="I22" s="368"/>
      <c r="J22" s="369"/>
      <c r="K22" s="369"/>
      <c r="L22" s="369"/>
      <c r="M22" s="370"/>
      <c r="N22" s="371"/>
      <c r="O22" s="368"/>
      <c r="P22" s="369"/>
      <c r="Q22" s="369"/>
      <c r="R22" s="369"/>
      <c r="S22" s="370"/>
      <c r="T22" s="371"/>
      <c r="U22" s="368"/>
      <c r="V22" s="369"/>
      <c r="W22" s="369"/>
      <c r="X22" s="369"/>
      <c r="Y22" s="370"/>
      <c r="Z22" s="371"/>
      <c r="AA22" s="368"/>
      <c r="AB22" s="369"/>
      <c r="AC22" s="369"/>
      <c r="AD22" s="369"/>
      <c r="AE22" s="370"/>
      <c r="AF22" s="371"/>
      <c r="AG22" s="368"/>
      <c r="AH22" s="369"/>
      <c r="AI22" s="369"/>
      <c r="AJ22" s="369"/>
      <c r="AK22" s="370"/>
      <c r="AL22" s="371"/>
      <c r="AM22" s="368"/>
      <c r="AN22" s="369"/>
      <c r="AO22" s="369"/>
      <c r="AP22" s="369"/>
      <c r="AQ22" s="370"/>
      <c r="AR22" s="371"/>
      <c r="AS22" s="368"/>
      <c r="AT22" s="369"/>
      <c r="AU22" s="369"/>
      <c r="AV22" s="369"/>
      <c r="AW22" s="370"/>
      <c r="AX22" s="371"/>
    </row>
    <row r="23" spans="1:50">
      <c r="A23" s="165" t="s">
        <v>543</v>
      </c>
      <c r="B23" s="300" t="s">
        <v>790</v>
      </c>
      <c r="C23" s="368"/>
      <c r="D23" s="369"/>
      <c r="E23" s="369"/>
      <c r="F23" s="369"/>
      <c r="G23" s="370"/>
      <c r="H23" s="371"/>
      <c r="I23" s="368"/>
      <c r="J23" s="369"/>
      <c r="K23" s="369"/>
      <c r="L23" s="369"/>
      <c r="M23" s="370"/>
      <c r="N23" s="371"/>
      <c r="O23" s="368"/>
      <c r="P23" s="369"/>
      <c r="Q23" s="369"/>
      <c r="R23" s="369"/>
      <c r="S23" s="370"/>
      <c r="T23" s="371"/>
      <c r="U23" s="368"/>
      <c r="V23" s="369"/>
      <c r="W23" s="369"/>
      <c r="X23" s="369"/>
      <c r="Y23" s="370"/>
      <c r="Z23" s="371"/>
      <c r="AA23" s="368"/>
      <c r="AB23" s="369"/>
      <c r="AC23" s="369"/>
      <c r="AD23" s="369"/>
      <c r="AE23" s="370"/>
      <c r="AF23" s="371"/>
      <c r="AG23" s="368"/>
      <c r="AH23" s="369"/>
      <c r="AI23" s="369"/>
      <c r="AJ23" s="369"/>
      <c r="AK23" s="370"/>
      <c r="AL23" s="371"/>
      <c r="AM23" s="368"/>
      <c r="AN23" s="369"/>
      <c r="AO23" s="369"/>
      <c r="AP23" s="369"/>
      <c r="AQ23" s="370"/>
      <c r="AR23" s="371"/>
      <c r="AS23" s="368"/>
      <c r="AT23" s="369"/>
      <c r="AU23" s="369"/>
      <c r="AV23" s="369"/>
      <c r="AW23" s="370"/>
      <c r="AX23" s="371"/>
    </row>
    <row r="24" spans="1:50">
      <c r="A24" s="165" t="s">
        <v>544</v>
      </c>
      <c r="B24" s="300" t="s">
        <v>791</v>
      </c>
      <c r="C24" s="368"/>
      <c r="D24" s="369"/>
      <c r="E24" s="369"/>
      <c r="F24" s="369"/>
      <c r="G24" s="370"/>
      <c r="H24" s="371"/>
      <c r="I24" s="368"/>
      <c r="J24" s="369"/>
      <c r="K24" s="369"/>
      <c r="L24" s="369"/>
      <c r="M24" s="370"/>
      <c r="N24" s="371"/>
      <c r="O24" s="368"/>
      <c r="P24" s="369"/>
      <c r="Q24" s="369"/>
      <c r="R24" s="369"/>
      <c r="S24" s="370"/>
      <c r="T24" s="371"/>
      <c r="U24" s="368"/>
      <c r="V24" s="369"/>
      <c r="W24" s="369"/>
      <c r="X24" s="369"/>
      <c r="Y24" s="370"/>
      <c r="Z24" s="371"/>
      <c r="AA24" s="368"/>
      <c r="AB24" s="369"/>
      <c r="AC24" s="369"/>
      <c r="AD24" s="369"/>
      <c r="AE24" s="370"/>
      <c r="AF24" s="371"/>
      <c r="AG24" s="368"/>
      <c r="AH24" s="369"/>
      <c r="AI24" s="369"/>
      <c r="AJ24" s="369"/>
      <c r="AK24" s="370"/>
      <c r="AL24" s="371"/>
      <c r="AM24" s="368"/>
      <c r="AN24" s="369"/>
      <c r="AO24" s="369"/>
      <c r="AP24" s="369"/>
      <c r="AQ24" s="370"/>
      <c r="AR24" s="371"/>
      <c r="AS24" s="368"/>
      <c r="AT24" s="369"/>
      <c r="AU24" s="369"/>
      <c r="AV24" s="369"/>
      <c r="AW24" s="370"/>
      <c r="AX24" s="371"/>
    </row>
    <row r="25" spans="1:50">
      <c r="A25" s="165" t="s">
        <v>545</v>
      </c>
      <c r="B25" s="300" t="s">
        <v>792</v>
      </c>
      <c r="C25" s="368"/>
      <c r="D25" s="369"/>
      <c r="E25" s="369"/>
      <c r="F25" s="369"/>
      <c r="G25" s="370"/>
      <c r="H25" s="371"/>
      <c r="I25" s="368"/>
      <c r="J25" s="369"/>
      <c r="K25" s="369"/>
      <c r="L25" s="369"/>
      <c r="M25" s="370"/>
      <c r="N25" s="371"/>
      <c r="O25" s="368"/>
      <c r="P25" s="369"/>
      <c r="Q25" s="369"/>
      <c r="R25" s="369"/>
      <c r="S25" s="370"/>
      <c r="T25" s="371"/>
      <c r="U25" s="368"/>
      <c r="V25" s="369"/>
      <c r="W25" s="369"/>
      <c r="X25" s="369"/>
      <c r="Y25" s="370"/>
      <c r="Z25" s="371"/>
      <c r="AA25" s="368"/>
      <c r="AB25" s="369"/>
      <c r="AC25" s="369"/>
      <c r="AD25" s="369"/>
      <c r="AE25" s="370"/>
      <c r="AF25" s="371"/>
      <c r="AG25" s="368"/>
      <c r="AH25" s="369"/>
      <c r="AI25" s="369"/>
      <c r="AJ25" s="369"/>
      <c r="AK25" s="370"/>
      <c r="AL25" s="371"/>
      <c r="AM25" s="368"/>
      <c r="AN25" s="369"/>
      <c r="AO25" s="369"/>
      <c r="AP25" s="369"/>
      <c r="AQ25" s="370"/>
      <c r="AR25" s="371"/>
      <c r="AS25" s="368"/>
      <c r="AT25" s="369"/>
      <c r="AU25" s="369"/>
      <c r="AV25" s="369"/>
      <c r="AW25" s="370"/>
      <c r="AX25" s="371"/>
    </row>
    <row r="26" spans="1:50">
      <c r="A26" s="165" t="s">
        <v>546</v>
      </c>
      <c r="B26" s="300" t="s">
        <v>793</v>
      </c>
      <c r="C26" s="368"/>
      <c r="D26" s="369"/>
      <c r="E26" s="369"/>
      <c r="F26" s="369"/>
      <c r="G26" s="370"/>
      <c r="H26" s="371"/>
      <c r="I26" s="368"/>
      <c r="J26" s="369"/>
      <c r="K26" s="369"/>
      <c r="L26" s="369"/>
      <c r="M26" s="370"/>
      <c r="N26" s="371"/>
      <c r="O26" s="368"/>
      <c r="P26" s="369"/>
      <c r="Q26" s="369"/>
      <c r="R26" s="369"/>
      <c r="S26" s="370"/>
      <c r="T26" s="371"/>
      <c r="U26" s="368"/>
      <c r="V26" s="369"/>
      <c r="W26" s="369"/>
      <c r="X26" s="369"/>
      <c r="Y26" s="370"/>
      <c r="Z26" s="371"/>
      <c r="AA26" s="368"/>
      <c r="AB26" s="369"/>
      <c r="AC26" s="369"/>
      <c r="AD26" s="369"/>
      <c r="AE26" s="370"/>
      <c r="AF26" s="371"/>
      <c r="AG26" s="368"/>
      <c r="AH26" s="369"/>
      <c r="AI26" s="369"/>
      <c r="AJ26" s="369"/>
      <c r="AK26" s="370"/>
      <c r="AL26" s="371"/>
      <c r="AM26" s="368"/>
      <c r="AN26" s="369"/>
      <c r="AO26" s="369"/>
      <c r="AP26" s="369"/>
      <c r="AQ26" s="370"/>
      <c r="AR26" s="371"/>
      <c r="AS26" s="368"/>
      <c r="AT26" s="369"/>
      <c r="AU26" s="369"/>
      <c r="AV26" s="369"/>
      <c r="AW26" s="370"/>
      <c r="AX26" s="371"/>
    </row>
    <row r="27" spans="1:50">
      <c r="A27" s="165" t="s">
        <v>547</v>
      </c>
      <c r="B27" s="300" t="s">
        <v>794</v>
      </c>
      <c r="C27" s="368"/>
      <c r="D27" s="369"/>
      <c r="E27" s="369"/>
      <c r="F27" s="369"/>
      <c r="G27" s="370"/>
      <c r="H27" s="371"/>
      <c r="I27" s="368"/>
      <c r="J27" s="369"/>
      <c r="K27" s="369"/>
      <c r="L27" s="369"/>
      <c r="M27" s="370"/>
      <c r="N27" s="371"/>
      <c r="O27" s="368"/>
      <c r="P27" s="369"/>
      <c r="Q27" s="369"/>
      <c r="R27" s="369"/>
      <c r="S27" s="370"/>
      <c r="T27" s="371"/>
      <c r="U27" s="368"/>
      <c r="V27" s="369"/>
      <c r="W27" s="369"/>
      <c r="X27" s="369"/>
      <c r="Y27" s="370"/>
      <c r="Z27" s="371"/>
      <c r="AA27" s="368"/>
      <c r="AB27" s="369"/>
      <c r="AC27" s="369"/>
      <c r="AD27" s="369"/>
      <c r="AE27" s="370"/>
      <c r="AF27" s="371"/>
      <c r="AG27" s="368"/>
      <c r="AH27" s="369"/>
      <c r="AI27" s="369"/>
      <c r="AJ27" s="369"/>
      <c r="AK27" s="370"/>
      <c r="AL27" s="371"/>
      <c r="AM27" s="368"/>
      <c r="AN27" s="369"/>
      <c r="AO27" s="369"/>
      <c r="AP27" s="369"/>
      <c r="AQ27" s="370"/>
      <c r="AR27" s="371"/>
      <c r="AS27" s="368"/>
      <c r="AT27" s="369"/>
      <c r="AU27" s="369"/>
      <c r="AV27" s="369"/>
      <c r="AW27" s="370"/>
      <c r="AX27" s="371"/>
    </row>
    <row r="28" spans="1:50">
      <c r="A28" s="165" t="s">
        <v>548</v>
      </c>
      <c r="B28" s="300" t="s">
        <v>795</v>
      </c>
      <c r="C28" s="368"/>
      <c r="D28" s="369"/>
      <c r="E28" s="369"/>
      <c r="F28" s="369"/>
      <c r="G28" s="370"/>
      <c r="H28" s="371"/>
      <c r="I28" s="368"/>
      <c r="J28" s="369"/>
      <c r="K28" s="369"/>
      <c r="L28" s="369"/>
      <c r="M28" s="370"/>
      <c r="N28" s="371"/>
      <c r="O28" s="368"/>
      <c r="P28" s="369"/>
      <c r="Q28" s="369"/>
      <c r="R28" s="369"/>
      <c r="S28" s="370"/>
      <c r="T28" s="371"/>
      <c r="U28" s="368"/>
      <c r="V28" s="369"/>
      <c r="W28" s="369"/>
      <c r="X28" s="369"/>
      <c r="Y28" s="370"/>
      <c r="Z28" s="371"/>
      <c r="AA28" s="368"/>
      <c r="AB28" s="369"/>
      <c r="AC28" s="369"/>
      <c r="AD28" s="369"/>
      <c r="AE28" s="370"/>
      <c r="AF28" s="371"/>
      <c r="AG28" s="368"/>
      <c r="AH28" s="369"/>
      <c r="AI28" s="369"/>
      <c r="AJ28" s="369"/>
      <c r="AK28" s="370"/>
      <c r="AL28" s="371"/>
      <c r="AM28" s="368"/>
      <c r="AN28" s="369"/>
      <c r="AO28" s="369"/>
      <c r="AP28" s="369"/>
      <c r="AQ28" s="370"/>
      <c r="AR28" s="371"/>
      <c r="AS28" s="368"/>
      <c r="AT28" s="369"/>
      <c r="AU28" s="369"/>
      <c r="AV28" s="369"/>
      <c r="AW28" s="370"/>
      <c r="AX28" s="371"/>
    </row>
    <row r="29" spans="1:50">
      <c r="A29" s="165" t="s">
        <v>549</v>
      </c>
      <c r="B29" s="300" t="s">
        <v>796</v>
      </c>
      <c r="C29" s="368"/>
      <c r="D29" s="369"/>
      <c r="E29" s="369"/>
      <c r="F29" s="369"/>
      <c r="G29" s="370"/>
      <c r="H29" s="371"/>
      <c r="I29" s="368"/>
      <c r="J29" s="369"/>
      <c r="K29" s="369"/>
      <c r="L29" s="369"/>
      <c r="M29" s="370"/>
      <c r="N29" s="371"/>
      <c r="O29" s="368"/>
      <c r="P29" s="369"/>
      <c r="Q29" s="369"/>
      <c r="R29" s="369"/>
      <c r="S29" s="370"/>
      <c r="T29" s="371"/>
      <c r="U29" s="368"/>
      <c r="V29" s="369"/>
      <c r="W29" s="369"/>
      <c r="X29" s="369"/>
      <c r="Y29" s="370"/>
      <c r="Z29" s="371"/>
      <c r="AA29" s="368"/>
      <c r="AB29" s="369"/>
      <c r="AC29" s="369"/>
      <c r="AD29" s="369"/>
      <c r="AE29" s="370"/>
      <c r="AF29" s="371"/>
      <c r="AG29" s="368"/>
      <c r="AH29" s="369"/>
      <c r="AI29" s="369"/>
      <c r="AJ29" s="369"/>
      <c r="AK29" s="370"/>
      <c r="AL29" s="371"/>
      <c r="AM29" s="368"/>
      <c r="AN29" s="369"/>
      <c r="AO29" s="369"/>
      <c r="AP29" s="369"/>
      <c r="AQ29" s="370"/>
      <c r="AR29" s="371"/>
      <c r="AS29" s="368"/>
      <c r="AT29" s="369"/>
      <c r="AU29" s="369"/>
      <c r="AV29" s="369"/>
      <c r="AW29" s="370"/>
      <c r="AX29" s="371"/>
    </row>
    <row r="30" spans="1:50">
      <c r="A30" s="165" t="s">
        <v>550</v>
      </c>
      <c r="B30" s="300" t="s">
        <v>797</v>
      </c>
      <c r="C30" s="368"/>
      <c r="D30" s="369"/>
      <c r="E30" s="369"/>
      <c r="F30" s="369"/>
      <c r="G30" s="370"/>
      <c r="H30" s="371"/>
      <c r="I30" s="368"/>
      <c r="J30" s="369"/>
      <c r="K30" s="369"/>
      <c r="L30" s="369"/>
      <c r="M30" s="370"/>
      <c r="N30" s="371"/>
      <c r="O30" s="368"/>
      <c r="P30" s="369"/>
      <c r="Q30" s="369"/>
      <c r="R30" s="369"/>
      <c r="S30" s="370"/>
      <c r="T30" s="371"/>
      <c r="U30" s="368"/>
      <c r="V30" s="369"/>
      <c r="W30" s="369"/>
      <c r="X30" s="369"/>
      <c r="Y30" s="370"/>
      <c r="Z30" s="371"/>
      <c r="AA30" s="368"/>
      <c r="AB30" s="369"/>
      <c r="AC30" s="369"/>
      <c r="AD30" s="369"/>
      <c r="AE30" s="370"/>
      <c r="AF30" s="371"/>
      <c r="AG30" s="368"/>
      <c r="AH30" s="369"/>
      <c r="AI30" s="369"/>
      <c r="AJ30" s="369"/>
      <c r="AK30" s="370"/>
      <c r="AL30" s="371"/>
      <c r="AM30" s="368"/>
      <c r="AN30" s="369"/>
      <c r="AO30" s="369"/>
      <c r="AP30" s="369"/>
      <c r="AQ30" s="370"/>
      <c r="AR30" s="371"/>
      <c r="AS30" s="368"/>
      <c r="AT30" s="369"/>
      <c r="AU30" s="369"/>
      <c r="AV30" s="369"/>
      <c r="AW30" s="370"/>
      <c r="AX30" s="371"/>
    </row>
    <row r="31" spans="1:50">
      <c r="A31" s="165" t="s">
        <v>551</v>
      </c>
      <c r="B31" s="300" t="s">
        <v>798</v>
      </c>
      <c r="C31" s="368"/>
      <c r="D31" s="369"/>
      <c r="E31" s="369"/>
      <c r="F31" s="369"/>
      <c r="G31" s="370"/>
      <c r="H31" s="371"/>
      <c r="I31" s="368"/>
      <c r="J31" s="369"/>
      <c r="K31" s="369"/>
      <c r="L31" s="369"/>
      <c r="M31" s="370"/>
      <c r="N31" s="371"/>
      <c r="O31" s="368"/>
      <c r="P31" s="369"/>
      <c r="Q31" s="369"/>
      <c r="R31" s="369"/>
      <c r="S31" s="370"/>
      <c r="T31" s="371"/>
      <c r="U31" s="368"/>
      <c r="V31" s="369"/>
      <c r="W31" s="369"/>
      <c r="X31" s="369"/>
      <c r="Y31" s="370"/>
      <c r="Z31" s="371"/>
      <c r="AA31" s="368"/>
      <c r="AB31" s="369"/>
      <c r="AC31" s="369"/>
      <c r="AD31" s="369"/>
      <c r="AE31" s="370"/>
      <c r="AF31" s="371"/>
      <c r="AG31" s="368"/>
      <c r="AH31" s="369"/>
      <c r="AI31" s="369"/>
      <c r="AJ31" s="369"/>
      <c r="AK31" s="370"/>
      <c r="AL31" s="371"/>
      <c r="AM31" s="368"/>
      <c r="AN31" s="369"/>
      <c r="AO31" s="369"/>
      <c r="AP31" s="369"/>
      <c r="AQ31" s="370"/>
      <c r="AR31" s="371"/>
      <c r="AS31" s="368"/>
      <c r="AT31" s="369"/>
      <c r="AU31" s="369"/>
      <c r="AV31" s="369"/>
      <c r="AW31" s="370"/>
      <c r="AX31" s="371"/>
    </row>
    <row r="32" spans="1:50">
      <c r="A32" s="165" t="s">
        <v>552</v>
      </c>
      <c r="B32" s="300" t="s">
        <v>799</v>
      </c>
      <c r="C32" s="368"/>
      <c r="D32" s="369"/>
      <c r="E32" s="369"/>
      <c r="F32" s="369"/>
      <c r="G32" s="370"/>
      <c r="H32" s="371"/>
      <c r="I32" s="368"/>
      <c r="J32" s="369"/>
      <c r="K32" s="369"/>
      <c r="L32" s="369"/>
      <c r="M32" s="370"/>
      <c r="N32" s="371"/>
      <c r="O32" s="368"/>
      <c r="P32" s="369"/>
      <c r="Q32" s="369"/>
      <c r="R32" s="369"/>
      <c r="S32" s="370"/>
      <c r="T32" s="371"/>
      <c r="U32" s="368"/>
      <c r="V32" s="369"/>
      <c r="W32" s="369"/>
      <c r="X32" s="369"/>
      <c r="Y32" s="370"/>
      <c r="Z32" s="371"/>
      <c r="AA32" s="368"/>
      <c r="AB32" s="369"/>
      <c r="AC32" s="369"/>
      <c r="AD32" s="369"/>
      <c r="AE32" s="370"/>
      <c r="AF32" s="371"/>
      <c r="AG32" s="368"/>
      <c r="AH32" s="369"/>
      <c r="AI32" s="369"/>
      <c r="AJ32" s="369"/>
      <c r="AK32" s="370"/>
      <c r="AL32" s="371"/>
      <c r="AM32" s="368"/>
      <c r="AN32" s="369"/>
      <c r="AO32" s="369"/>
      <c r="AP32" s="369"/>
      <c r="AQ32" s="370"/>
      <c r="AR32" s="371"/>
      <c r="AS32" s="368"/>
      <c r="AT32" s="369"/>
      <c r="AU32" s="369"/>
      <c r="AV32" s="369"/>
      <c r="AW32" s="370"/>
      <c r="AX32" s="371"/>
    </row>
    <row r="33" spans="1:50">
      <c r="A33" s="165" t="s">
        <v>553</v>
      </c>
      <c r="B33" s="300" t="s">
        <v>800</v>
      </c>
      <c r="C33" s="368"/>
      <c r="D33" s="369"/>
      <c r="E33" s="369"/>
      <c r="F33" s="369"/>
      <c r="G33" s="370"/>
      <c r="H33" s="371"/>
      <c r="I33" s="368"/>
      <c r="J33" s="369"/>
      <c r="K33" s="369"/>
      <c r="L33" s="369"/>
      <c r="M33" s="370"/>
      <c r="N33" s="371"/>
      <c r="O33" s="368"/>
      <c r="P33" s="369"/>
      <c r="Q33" s="369"/>
      <c r="R33" s="369"/>
      <c r="S33" s="370"/>
      <c r="T33" s="371"/>
      <c r="U33" s="368"/>
      <c r="V33" s="369"/>
      <c r="W33" s="369"/>
      <c r="X33" s="369"/>
      <c r="Y33" s="370"/>
      <c r="Z33" s="371"/>
      <c r="AA33" s="368"/>
      <c r="AB33" s="369"/>
      <c r="AC33" s="369"/>
      <c r="AD33" s="369"/>
      <c r="AE33" s="370"/>
      <c r="AF33" s="371"/>
      <c r="AG33" s="368"/>
      <c r="AH33" s="369"/>
      <c r="AI33" s="369"/>
      <c r="AJ33" s="369"/>
      <c r="AK33" s="370"/>
      <c r="AL33" s="371"/>
      <c r="AM33" s="368"/>
      <c r="AN33" s="369"/>
      <c r="AO33" s="369"/>
      <c r="AP33" s="369"/>
      <c r="AQ33" s="370"/>
      <c r="AR33" s="371"/>
      <c r="AS33" s="368"/>
      <c r="AT33" s="369"/>
      <c r="AU33" s="369"/>
      <c r="AV33" s="369"/>
      <c r="AW33" s="370"/>
      <c r="AX33" s="371"/>
    </row>
    <row r="34" spans="1:50">
      <c r="A34" s="165" t="s">
        <v>554</v>
      </c>
      <c r="B34" s="300" t="s">
        <v>801</v>
      </c>
      <c r="C34" s="368"/>
      <c r="D34" s="369"/>
      <c r="E34" s="369"/>
      <c r="F34" s="369"/>
      <c r="G34" s="370"/>
      <c r="H34" s="371"/>
      <c r="I34" s="368"/>
      <c r="J34" s="369"/>
      <c r="K34" s="369"/>
      <c r="L34" s="369"/>
      <c r="M34" s="370"/>
      <c r="N34" s="371"/>
      <c r="O34" s="368"/>
      <c r="P34" s="369"/>
      <c r="Q34" s="369"/>
      <c r="R34" s="369"/>
      <c r="S34" s="370"/>
      <c r="T34" s="371"/>
      <c r="U34" s="368"/>
      <c r="V34" s="369"/>
      <c r="W34" s="369"/>
      <c r="X34" s="369"/>
      <c r="Y34" s="370"/>
      <c r="Z34" s="371"/>
      <c r="AA34" s="368"/>
      <c r="AB34" s="369"/>
      <c r="AC34" s="369"/>
      <c r="AD34" s="369"/>
      <c r="AE34" s="370"/>
      <c r="AF34" s="371"/>
      <c r="AG34" s="368"/>
      <c r="AH34" s="369"/>
      <c r="AI34" s="369"/>
      <c r="AJ34" s="369"/>
      <c r="AK34" s="370"/>
      <c r="AL34" s="371"/>
      <c r="AM34" s="368"/>
      <c r="AN34" s="369"/>
      <c r="AO34" s="369"/>
      <c r="AP34" s="369"/>
      <c r="AQ34" s="370"/>
      <c r="AR34" s="371"/>
      <c r="AS34" s="368"/>
      <c r="AT34" s="369"/>
      <c r="AU34" s="369"/>
      <c r="AV34" s="369"/>
      <c r="AW34" s="370"/>
      <c r="AX34" s="371"/>
    </row>
    <row r="35" spans="1:50">
      <c r="A35" s="165" t="s">
        <v>555</v>
      </c>
      <c r="B35" s="300" t="s">
        <v>802</v>
      </c>
      <c r="C35" s="368"/>
      <c r="D35" s="369"/>
      <c r="E35" s="369"/>
      <c r="F35" s="369"/>
      <c r="G35" s="370"/>
      <c r="H35" s="371"/>
      <c r="I35" s="368"/>
      <c r="J35" s="369"/>
      <c r="K35" s="369"/>
      <c r="L35" s="369"/>
      <c r="M35" s="370"/>
      <c r="N35" s="371"/>
      <c r="O35" s="368"/>
      <c r="P35" s="369"/>
      <c r="Q35" s="369"/>
      <c r="R35" s="369"/>
      <c r="S35" s="370"/>
      <c r="T35" s="371"/>
      <c r="U35" s="368"/>
      <c r="V35" s="369"/>
      <c r="W35" s="369"/>
      <c r="X35" s="369"/>
      <c r="Y35" s="370"/>
      <c r="Z35" s="371"/>
      <c r="AA35" s="368"/>
      <c r="AB35" s="369"/>
      <c r="AC35" s="369"/>
      <c r="AD35" s="369"/>
      <c r="AE35" s="370"/>
      <c r="AF35" s="371"/>
      <c r="AG35" s="368"/>
      <c r="AH35" s="369"/>
      <c r="AI35" s="369"/>
      <c r="AJ35" s="369"/>
      <c r="AK35" s="370"/>
      <c r="AL35" s="371"/>
      <c r="AM35" s="368"/>
      <c r="AN35" s="369"/>
      <c r="AO35" s="369"/>
      <c r="AP35" s="369"/>
      <c r="AQ35" s="370"/>
      <c r="AR35" s="371"/>
      <c r="AS35" s="368"/>
      <c r="AT35" s="369"/>
      <c r="AU35" s="369"/>
      <c r="AV35" s="369"/>
      <c r="AW35" s="370"/>
      <c r="AX35" s="371"/>
    </row>
    <row r="36" spans="1:50">
      <c r="A36" s="165" t="s">
        <v>556</v>
      </c>
      <c r="B36" s="300" t="s">
        <v>803</v>
      </c>
      <c r="C36" s="368"/>
      <c r="D36" s="369"/>
      <c r="E36" s="369"/>
      <c r="F36" s="369"/>
      <c r="G36" s="370"/>
      <c r="H36" s="371"/>
      <c r="I36" s="368"/>
      <c r="J36" s="369"/>
      <c r="K36" s="369"/>
      <c r="L36" s="369"/>
      <c r="M36" s="370"/>
      <c r="N36" s="371"/>
      <c r="O36" s="368"/>
      <c r="P36" s="369"/>
      <c r="Q36" s="369"/>
      <c r="R36" s="369"/>
      <c r="S36" s="370"/>
      <c r="T36" s="371"/>
      <c r="U36" s="368"/>
      <c r="V36" s="369"/>
      <c r="W36" s="369"/>
      <c r="X36" s="369"/>
      <c r="Y36" s="370"/>
      <c r="Z36" s="371"/>
      <c r="AA36" s="368"/>
      <c r="AB36" s="369"/>
      <c r="AC36" s="369"/>
      <c r="AD36" s="369"/>
      <c r="AE36" s="370"/>
      <c r="AF36" s="371"/>
      <c r="AG36" s="368"/>
      <c r="AH36" s="369"/>
      <c r="AI36" s="369"/>
      <c r="AJ36" s="369"/>
      <c r="AK36" s="370"/>
      <c r="AL36" s="371"/>
      <c r="AM36" s="368"/>
      <c r="AN36" s="369"/>
      <c r="AO36" s="369"/>
      <c r="AP36" s="369"/>
      <c r="AQ36" s="370"/>
      <c r="AR36" s="371"/>
      <c r="AS36" s="368"/>
      <c r="AT36" s="369"/>
      <c r="AU36" s="369"/>
      <c r="AV36" s="369"/>
      <c r="AW36" s="370"/>
      <c r="AX36" s="371"/>
    </row>
    <row r="37" spans="1:50">
      <c r="A37" s="165" t="s">
        <v>557</v>
      </c>
      <c r="B37" s="300" t="s">
        <v>804</v>
      </c>
      <c r="C37" s="368"/>
      <c r="D37" s="369"/>
      <c r="E37" s="369"/>
      <c r="F37" s="369"/>
      <c r="G37" s="370"/>
      <c r="H37" s="371"/>
      <c r="I37" s="368"/>
      <c r="J37" s="369"/>
      <c r="K37" s="369"/>
      <c r="L37" s="369"/>
      <c r="M37" s="370"/>
      <c r="N37" s="371"/>
      <c r="O37" s="368"/>
      <c r="P37" s="369"/>
      <c r="Q37" s="369"/>
      <c r="R37" s="369"/>
      <c r="S37" s="370"/>
      <c r="T37" s="371"/>
      <c r="U37" s="368"/>
      <c r="V37" s="369"/>
      <c r="W37" s="369"/>
      <c r="X37" s="369"/>
      <c r="Y37" s="370"/>
      <c r="Z37" s="371"/>
      <c r="AA37" s="368"/>
      <c r="AB37" s="369"/>
      <c r="AC37" s="369"/>
      <c r="AD37" s="369"/>
      <c r="AE37" s="370"/>
      <c r="AF37" s="371"/>
      <c r="AG37" s="368"/>
      <c r="AH37" s="369"/>
      <c r="AI37" s="369"/>
      <c r="AJ37" s="369"/>
      <c r="AK37" s="370"/>
      <c r="AL37" s="371"/>
      <c r="AM37" s="368"/>
      <c r="AN37" s="369"/>
      <c r="AO37" s="369"/>
      <c r="AP37" s="369"/>
      <c r="AQ37" s="370"/>
      <c r="AR37" s="371"/>
      <c r="AS37" s="368"/>
      <c r="AT37" s="369"/>
      <c r="AU37" s="369"/>
      <c r="AV37" s="369"/>
      <c r="AW37" s="370"/>
      <c r="AX37" s="371"/>
    </row>
    <row r="38" spans="1:50">
      <c r="A38" s="165" t="s">
        <v>558</v>
      </c>
      <c r="B38" s="300" t="s">
        <v>805</v>
      </c>
      <c r="C38" s="368"/>
      <c r="D38" s="369"/>
      <c r="E38" s="369"/>
      <c r="F38" s="369"/>
      <c r="G38" s="370"/>
      <c r="H38" s="371"/>
      <c r="I38" s="368"/>
      <c r="J38" s="369"/>
      <c r="K38" s="369"/>
      <c r="L38" s="369"/>
      <c r="M38" s="370"/>
      <c r="N38" s="371"/>
      <c r="O38" s="368"/>
      <c r="P38" s="369"/>
      <c r="Q38" s="369"/>
      <c r="R38" s="369"/>
      <c r="S38" s="370"/>
      <c r="T38" s="371"/>
      <c r="U38" s="368"/>
      <c r="V38" s="369"/>
      <c r="W38" s="369"/>
      <c r="X38" s="369"/>
      <c r="Y38" s="370"/>
      <c r="Z38" s="371"/>
      <c r="AA38" s="368"/>
      <c r="AB38" s="369"/>
      <c r="AC38" s="369"/>
      <c r="AD38" s="369"/>
      <c r="AE38" s="370"/>
      <c r="AF38" s="371"/>
      <c r="AG38" s="368"/>
      <c r="AH38" s="369"/>
      <c r="AI38" s="369"/>
      <c r="AJ38" s="369"/>
      <c r="AK38" s="370"/>
      <c r="AL38" s="371"/>
      <c r="AM38" s="368"/>
      <c r="AN38" s="369"/>
      <c r="AO38" s="369"/>
      <c r="AP38" s="369"/>
      <c r="AQ38" s="370"/>
      <c r="AR38" s="371"/>
      <c r="AS38" s="368"/>
      <c r="AT38" s="369"/>
      <c r="AU38" s="369"/>
      <c r="AV38" s="369"/>
      <c r="AW38" s="370"/>
      <c r="AX38" s="371"/>
    </row>
    <row r="39" spans="1:50">
      <c r="A39" s="165" t="s">
        <v>559</v>
      </c>
      <c r="B39" s="300" t="s">
        <v>806</v>
      </c>
      <c r="C39" s="368"/>
      <c r="D39" s="369"/>
      <c r="E39" s="369"/>
      <c r="F39" s="369"/>
      <c r="G39" s="370"/>
      <c r="H39" s="371"/>
      <c r="I39" s="368"/>
      <c r="J39" s="369"/>
      <c r="K39" s="369"/>
      <c r="L39" s="369"/>
      <c r="M39" s="370"/>
      <c r="N39" s="371"/>
      <c r="O39" s="368"/>
      <c r="P39" s="369"/>
      <c r="Q39" s="369"/>
      <c r="R39" s="369"/>
      <c r="S39" s="370"/>
      <c r="T39" s="371"/>
      <c r="U39" s="368"/>
      <c r="V39" s="369"/>
      <c r="W39" s="369"/>
      <c r="X39" s="369"/>
      <c r="Y39" s="370"/>
      <c r="Z39" s="371"/>
      <c r="AA39" s="368"/>
      <c r="AB39" s="369"/>
      <c r="AC39" s="369"/>
      <c r="AD39" s="369"/>
      <c r="AE39" s="370"/>
      <c r="AF39" s="371"/>
      <c r="AG39" s="368"/>
      <c r="AH39" s="369"/>
      <c r="AI39" s="369"/>
      <c r="AJ39" s="369"/>
      <c r="AK39" s="370"/>
      <c r="AL39" s="371"/>
      <c r="AM39" s="368"/>
      <c r="AN39" s="369"/>
      <c r="AO39" s="369"/>
      <c r="AP39" s="369"/>
      <c r="AQ39" s="370"/>
      <c r="AR39" s="371"/>
      <c r="AS39" s="368"/>
      <c r="AT39" s="369"/>
      <c r="AU39" s="369"/>
      <c r="AV39" s="369"/>
      <c r="AW39" s="370"/>
      <c r="AX39" s="371"/>
    </row>
    <row r="40" spans="1:50">
      <c r="A40" s="165" t="s">
        <v>560</v>
      </c>
      <c r="B40" s="300" t="s">
        <v>807</v>
      </c>
      <c r="C40" s="368"/>
      <c r="D40" s="369"/>
      <c r="E40" s="369"/>
      <c r="F40" s="369"/>
      <c r="G40" s="370"/>
      <c r="H40" s="371"/>
      <c r="I40" s="368"/>
      <c r="J40" s="369"/>
      <c r="K40" s="369"/>
      <c r="L40" s="369"/>
      <c r="M40" s="370"/>
      <c r="N40" s="371"/>
      <c r="O40" s="368"/>
      <c r="P40" s="369"/>
      <c r="Q40" s="369"/>
      <c r="R40" s="369"/>
      <c r="S40" s="370"/>
      <c r="T40" s="371"/>
      <c r="U40" s="368"/>
      <c r="V40" s="369"/>
      <c r="W40" s="369"/>
      <c r="X40" s="369"/>
      <c r="Y40" s="370"/>
      <c r="Z40" s="371"/>
      <c r="AA40" s="368"/>
      <c r="AB40" s="369"/>
      <c r="AC40" s="369"/>
      <c r="AD40" s="369"/>
      <c r="AE40" s="370"/>
      <c r="AF40" s="371"/>
      <c r="AG40" s="368"/>
      <c r="AH40" s="369"/>
      <c r="AI40" s="369"/>
      <c r="AJ40" s="369"/>
      <c r="AK40" s="370"/>
      <c r="AL40" s="371"/>
      <c r="AM40" s="368"/>
      <c r="AN40" s="369"/>
      <c r="AO40" s="369"/>
      <c r="AP40" s="369"/>
      <c r="AQ40" s="370"/>
      <c r="AR40" s="371"/>
      <c r="AS40" s="368"/>
      <c r="AT40" s="369"/>
      <c r="AU40" s="369"/>
      <c r="AV40" s="369"/>
      <c r="AW40" s="370"/>
      <c r="AX40" s="371"/>
    </row>
    <row r="41" spans="1:50">
      <c r="A41" s="165" t="s">
        <v>561</v>
      </c>
      <c r="B41" s="300" t="s">
        <v>808</v>
      </c>
      <c r="C41" s="368"/>
      <c r="D41" s="369"/>
      <c r="E41" s="369"/>
      <c r="F41" s="369"/>
      <c r="G41" s="370"/>
      <c r="H41" s="371"/>
      <c r="I41" s="368"/>
      <c r="J41" s="369"/>
      <c r="K41" s="369"/>
      <c r="L41" s="369"/>
      <c r="M41" s="370"/>
      <c r="N41" s="371"/>
      <c r="O41" s="368"/>
      <c r="P41" s="369"/>
      <c r="Q41" s="369"/>
      <c r="R41" s="369"/>
      <c r="S41" s="370"/>
      <c r="T41" s="371"/>
      <c r="U41" s="368"/>
      <c r="V41" s="369"/>
      <c r="W41" s="369"/>
      <c r="X41" s="369"/>
      <c r="Y41" s="370"/>
      <c r="Z41" s="371"/>
      <c r="AA41" s="368"/>
      <c r="AB41" s="369"/>
      <c r="AC41" s="369"/>
      <c r="AD41" s="369"/>
      <c r="AE41" s="370"/>
      <c r="AF41" s="371"/>
      <c r="AG41" s="368"/>
      <c r="AH41" s="369"/>
      <c r="AI41" s="369"/>
      <c r="AJ41" s="369"/>
      <c r="AK41" s="370"/>
      <c r="AL41" s="371"/>
      <c r="AM41" s="368"/>
      <c r="AN41" s="369"/>
      <c r="AO41" s="369"/>
      <c r="AP41" s="369"/>
      <c r="AQ41" s="370"/>
      <c r="AR41" s="371"/>
      <c r="AS41" s="368"/>
      <c r="AT41" s="369"/>
      <c r="AU41" s="369"/>
      <c r="AV41" s="369"/>
      <c r="AW41" s="370"/>
      <c r="AX41" s="371"/>
    </row>
    <row r="42" spans="1:50">
      <c r="A42" s="165" t="s">
        <v>562</v>
      </c>
      <c r="B42" s="300" t="s">
        <v>809</v>
      </c>
      <c r="C42" s="368"/>
      <c r="D42" s="369"/>
      <c r="E42" s="369"/>
      <c r="F42" s="369"/>
      <c r="G42" s="370"/>
      <c r="H42" s="371"/>
      <c r="I42" s="368"/>
      <c r="J42" s="369"/>
      <c r="K42" s="369"/>
      <c r="L42" s="369"/>
      <c r="M42" s="370"/>
      <c r="N42" s="371"/>
      <c r="O42" s="368"/>
      <c r="P42" s="369"/>
      <c r="Q42" s="369"/>
      <c r="R42" s="369"/>
      <c r="S42" s="370"/>
      <c r="T42" s="371"/>
      <c r="U42" s="368"/>
      <c r="V42" s="369"/>
      <c r="W42" s="369"/>
      <c r="X42" s="369"/>
      <c r="Y42" s="370"/>
      <c r="Z42" s="371"/>
      <c r="AA42" s="368"/>
      <c r="AB42" s="369"/>
      <c r="AC42" s="369"/>
      <c r="AD42" s="369"/>
      <c r="AE42" s="370"/>
      <c r="AF42" s="371"/>
      <c r="AG42" s="368"/>
      <c r="AH42" s="369"/>
      <c r="AI42" s="369"/>
      <c r="AJ42" s="369"/>
      <c r="AK42" s="370"/>
      <c r="AL42" s="371"/>
      <c r="AM42" s="368"/>
      <c r="AN42" s="369"/>
      <c r="AO42" s="369"/>
      <c r="AP42" s="369"/>
      <c r="AQ42" s="370"/>
      <c r="AR42" s="371"/>
      <c r="AS42" s="368"/>
      <c r="AT42" s="369"/>
      <c r="AU42" s="369"/>
      <c r="AV42" s="369"/>
      <c r="AW42" s="370"/>
      <c r="AX42" s="371"/>
    </row>
    <row r="43" spans="1:50">
      <c r="A43" s="165" t="s">
        <v>563</v>
      </c>
      <c r="B43" s="300" t="s">
        <v>810</v>
      </c>
      <c r="C43" s="368"/>
      <c r="D43" s="369"/>
      <c r="E43" s="369"/>
      <c r="F43" s="369"/>
      <c r="G43" s="370"/>
      <c r="H43" s="371"/>
      <c r="I43" s="368"/>
      <c r="J43" s="369"/>
      <c r="K43" s="369"/>
      <c r="L43" s="369"/>
      <c r="M43" s="370"/>
      <c r="N43" s="371"/>
      <c r="O43" s="368"/>
      <c r="P43" s="369"/>
      <c r="Q43" s="369"/>
      <c r="R43" s="369"/>
      <c r="S43" s="370"/>
      <c r="T43" s="371"/>
      <c r="U43" s="368"/>
      <c r="V43" s="369"/>
      <c r="W43" s="369"/>
      <c r="X43" s="369"/>
      <c r="Y43" s="370"/>
      <c r="Z43" s="371"/>
      <c r="AA43" s="368"/>
      <c r="AB43" s="369"/>
      <c r="AC43" s="369"/>
      <c r="AD43" s="369"/>
      <c r="AE43" s="370"/>
      <c r="AF43" s="371"/>
      <c r="AG43" s="368"/>
      <c r="AH43" s="369"/>
      <c r="AI43" s="369"/>
      <c r="AJ43" s="369"/>
      <c r="AK43" s="370"/>
      <c r="AL43" s="371"/>
      <c r="AM43" s="368"/>
      <c r="AN43" s="369"/>
      <c r="AO43" s="369"/>
      <c r="AP43" s="369"/>
      <c r="AQ43" s="370"/>
      <c r="AR43" s="371"/>
      <c r="AS43" s="368"/>
      <c r="AT43" s="369"/>
      <c r="AU43" s="369"/>
      <c r="AV43" s="369"/>
      <c r="AW43" s="370"/>
      <c r="AX43" s="371"/>
    </row>
    <row r="44" spans="1:50">
      <c r="A44" s="165" t="s">
        <v>564</v>
      </c>
      <c r="B44" s="300" t="s">
        <v>811</v>
      </c>
      <c r="C44" s="368"/>
      <c r="D44" s="369"/>
      <c r="E44" s="369"/>
      <c r="F44" s="369"/>
      <c r="G44" s="370"/>
      <c r="H44" s="371"/>
      <c r="I44" s="368"/>
      <c r="J44" s="369"/>
      <c r="K44" s="369"/>
      <c r="L44" s="369"/>
      <c r="M44" s="370"/>
      <c r="N44" s="371"/>
      <c r="O44" s="368"/>
      <c r="P44" s="369"/>
      <c r="Q44" s="369"/>
      <c r="R44" s="369"/>
      <c r="S44" s="370"/>
      <c r="T44" s="371"/>
      <c r="U44" s="368"/>
      <c r="V44" s="369"/>
      <c r="W44" s="369"/>
      <c r="X44" s="369"/>
      <c r="Y44" s="370"/>
      <c r="Z44" s="371"/>
      <c r="AA44" s="368"/>
      <c r="AB44" s="369"/>
      <c r="AC44" s="369"/>
      <c r="AD44" s="369"/>
      <c r="AE44" s="370"/>
      <c r="AF44" s="371"/>
      <c r="AG44" s="368"/>
      <c r="AH44" s="369"/>
      <c r="AI44" s="369"/>
      <c r="AJ44" s="369"/>
      <c r="AK44" s="370"/>
      <c r="AL44" s="371"/>
      <c r="AM44" s="368"/>
      <c r="AN44" s="369"/>
      <c r="AO44" s="369"/>
      <c r="AP44" s="369"/>
      <c r="AQ44" s="370"/>
      <c r="AR44" s="371"/>
      <c r="AS44" s="368"/>
      <c r="AT44" s="369"/>
      <c r="AU44" s="369"/>
      <c r="AV44" s="369"/>
      <c r="AW44" s="370"/>
      <c r="AX44" s="371"/>
    </row>
    <row r="45" spans="1:50">
      <c r="A45" s="165" t="s">
        <v>565</v>
      </c>
      <c r="B45" s="300" t="s">
        <v>812</v>
      </c>
      <c r="C45" s="368"/>
      <c r="D45" s="369"/>
      <c r="E45" s="369"/>
      <c r="F45" s="369"/>
      <c r="G45" s="370"/>
      <c r="H45" s="371"/>
      <c r="I45" s="368"/>
      <c r="J45" s="369"/>
      <c r="K45" s="369"/>
      <c r="L45" s="369"/>
      <c r="M45" s="370"/>
      <c r="N45" s="371"/>
      <c r="O45" s="368"/>
      <c r="P45" s="369"/>
      <c r="Q45" s="369"/>
      <c r="R45" s="369"/>
      <c r="S45" s="370"/>
      <c r="T45" s="371"/>
      <c r="U45" s="368"/>
      <c r="V45" s="369"/>
      <c r="W45" s="369"/>
      <c r="X45" s="369"/>
      <c r="Y45" s="370"/>
      <c r="Z45" s="371"/>
      <c r="AA45" s="368"/>
      <c r="AB45" s="369"/>
      <c r="AC45" s="369"/>
      <c r="AD45" s="369"/>
      <c r="AE45" s="370"/>
      <c r="AF45" s="371"/>
      <c r="AG45" s="368"/>
      <c r="AH45" s="369"/>
      <c r="AI45" s="369"/>
      <c r="AJ45" s="369"/>
      <c r="AK45" s="370"/>
      <c r="AL45" s="371"/>
      <c r="AM45" s="368"/>
      <c r="AN45" s="369"/>
      <c r="AO45" s="369"/>
      <c r="AP45" s="369"/>
      <c r="AQ45" s="370"/>
      <c r="AR45" s="371"/>
      <c r="AS45" s="368"/>
      <c r="AT45" s="369"/>
      <c r="AU45" s="369"/>
      <c r="AV45" s="369"/>
      <c r="AW45" s="370"/>
      <c r="AX45" s="371"/>
    </row>
    <row r="46" spans="1:50">
      <c r="A46" s="165" t="s">
        <v>566</v>
      </c>
      <c r="B46" s="300" t="s">
        <v>813</v>
      </c>
      <c r="C46" s="368"/>
      <c r="D46" s="369"/>
      <c r="E46" s="369"/>
      <c r="F46" s="369"/>
      <c r="G46" s="370"/>
      <c r="H46" s="371"/>
      <c r="I46" s="368"/>
      <c r="J46" s="369"/>
      <c r="K46" s="369"/>
      <c r="L46" s="369"/>
      <c r="M46" s="370"/>
      <c r="N46" s="371"/>
      <c r="O46" s="368"/>
      <c r="P46" s="369"/>
      <c r="Q46" s="369"/>
      <c r="R46" s="369"/>
      <c r="S46" s="370"/>
      <c r="T46" s="371"/>
      <c r="U46" s="368"/>
      <c r="V46" s="369"/>
      <c r="W46" s="369"/>
      <c r="X46" s="369"/>
      <c r="Y46" s="370"/>
      <c r="Z46" s="371"/>
      <c r="AA46" s="368"/>
      <c r="AB46" s="369"/>
      <c r="AC46" s="369"/>
      <c r="AD46" s="369"/>
      <c r="AE46" s="370"/>
      <c r="AF46" s="371"/>
      <c r="AG46" s="368"/>
      <c r="AH46" s="369"/>
      <c r="AI46" s="369"/>
      <c r="AJ46" s="369"/>
      <c r="AK46" s="370"/>
      <c r="AL46" s="371"/>
      <c r="AM46" s="368"/>
      <c r="AN46" s="369"/>
      <c r="AO46" s="369"/>
      <c r="AP46" s="369"/>
      <c r="AQ46" s="370"/>
      <c r="AR46" s="371"/>
      <c r="AS46" s="368"/>
      <c r="AT46" s="369"/>
      <c r="AU46" s="369"/>
      <c r="AV46" s="369"/>
      <c r="AW46" s="370"/>
      <c r="AX46" s="371"/>
    </row>
    <row r="47" spans="1:50">
      <c r="A47" s="165" t="s">
        <v>567</v>
      </c>
      <c r="B47" s="300" t="s">
        <v>814</v>
      </c>
      <c r="C47" s="368"/>
      <c r="D47" s="369"/>
      <c r="E47" s="369"/>
      <c r="F47" s="369"/>
      <c r="G47" s="370"/>
      <c r="H47" s="371"/>
      <c r="I47" s="368"/>
      <c r="J47" s="369"/>
      <c r="K47" s="369"/>
      <c r="L47" s="369"/>
      <c r="M47" s="370"/>
      <c r="N47" s="371"/>
      <c r="O47" s="368"/>
      <c r="P47" s="369"/>
      <c r="Q47" s="369"/>
      <c r="R47" s="369"/>
      <c r="S47" s="370"/>
      <c r="T47" s="371"/>
      <c r="U47" s="368"/>
      <c r="V47" s="369"/>
      <c r="W47" s="369"/>
      <c r="X47" s="369"/>
      <c r="Y47" s="370"/>
      <c r="Z47" s="371"/>
      <c r="AA47" s="368"/>
      <c r="AB47" s="369"/>
      <c r="AC47" s="369"/>
      <c r="AD47" s="369"/>
      <c r="AE47" s="370"/>
      <c r="AF47" s="371"/>
      <c r="AG47" s="368"/>
      <c r="AH47" s="369"/>
      <c r="AI47" s="369"/>
      <c r="AJ47" s="369"/>
      <c r="AK47" s="370"/>
      <c r="AL47" s="371"/>
      <c r="AM47" s="368"/>
      <c r="AN47" s="369"/>
      <c r="AO47" s="369"/>
      <c r="AP47" s="369"/>
      <c r="AQ47" s="370"/>
      <c r="AR47" s="371"/>
      <c r="AS47" s="368"/>
      <c r="AT47" s="369"/>
      <c r="AU47" s="369"/>
      <c r="AV47" s="369"/>
      <c r="AW47" s="370"/>
      <c r="AX47" s="371"/>
    </row>
    <row r="48" spans="1:50">
      <c r="A48" s="165" t="s">
        <v>568</v>
      </c>
      <c r="B48" s="300" t="s">
        <v>815</v>
      </c>
      <c r="C48" s="368"/>
      <c r="D48" s="369"/>
      <c r="E48" s="369"/>
      <c r="F48" s="369"/>
      <c r="G48" s="370"/>
      <c r="H48" s="371"/>
      <c r="I48" s="368"/>
      <c r="J48" s="369"/>
      <c r="K48" s="369"/>
      <c r="L48" s="369"/>
      <c r="M48" s="370"/>
      <c r="N48" s="371"/>
      <c r="O48" s="368"/>
      <c r="P48" s="369"/>
      <c r="Q48" s="369"/>
      <c r="R48" s="369"/>
      <c r="S48" s="370"/>
      <c r="T48" s="371"/>
      <c r="U48" s="368"/>
      <c r="V48" s="369"/>
      <c r="W48" s="369"/>
      <c r="X48" s="369"/>
      <c r="Y48" s="370"/>
      <c r="Z48" s="371"/>
      <c r="AA48" s="368"/>
      <c r="AB48" s="369"/>
      <c r="AC48" s="369"/>
      <c r="AD48" s="369"/>
      <c r="AE48" s="370"/>
      <c r="AF48" s="371"/>
      <c r="AG48" s="368"/>
      <c r="AH48" s="369"/>
      <c r="AI48" s="369"/>
      <c r="AJ48" s="369"/>
      <c r="AK48" s="370"/>
      <c r="AL48" s="371"/>
      <c r="AM48" s="368"/>
      <c r="AN48" s="369"/>
      <c r="AO48" s="369"/>
      <c r="AP48" s="369"/>
      <c r="AQ48" s="370"/>
      <c r="AR48" s="371"/>
      <c r="AS48" s="368"/>
      <c r="AT48" s="369"/>
      <c r="AU48" s="369"/>
      <c r="AV48" s="369"/>
      <c r="AW48" s="370"/>
      <c r="AX48" s="371"/>
    </row>
    <row r="49" spans="1:50">
      <c r="A49" s="165" t="s">
        <v>569</v>
      </c>
      <c r="B49" s="300" t="s">
        <v>816</v>
      </c>
      <c r="C49" s="368"/>
      <c r="D49" s="369"/>
      <c r="E49" s="369"/>
      <c r="F49" s="369"/>
      <c r="G49" s="370"/>
      <c r="H49" s="371"/>
      <c r="I49" s="368"/>
      <c r="J49" s="369"/>
      <c r="K49" s="369"/>
      <c r="L49" s="369"/>
      <c r="M49" s="370"/>
      <c r="N49" s="371"/>
      <c r="O49" s="368"/>
      <c r="P49" s="369"/>
      <c r="Q49" s="369"/>
      <c r="R49" s="369"/>
      <c r="S49" s="370"/>
      <c r="T49" s="371"/>
      <c r="U49" s="368"/>
      <c r="V49" s="369"/>
      <c r="W49" s="369"/>
      <c r="X49" s="369"/>
      <c r="Y49" s="370"/>
      <c r="Z49" s="371"/>
      <c r="AA49" s="368"/>
      <c r="AB49" s="369"/>
      <c r="AC49" s="369"/>
      <c r="AD49" s="369"/>
      <c r="AE49" s="370"/>
      <c r="AF49" s="371"/>
      <c r="AG49" s="368"/>
      <c r="AH49" s="369"/>
      <c r="AI49" s="369"/>
      <c r="AJ49" s="369"/>
      <c r="AK49" s="370"/>
      <c r="AL49" s="371"/>
      <c r="AM49" s="368"/>
      <c r="AN49" s="369"/>
      <c r="AO49" s="369"/>
      <c r="AP49" s="369"/>
      <c r="AQ49" s="370"/>
      <c r="AR49" s="371"/>
      <c r="AS49" s="368"/>
      <c r="AT49" s="369"/>
      <c r="AU49" s="369"/>
      <c r="AV49" s="369"/>
      <c r="AW49" s="370"/>
      <c r="AX49" s="371"/>
    </row>
    <row r="50" spans="1:50">
      <c r="A50" s="165" t="s">
        <v>570</v>
      </c>
      <c r="B50" s="300" t="s">
        <v>817</v>
      </c>
      <c r="C50" s="368"/>
      <c r="D50" s="369"/>
      <c r="E50" s="369"/>
      <c r="F50" s="369"/>
      <c r="G50" s="370"/>
      <c r="H50" s="371"/>
      <c r="I50" s="368"/>
      <c r="J50" s="369"/>
      <c r="K50" s="369"/>
      <c r="L50" s="369"/>
      <c r="M50" s="370"/>
      <c r="N50" s="371"/>
      <c r="O50" s="368"/>
      <c r="P50" s="369"/>
      <c r="Q50" s="369"/>
      <c r="R50" s="369"/>
      <c r="S50" s="370"/>
      <c r="T50" s="371"/>
      <c r="U50" s="368"/>
      <c r="V50" s="369"/>
      <c r="W50" s="369"/>
      <c r="X50" s="369"/>
      <c r="Y50" s="370"/>
      <c r="Z50" s="371"/>
      <c r="AA50" s="368"/>
      <c r="AB50" s="369"/>
      <c r="AC50" s="369"/>
      <c r="AD50" s="369"/>
      <c r="AE50" s="370"/>
      <c r="AF50" s="371"/>
      <c r="AG50" s="368"/>
      <c r="AH50" s="369"/>
      <c r="AI50" s="369"/>
      <c r="AJ50" s="369"/>
      <c r="AK50" s="370"/>
      <c r="AL50" s="371"/>
      <c r="AM50" s="368"/>
      <c r="AN50" s="369"/>
      <c r="AO50" s="369"/>
      <c r="AP50" s="369"/>
      <c r="AQ50" s="370"/>
      <c r="AR50" s="371"/>
      <c r="AS50" s="368"/>
      <c r="AT50" s="369"/>
      <c r="AU50" s="369"/>
      <c r="AV50" s="369"/>
      <c r="AW50" s="370"/>
      <c r="AX50" s="371"/>
    </row>
    <row r="51" spans="1:50">
      <c r="A51" s="165" t="s">
        <v>571</v>
      </c>
      <c r="B51" s="300" t="s">
        <v>818</v>
      </c>
      <c r="C51" s="368"/>
      <c r="D51" s="369"/>
      <c r="E51" s="369"/>
      <c r="F51" s="369"/>
      <c r="G51" s="370"/>
      <c r="H51" s="371"/>
      <c r="I51" s="368"/>
      <c r="J51" s="369"/>
      <c r="K51" s="369"/>
      <c r="L51" s="369"/>
      <c r="M51" s="370"/>
      <c r="N51" s="371"/>
      <c r="O51" s="368"/>
      <c r="P51" s="369"/>
      <c r="Q51" s="369"/>
      <c r="R51" s="369"/>
      <c r="S51" s="370"/>
      <c r="T51" s="371"/>
      <c r="U51" s="368"/>
      <c r="V51" s="369"/>
      <c r="W51" s="369"/>
      <c r="X51" s="369"/>
      <c r="Y51" s="370"/>
      <c r="Z51" s="371"/>
      <c r="AA51" s="368"/>
      <c r="AB51" s="369"/>
      <c r="AC51" s="369"/>
      <c r="AD51" s="369"/>
      <c r="AE51" s="370"/>
      <c r="AF51" s="371"/>
      <c r="AG51" s="368"/>
      <c r="AH51" s="369"/>
      <c r="AI51" s="369"/>
      <c r="AJ51" s="369"/>
      <c r="AK51" s="370"/>
      <c r="AL51" s="371"/>
      <c r="AM51" s="368"/>
      <c r="AN51" s="369"/>
      <c r="AO51" s="369"/>
      <c r="AP51" s="369"/>
      <c r="AQ51" s="370"/>
      <c r="AR51" s="371"/>
      <c r="AS51" s="368"/>
      <c r="AT51" s="369"/>
      <c r="AU51" s="369"/>
      <c r="AV51" s="369"/>
      <c r="AW51" s="370"/>
      <c r="AX51" s="371"/>
    </row>
    <row r="52" spans="1:50">
      <c r="A52" s="165" t="s">
        <v>572</v>
      </c>
      <c r="B52" s="300" t="s">
        <v>819</v>
      </c>
      <c r="C52" s="368"/>
      <c r="D52" s="369"/>
      <c r="E52" s="369"/>
      <c r="F52" s="369"/>
      <c r="G52" s="370"/>
      <c r="H52" s="371"/>
      <c r="I52" s="368"/>
      <c r="J52" s="369"/>
      <c r="K52" s="369"/>
      <c r="L52" s="369"/>
      <c r="M52" s="370"/>
      <c r="N52" s="371"/>
      <c r="O52" s="368"/>
      <c r="P52" s="369"/>
      <c r="Q52" s="369"/>
      <c r="R52" s="369"/>
      <c r="S52" s="370"/>
      <c r="T52" s="371"/>
      <c r="U52" s="368"/>
      <c r="V52" s="369"/>
      <c r="W52" s="369"/>
      <c r="X52" s="369"/>
      <c r="Y52" s="370"/>
      <c r="Z52" s="371"/>
      <c r="AA52" s="368"/>
      <c r="AB52" s="369"/>
      <c r="AC52" s="369"/>
      <c r="AD52" s="369"/>
      <c r="AE52" s="370"/>
      <c r="AF52" s="371"/>
      <c r="AG52" s="368"/>
      <c r="AH52" s="369"/>
      <c r="AI52" s="369"/>
      <c r="AJ52" s="369"/>
      <c r="AK52" s="370"/>
      <c r="AL52" s="371"/>
      <c r="AM52" s="368"/>
      <c r="AN52" s="369"/>
      <c r="AO52" s="369"/>
      <c r="AP52" s="369"/>
      <c r="AQ52" s="370"/>
      <c r="AR52" s="371"/>
      <c r="AS52" s="368"/>
      <c r="AT52" s="369"/>
      <c r="AU52" s="369"/>
      <c r="AV52" s="369"/>
      <c r="AW52" s="370"/>
      <c r="AX52" s="371"/>
    </row>
    <row r="53" spans="1:50">
      <c r="A53" s="165" t="s">
        <v>573</v>
      </c>
      <c r="B53" s="300" t="s">
        <v>820</v>
      </c>
      <c r="C53" s="368"/>
      <c r="D53" s="369"/>
      <c r="E53" s="369"/>
      <c r="F53" s="369"/>
      <c r="G53" s="370"/>
      <c r="H53" s="371"/>
      <c r="I53" s="368"/>
      <c r="J53" s="369"/>
      <c r="K53" s="369"/>
      <c r="L53" s="369"/>
      <c r="M53" s="370"/>
      <c r="N53" s="371"/>
      <c r="O53" s="368"/>
      <c r="P53" s="369"/>
      <c r="Q53" s="369"/>
      <c r="R53" s="369"/>
      <c r="S53" s="370"/>
      <c r="T53" s="371"/>
      <c r="U53" s="368"/>
      <c r="V53" s="369"/>
      <c r="W53" s="369"/>
      <c r="X53" s="369"/>
      <c r="Y53" s="370"/>
      <c r="Z53" s="371"/>
      <c r="AA53" s="368"/>
      <c r="AB53" s="369"/>
      <c r="AC53" s="369"/>
      <c r="AD53" s="369"/>
      <c r="AE53" s="370"/>
      <c r="AF53" s="371"/>
      <c r="AG53" s="368"/>
      <c r="AH53" s="369"/>
      <c r="AI53" s="369"/>
      <c r="AJ53" s="369"/>
      <c r="AK53" s="370"/>
      <c r="AL53" s="371"/>
      <c r="AM53" s="368"/>
      <c r="AN53" s="369"/>
      <c r="AO53" s="369"/>
      <c r="AP53" s="369"/>
      <c r="AQ53" s="370"/>
      <c r="AR53" s="371"/>
      <c r="AS53" s="368"/>
      <c r="AT53" s="369"/>
      <c r="AU53" s="369"/>
      <c r="AV53" s="369"/>
      <c r="AW53" s="370"/>
      <c r="AX53" s="371"/>
    </row>
    <row r="54" spans="1:50">
      <c r="A54" s="165" t="s">
        <v>574</v>
      </c>
      <c r="B54" s="300" t="s">
        <v>821</v>
      </c>
      <c r="C54" s="368"/>
      <c r="D54" s="369"/>
      <c r="E54" s="369"/>
      <c r="F54" s="369"/>
      <c r="G54" s="370"/>
      <c r="H54" s="371"/>
      <c r="I54" s="368"/>
      <c r="J54" s="369"/>
      <c r="K54" s="369"/>
      <c r="L54" s="369"/>
      <c r="M54" s="370"/>
      <c r="N54" s="371"/>
      <c r="O54" s="368"/>
      <c r="P54" s="369"/>
      <c r="Q54" s="369"/>
      <c r="R54" s="369"/>
      <c r="S54" s="370"/>
      <c r="T54" s="371"/>
      <c r="U54" s="368"/>
      <c r="V54" s="369"/>
      <c r="W54" s="369"/>
      <c r="X54" s="369"/>
      <c r="Y54" s="370"/>
      <c r="Z54" s="371"/>
      <c r="AA54" s="368"/>
      <c r="AB54" s="369"/>
      <c r="AC54" s="369"/>
      <c r="AD54" s="369"/>
      <c r="AE54" s="370"/>
      <c r="AF54" s="371"/>
      <c r="AG54" s="368"/>
      <c r="AH54" s="369"/>
      <c r="AI54" s="369"/>
      <c r="AJ54" s="369"/>
      <c r="AK54" s="370"/>
      <c r="AL54" s="371"/>
      <c r="AM54" s="368"/>
      <c r="AN54" s="369"/>
      <c r="AO54" s="369"/>
      <c r="AP54" s="369"/>
      <c r="AQ54" s="370"/>
      <c r="AR54" s="371"/>
      <c r="AS54" s="368"/>
      <c r="AT54" s="369"/>
      <c r="AU54" s="369"/>
      <c r="AV54" s="369"/>
      <c r="AW54" s="370"/>
      <c r="AX54" s="371"/>
    </row>
    <row r="55" spans="1:50">
      <c r="A55" s="165" t="s">
        <v>575</v>
      </c>
      <c r="B55" s="300" t="s">
        <v>822</v>
      </c>
      <c r="C55" s="368"/>
      <c r="D55" s="369"/>
      <c r="E55" s="369"/>
      <c r="F55" s="369"/>
      <c r="G55" s="370"/>
      <c r="H55" s="371"/>
      <c r="I55" s="368"/>
      <c r="J55" s="369"/>
      <c r="K55" s="369"/>
      <c r="L55" s="369"/>
      <c r="M55" s="370"/>
      <c r="N55" s="371"/>
      <c r="O55" s="368"/>
      <c r="P55" s="369"/>
      <c r="Q55" s="369"/>
      <c r="R55" s="369"/>
      <c r="S55" s="370"/>
      <c r="T55" s="371"/>
      <c r="U55" s="368"/>
      <c r="V55" s="369"/>
      <c r="W55" s="369"/>
      <c r="X55" s="369"/>
      <c r="Y55" s="370"/>
      <c r="Z55" s="371"/>
      <c r="AA55" s="368"/>
      <c r="AB55" s="369"/>
      <c r="AC55" s="369"/>
      <c r="AD55" s="369"/>
      <c r="AE55" s="370"/>
      <c r="AF55" s="371"/>
      <c r="AG55" s="368"/>
      <c r="AH55" s="369"/>
      <c r="AI55" s="369"/>
      <c r="AJ55" s="369"/>
      <c r="AK55" s="370"/>
      <c r="AL55" s="371"/>
      <c r="AM55" s="368"/>
      <c r="AN55" s="369"/>
      <c r="AO55" s="369"/>
      <c r="AP55" s="369"/>
      <c r="AQ55" s="370"/>
      <c r="AR55" s="371"/>
      <c r="AS55" s="368"/>
      <c r="AT55" s="369"/>
      <c r="AU55" s="369"/>
      <c r="AV55" s="369"/>
      <c r="AW55" s="370"/>
      <c r="AX55" s="371"/>
    </row>
    <row r="56" spans="1:50">
      <c r="A56" s="165" t="s">
        <v>576</v>
      </c>
      <c r="B56" s="300" t="s">
        <v>823</v>
      </c>
      <c r="C56" s="368"/>
      <c r="D56" s="369"/>
      <c r="E56" s="369"/>
      <c r="F56" s="369"/>
      <c r="G56" s="370"/>
      <c r="H56" s="371"/>
      <c r="I56" s="368"/>
      <c r="J56" s="369"/>
      <c r="K56" s="369"/>
      <c r="L56" s="369"/>
      <c r="M56" s="370"/>
      <c r="N56" s="371"/>
      <c r="O56" s="368"/>
      <c r="P56" s="369"/>
      <c r="Q56" s="369"/>
      <c r="R56" s="369"/>
      <c r="S56" s="370"/>
      <c r="T56" s="371"/>
      <c r="U56" s="368"/>
      <c r="V56" s="369"/>
      <c r="W56" s="369"/>
      <c r="X56" s="369"/>
      <c r="Y56" s="370"/>
      <c r="Z56" s="371"/>
      <c r="AA56" s="368"/>
      <c r="AB56" s="369"/>
      <c r="AC56" s="369"/>
      <c r="AD56" s="369"/>
      <c r="AE56" s="370"/>
      <c r="AF56" s="371"/>
      <c r="AG56" s="368"/>
      <c r="AH56" s="369"/>
      <c r="AI56" s="369"/>
      <c r="AJ56" s="369"/>
      <c r="AK56" s="370"/>
      <c r="AL56" s="371"/>
      <c r="AM56" s="368"/>
      <c r="AN56" s="369"/>
      <c r="AO56" s="369"/>
      <c r="AP56" s="369"/>
      <c r="AQ56" s="370"/>
      <c r="AR56" s="371"/>
      <c r="AS56" s="368"/>
      <c r="AT56" s="369"/>
      <c r="AU56" s="369"/>
      <c r="AV56" s="369"/>
      <c r="AW56" s="370"/>
      <c r="AX56" s="371"/>
    </row>
    <row r="57" spans="1:50">
      <c r="A57" s="165" t="s">
        <v>577</v>
      </c>
      <c r="B57" s="300" t="s">
        <v>824</v>
      </c>
      <c r="C57" s="368"/>
      <c r="D57" s="369"/>
      <c r="E57" s="369"/>
      <c r="F57" s="369"/>
      <c r="G57" s="370"/>
      <c r="H57" s="371"/>
      <c r="I57" s="368"/>
      <c r="J57" s="369"/>
      <c r="K57" s="369"/>
      <c r="L57" s="369"/>
      <c r="M57" s="370"/>
      <c r="N57" s="371"/>
      <c r="O57" s="368"/>
      <c r="P57" s="369"/>
      <c r="Q57" s="369"/>
      <c r="R57" s="369"/>
      <c r="S57" s="370"/>
      <c r="T57" s="371"/>
      <c r="U57" s="368"/>
      <c r="V57" s="369"/>
      <c r="W57" s="369"/>
      <c r="X57" s="369"/>
      <c r="Y57" s="370"/>
      <c r="Z57" s="371"/>
      <c r="AA57" s="368"/>
      <c r="AB57" s="369"/>
      <c r="AC57" s="369"/>
      <c r="AD57" s="369"/>
      <c r="AE57" s="370"/>
      <c r="AF57" s="371"/>
      <c r="AG57" s="368"/>
      <c r="AH57" s="369"/>
      <c r="AI57" s="369"/>
      <c r="AJ57" s="369"/>
      <c r="AK57" s="370"/>
      <c r="AL57" s="371"/>
      <c r="AM57" s="368"/>
      <c r="AN57" s="369"/>
      <c r="AO57" s="369"/>
      <c r="AP57" s="369"/>
      <c r="AQ57" s="370"/>
      <c r="AR57" s="371"/>
      <c r="AS57" s="368"/>
      <c r="AT57" s="369"/>
      <c r="AU57" s="369"/>
      <c r="AV57" s="369"/>
      <c r="AW57" s="370"/>
      <c r="AX57" s="371"/>
    </row>
    <row r="58" spans="1:50">
      <c r="A58" s="165" t="s">
        <v>578</v>
      </c>
      <c r="B58" s="300" t="s">
        <v>825</v>
      </c>
      <c r="C58" s="368"/>
      <c r="D58" s="369"/>
      <c r="E58" s="369"/>
      <c r="F58" s="369"/>
      <c r="G58" s="370"/>
      <c r="H58" s="371"/>
      <c r="I58" s="368"/>
      <c r="J58" s="369"/>
      <c r="K58" s="369"/>
      <c r="L58" s="369"/>
      <c r="M58" s="370"/>
      <c r="N58" s="371"/>
      <c r="O58" s="368"/>
      <c r="P58" s="369"/>
      <c r="Q58" s="369"/>
      <c r="R58" s="369"/>
      <c r="S58" s="370"/>
      <c r="T58" s="371"/>
      <c r="U58" s="368"/>
      <c r="V58" s="369"/>
      <c r="W58" s="369"/>
      <c r="X58" s="369"/>
      <c r="Y58" s="370"/>
      <c r="Z58" s="371"/>
      <c r="AA58" s="368"/>
      <c r="AB58" s="369"/>
      <c r="AC58" s="369"/>
      <c r="AD58" s="369"/>
      <c r="AE58" s="370"/>
      <c r="AF58" s="371"/>
      <c r="AG58" s="368"/>
      <c r="AH58" s="369"/>
      <c r="AI58" s="369"/>
      <c r="AJ58" s="369"/>
      <c r="AK58" s="370"/>
      <c r="AL58" s="371"/>
      <c r="AM58" s="368"/>
      <c r="AN58" s="369"/>
      <c r="AO58" s="369"/>
      <c r="AP58" s="369"/>
      <c r="AQ58" s="370"/>
      <c r="AR58" s="371"/>
      <c r="AS58" s="368"/>
      <c r="AT58" s="369"/>
      <c r="AU58" s="369"/>
      <c r="AV58" s="369"/>
      <c r="AW58" s="370"/>
      <c r="AX58" s="371"/>
    </row>
    <row r="59" spans="1:50">
      <c r="A59" s="165" t="s">
        <v>579</v>
      </c>
      <c r="B59" s="300" t="s">
        <v>861</v>
      </c>
      <c r="C59" s="368"/>
      <c r="D59" s="369"/>
      <c r="E59" s="369"/>
      <c r="F59" s="369"/>
      <c r="G59" s="370"/>
      <c r="H59" s="371"/>
      <c r="I59" s="368"/>
      <c r="J59" s="369"/>
      <c r="K59" s="369"/>
      <c r="L59" s="369"/>
      <c r="M59" s="370"/>
      <c r="N59" s="371"/>
      <c r="O59" s="368"/>
      <c r="P59" s="369"/>
      <c r="Q59" s="369"/>
      <c r="R59" s="369"/>
      <c r="S59" s="370"/>
      <c r="T59" s="371"/>
      <c r="U59" s="368"/>
      <c r="V59" s="369"/>
      <c r="W59" s="369"/>
      <c r="X59" s="369"/>
      <c r="Y59" s="370"/>
      <c r="Z59" s="371"/>
      <c r="AA59" s="368"/>
      <c r="AB59" s="369"/>
      <c r="AC59" s="369"/>
      <c r="AD59" s="369"/>
      <c r="AE59" s="370"/>
      <c r="AF59" s="371"/>
      <c r="AG59" s="368"/>
      <c r="AH59" s="369"/>
      <c r="AI59" s="369"/>
      <c r="AJ59" s="369"/>
      <c r="AK59" s="370"/>
      <c r="AL59" s="371"/>
      <c r="AM59" s="368"/>
      <c r="AN59" s="369"/>
      <c r="AO59" s="369"/>
      <c r="AP59" s="369"/>
      <c r="AQ59" s="370"/>
      <c r="AR59" s="371"/>
      <c r="AS59" s="368"/>
      <c r="AT59" s="369"/>
      <c r="AU59" s="369"/>
      <c r="AV59" s="369"/>
      <c r="AW59" s="370"/>
      <c r="AX59" s="371"/>
    </row>
    <row r="60" spans="1:50">
      <c r="A60" s="165" t="s">
        <v>580</v>
      </c>
      <c r="B60" s="300" t="s">
        <v>862</v>
      </c>
      <c r="C60" s="368"/>
      <c r="D60" s="369"/>
      <c r="E60" s="369"/>
      <c r="F60" s="369"/>
      <c r="G60" s="370"/>
      <c r="H60" s="371"/>
      <c r="I60" s="368"/>
      <c r="J60" s="369"/>
      <c r="K60" s="369"/>
      <c r="L60" s="369"/>
      <c r="M60" s="370"/>
      <c r="N60" s="371"/>
      <c r="O60" s="368"/>
      <c r="P60" s="369"/>
      <c r="Q60" s="369"/>
      <c r="R60" s="369"/>
      <c r="S60" s="370"/>
      <c r="T60" s="371"/>
      <c r="U60" s="368"/>
      <c r="V60" s="369"/>
      <c r="W60" s="369"/>
      <c r="X60" s="369"/>
      <c r="Y60" s="370"/>
      <c r="Z60" s="371"/>
      <c r="AA60" s="368"/>
      <c r="AB60" s="369"/>
      <c r="AC60" s="369"/>
      <c r="AD60" s="369"/>
      <c r="AE60" s="370"/>
      <c r="AF60" s="371"/>
      <c r="AG60" s="368"/>
      <c r="AH60" s="369"/>
      <c r="AI60" s="369"/>
      <c r="AJ60" s="369"/>
      <c r="AK60" s="370"/>
      <c r="AL60" s="371"/>
      <c r="AM60" s="368"/>
      <c r="AN60" s="369"/>
      <c r="AO60" s="369"/>
      <c r="AP60" s="369"/>
      <c r="AQ60" s="370"/>
      <c r="AR60" s="371"/>
      <c r="AS60" s="368"/>
      <c r="AT60" s="369"/>
      <c r="AU60" s="369"/>
      <c r="AV60" s="369"/>
      <c r="AW60" s="370"/>
      <c r="AX60" s="371"/>
    </row>
    <row r="61" spans="1:50">
      <c r="A61" s="165" t="s">
        <v>581</v>
      </c>
      <c r="B61" s="300" t="s">
        <v>863</v>
      </c>
      <c r="C61" s="368"/>
      <c r="D61" s="369"/>
      <c r="E61" s="369"/>
      <c r="F61" s="369"/>
      <c r="G61" s="370"/>
      <c r="H61" s="371"/>
      <c r="I61" s="368"/>
      <c r="J61" s="369"/>
      <c r="K61" s="369"/>
      <c r="L61" s="369"/>
      <c r="M61" s="370"/>
      <c r="N61" s="371"/>
      <c r="O61" s="368"/>
      <c r="P61" s="369"/>
      <c r="Q61" s="369"/>
      <c r="R61" s="369"/>
      <c r="S61" s="370"/>
      <c r="T61" s="371"/>
      <c r="U61" s="368"/>
      <c r="V61" s="369"/>
      <c r="W61" s="369"/>
      <c r="X61" s="369"/>
      <c r="Y61" s="370"/>
      <c r="Z61" s="371"/>
      <c r="AA61" s="368"/>
      <c r="AB61" s="369"/>
      <c r="AC61" s="369"/>
      <c r="AD61" s="369"/>
      <c r="AE61" s="370"/>
      <c r="AF61" s="371"/>
      <c r="AG61" s="368"/>
      <c r="AH61" s="369"/>
      <c r="AI61" s="369"/>
      <c r="AJ61" s="369"/>
      <c r="AK61" s="370"/>
      <c r="AL61" s="371"/>
      <c r="AM61" s="368"/>
      <c r="AN61" s="369"/>
      <c r="AO61" s="369"/>
      <c r="AP61" s="369"/>
      <c r="AQ61" s="370"/>
      <c r="AR61" s="371"/>
      <c r="AS61" s="368"/>
      <c r="AT61" s="369"/>
      <c r="AU61" s="369"/>
      <c r="AV61" s="369"/>
      <c r="AW61" s="370"/>
      <c r="AX61" s="371"/>
    </row>
    <row r="62" spans="1:50">
      <c r="A62" s="165" t="s">
        <v>582</v>
      </c>
      <c r="B62" s="300" t="s">
        <v>864</v>
      </c>
      <c r="C62" s="368"/>
      <c r="D62" s="369"/>
      <c r="E62" s="369"/>
      <c r="F62" s="369"/>
      <c r="G62" s="370"/>
      <c r="H62" s="371"/>
      <c r="I62" s="368"/>
      <c r="J62" s="369"/>
      <c r="K62" s="369"/>
      <c r="L62" s="369"/>
      <c r="M62" s="370"/>
      <c r="N62" s="371"/>
      <c r="O62" s="368"/>
      <c r="P62" s="369"/>
      <c r="Q62" s="369"/>
      <c r="R62" s="369"/>
      <c r="S62" s="370"/>
      <c r="T62" s="371"/>
      <c r="U62" s="368"/>
      <c r="V62" s="369"/>
      <c r="W62" s="369"/>
      <c r="X62" s="369"/>
      <c r="Y62" s="370"/>
      <c r="Z62" s="371"/>
      <c r="AA62" s="368"/>
      <c r="AB62" s="369"/>
      <c r="AC62" s="369"/>
      <c r="AD62" s="369"/>
      <c r="AE62" s="370"/>
      <c r="AF62" s="371"/>
      <c r="AG62" s="368"/>
      <c r="AH62" s="369"/>
      <c r="AI62" s="369"/>
      <c r="AJ62" s="369"/>
      <c r="AK62" s="370"/>
      <c r="AL62" s="371"/>
      <c r="AM62" s="368"/>
      <c r="AN62" s="369"/>
      <c r="AO62" s="369"/>
      <c r="AP62" s="369"/>
      <c r="AQ62" s="370"/>
      <c r="AR62" s="371"/>
      <c r="AS62" s="368"/>
      <c r="AT62" s="369"/>
      <c r="AU62" s="369"/>
      <c r="AV62" s="369"/>
      <c r="AW62" s="370"/>
      <c r="AX62" s="371"/>
    </row>
    <row r="63" spans="1:50">
      <c r="A63" s="165" t="s">
        <v>583</v>
      </c>
      <c r="B63" s="300" t="s">
        <v>865</v>
      </c>
      <c r="C63" s="368"/>
      <c r="D63" s="369"/>
      <c r="E63" s="369"/>
      <c r="F63" s="369"/>
      <c r="G63" s="370"/>
      <c r="H63" s="371"/>
      <c r="I63" s="368"/>
      <c r="J63" s="369"/>
      <c r="K63" s="369"/>
      <c r="L63" s="369"/>
      <c r="M63" s="370"/>
      <c r="N63" s="371"/>
      <c r="O63" s="368"/>
      <c r="P63" s="369"/>
      <c r="Q63" s="369"/>
      <c r="R63" s="369"/>
      <c r="S63" s="370"/>
      <c r="T63" s="371"/>
      <c r="U63" s="368"/>
      <c r="V63" s="369"/>
      <c r="W63" s="369"/>
      <c r="X63" s="369"/>
      <c r="Y63" s="370"/>
      <c r="Z63" s="371"/>
      <c r="AA63" s="368"/>
      <c r="AB63" s="369"/>
      <c r="AC63" s="369"/>
      <c r="AD63" s="369"/>
      <c r="AE63" s="370"/>
      <c r="AF63" s="371"/>
      <c r="AG63" s="368"/>
      <c r="AH63" s="369"/>
      <c r="AI63" s="369"/>
      <c r="AJ63" s="369"/>
      <c r="AK63" s="370"/>
      <c r="AL63" s="371"/>
      <c r="AM63" s="368"/>
      <c r="AN63" s="369"/>
      <c r="AO63" s="369"/>
      <c r="AP63" s="369"/>
      <c r="AQ63" s="370"/>
      <c r="AR63" s="371"/>
      <c r="AS63" s="368"/>
      <c r="AT63" s="369"/>
      <c r="AU63" s="369"/>
      <c r="AV63" s="369"/>
      <c r="AW63" s="370"/>
      <c r="AX63" s="371"/>
    </row>
    <row r="64" spans="1:50">
      <c r="A64" s="165" t="s">
        <v>584</v>
      </c>
      <c r="B64" s="300" t="s">
        <v>866</v>
      </c>
      <c r="C64" s="368"/>
      <c r="D64" s="369"/>
      <c r="E64" s="369"/>
      <c r="F64" s="369"/>
      <c r="G64" s="370"/>
      <c r="H64" s="371"/>
      <c r="I64" s="368"/>
      <c r="J64" s="369"/>
      <c r="K64" s="369"/>
      <c r="L64" s="369"/>
      <c r="M64" s="370"/>
      <c r="N64" s="371"/>
      <c r="O64" s="368"/>
      <c r="P64" s="369"/>
      <c r="Q64" s="369"/>
      <c r="R64" s="369"/>
      <c r="S64" s="370"/>
      <c r="T64" s="371"/>
      <c r="U64" s="368"/>
      <c r="V64" s="369"/>
      <c r="W64" s="369"/>
      <c r="X64" s="369"/>
      <c r="Y64" s="370"/>
      <c r="Z64" s="371"/>
      <c r="AA64" s="368"/>
      <c r="AB64" s="369"/>
      <c r="AC64" s="369"/>
      <c r="AD64" s="369"/>
      <c r="AE64" s="370"/>
      <c r="AF64" s="371"/>
      <c r="AG64" s="368"/>
      <c r="AH64" s="369"/>
      <c r="AI64" s="369"/>
      <c r="AJ64" s="369"/>
      <c r="AK64" s="370"/>
      <c r="AL64" s="371"/>
      <c r="AM64" s="368"/>
      <c r="AN64" s="369"/>
      <c r="AO64" s="369"/>
      <c r="AP64" s="369"/>
      <c r="AQ64" s="370"/>
      <c r="AR64" s="371"/>
      <c r="AS64" s="368"/>
      <c r="AT64" s="369"/>
      <c r="AU64" s="369"/>
      <c r="AV64" s="369"/>
      <c r="AW64" s="370"/>
      <c r="AX64" s="371"/>
    </row>
    <row r="65" spans="1:50">
      <c r="A65" s="165" t="s">
        <v>585</v>
      </c>
      <c r="B65" s="300" t="s">
        <v>867</v>
      </c>
      <c r="C65" s="368"/>
      <c r="D65" s="369"/>
      <c r="E65" s="369"/>
      <c r="F65" s="369"/>
      <c r="G65" s="370"/>
      <c r="H65" s="371"/>
      <c r="I65" s="368"/>
      <c r="J65" s="369"/>
      <c r="K65" s="369"/>
      <c r="L65" s="369"/>
      <c r="M65" s="370"/>
      <c r="N65" s="371"/>
      <c r="O65" s="368"/>
      <c r="P65" s="369"/>
      <c r="Q65" s="369"/>
      <c r="R65" s="369"/>
      <c r="S65" s="370"/>
      <c r="T65" s="371"/>
      <c r="U65" s="368"/>
      <c r="V65" s="369"/>
      <c r="W65" s="369"/>
      <c r="X65" s="369"/>
      <c r="Y65" s="370"/>
      <c r="Z65" s="371"/>
      <c r="AA65" s="368"/>
      <c r="AB65" s="369"/>
      <c r="AC65" s="369"/>
      <c r="AD65" s="369"/>
      <c r="AE65" s="370"/>
      <c r="AF65" s="371"/>
      <c r="AG65" s="368"/>
      <c r="AH65" s="369"/>
      <c r="AI65" s="369"/>
      <c r="AJ65" s="369"/>
      <c r="AK65" s="370"/>
      <c r="AL65" s="371"/>
      <c r="AM65" s="368"/>
      <c r="AN65" s="369"/>
      <c r="AO65" s="369"/>
      <c r="AP65" s="369"/>
      <c r="AQ65" s="370"/>
      <c r="AR65" s="371"/>
      <c r="AS65" s="368"/>
      <c r="AT65" s="369"/>
      <c r="AU65" s="369"/>
      <c r="AV65" s="369"/>
      <c r="AW65" s="370"/>
      <c r="AX65" s="371"/>
    </row>
    <row r="66" spans="1:50">
      <c r="A66" s="165" t="s">
        <v>586</v>
      </c>
      <c r="B66" s="300" t="s">
        <v>868</v>
      </c>
      <c r="C66" s="368"/>
      <c r="D66" s="369"/>
      <c r="E66" s="369"/>
      <c r="F66" s="369"/>
      <c r="G66" s="370"/>
      <c r="H66" s="371"/>
      <c r="I66" s="368"/>
      <c r="J66" s="369"/>
      <c r="K66" s="369"/>
      <c r="L66" s="369"/>
      <c r="M66" s="370"/>
      <c r="N66" s="371"/>
      <c r="O66" s="368"/>
      <c r="P66" s="369"/>
      <c r="Q66" s="369"/>
      <c r="R66" s="369"/>
      <c r="S66" s="370"/>
      <c r="T66" s="371"/>
      <c r="U66" s="368"/>
      <c r="V66" s="369"/>
      <c r="W66" s="369"/>
      <c r="X66" s="369"/>
      <c r="Y66" s="370"/>
      <c r="Z66" s="371"/>
      <c r="AA66" s="368"/>
      <c r="AB66" s="369"/>
      <c r="AC66" s="369"/>
      <c r="AD66" s="369"/>
      <c r="AE66" s="370"/>
      <c r="AF66" s="371"/>
      <c r="AG66" s="368"/>
      <c r="AH66" s="369"/>
      <c r="AI66" s="369"/>
      <c r="AJ66" s="369"/>
      <c r="AK66" s="370"/>
      <c r="AL66" s="371"/>
      <c r="AM66" s="368"/>
      <c r="AN66" s="369"/>
      <c r="AO66" s="369"/>
      <c r="AP66" s="369"/>
      <c r="AQ66" s="370"/>
      <c r="AR66" s="371"/>
      <c r="AS66" s="368"/>
      <c r="AT66" s="369"/>
      <c r="AU66" s="369"/>
      <c r="AV66" s="369"/>
      <c r="AW66" s="370"/>
      <c r="AX66" s="371"/>
    </row>
    <row r="67" spans="1:50">
      <c r="A67" s="165" t="s">
        <v>587</v>
      </c>
      <c r="B67" s="300" t="s">
        <v>869</v>
      </c>
      <c r="C67" s="368"/>
      <c r="D67" s="369"/>
      <c r="E67" s="369"/>
      <c r="F67" s="369"/>
      <c r="G67" s="370"/>
      <c r="H67" s="371"/>
      <c r="I67" s="368"/>
      <c r="J67" s="369"/>
      <c r="K67" s="369"/>
      <c r="L67" s="369"/>
      <c r="M67" s="370"/>
      <c r="N67" s="371"/>
      <c r="O67" s="368"/>
      <c r="P67" s="369"/>
      <c r="Q67" s="369"/>
      <c r="R67" s="369"/>
      <c r="S67" s="370"/>
      <c r="T67" s="371"/>
      <c r="U67" s="368"/>
      <c r="V67" s="369"/>
      <c r="W67" s="369"/>
      <c r="X67" s="369"/>
      <c r="Y67" s="370"/>
      <c r="Z67" s="371"/>
      <c r="AA67" s="368"/>
      <c r="AB67" s="369"/>
      <c r="AC67" s="369"/>
      <c r="AD67" s="369"/>
      <c r="AE67" s="370"/>
      <c r="AF67" s="371"/>
      <c r="AG67" s="368"/>
      <c r="AH67" s="369"/>
      <c r="AI67" s="369"/>
      <c r="AJ67" s="369"/>
      <c r="AK67" s="370"/>
      <c r="AL67" s="371"/>
      <c r="AM67" s="368"/>
      <c r="AN67" s="369"/>
      <c r="AO67" s="369"/>
      <c r="AP67" s="369"/>
      <c r="AQ67" s="370"/>
      <c r="AR67" s="371"/>
      <c r="AS67" s="368"/>
      <c r="AT67" s="369"/>
      <c r="AU67" s="369"/>
      <c r="AV67" s="369"/>
      <c r="AW67" s="370"/>
      <c r="AX67" s="371"/>
    </row>
    <row r="68" spans="1:50">
      <c r="A68" s="165" t="s">
        <v>588</v>
      </c>
      <c r="B68" s="300" t="s">
        <v>870</v>
      </c>
      <c r="C68" s="368"/>
      <c r="D68" s="369"/>
      <c r="E68" s="369"/>
      <c r="F68" s="369"/>
      <c r="G68" s="370"/>
      <c r="H68" s="371"/>
      <c r="I68" s="368"/>
      <c r="J68" s="369"/>
      <c r="K68" s="369"/>
      <c r="L68" s="369"/>
      <c r="M68" s="370"/>
      <c r="N68" s="371"/>
      <c r="O68" s="368"/>
      <c r="P68" s="369"/>
      <c r="Q68" s="369"/>
      <c r="R68" s="369"/>
      <c r="S68" s="370"/>
      <c r="T68" s="371"/>
      <c r="U68" s="368"/>
      <c r="V68" s="369"/>
      <c r="W68" s="369"/>
      <c r="X68" s="369"/>
      <c r="Y68" s="370"/>
      <c r="Z68" s="371"/>
      <c r="AA68" s="368"/>
      <c r="AB68" s="369"/>
      <c r="AC68" s="369"/>
      <c r="AD68" s="369"/>
      <c r="AE68" s="370"/>
      <c r="AF68" s="371"/>
      <c r="AG68" s="368"/>
      <c r="AH68" s="369"/>
      <c r="AI68" s="369"/>
      <c r="AJ68" s="369"/>
      <c r="AK68" s="370"/>
      <c r="AL68" s="371"/>
      <c r="AM68" s="368"/>
      <c r="AN68" s="369"/>
      <c r="AO68" s="369"/>
      <c r="AP68" s="369"/>
      <c r="AQ68" s="370"/>
      <c r="AR68" s="371"/>
      <c r="AS68" s="368"/>
      <c r="AT68" s="369"/>
      <c r="AU68" s="369"/>
      <c r="AV68" s="369"/>
      <c r="AW68" s="370"/>
      <c r="AX68" s="371"/>
    </row>
    <row r="69" spans="1:50">
      <c r="A69" s="165" t="s">
        <v>589</v>
      </c>
      <c r="B69" s="300" t="s">
        <v>871</v>
      </c>
      <c r="C69" s="368"/>
      <c r="D69" s="369"/>
      <c r="E69" s="369"/>
      <c r="F69" s="369"/>
      <c r="G69" s="370"/>
      <c r="H69" s="371"/>
      <c r="I69" s="368"/>
      <c r="J69" s="369"/>
      <c r="K69" s="369"/>
      <c r="L69" s="369"/>
      <c r="M69" s="370"/>
      <c r="N69" s="371"/>
      <c r="O69" s="368"/>
      <c r="P69" s="369"/>
      <c r="Q69" s="369"/>
      <c r="R69" s="369"/>
      <c r="S69" s="370"/>
      <c r="T69" s="371"/>
      <c r="U69" s="368"/>
      <c r="V69" s="369"/>
      <c r="W69" s="369"/>
      <c r="X69" s="369"/>
      <c r="Y69" s="370"/>
      <c r="Z69" s="371"/>
      <c r="AA69" s="368"/>
      <c r="AB69" s="369"/>
      <c r="AC69" s="369"/>
      <c r="AD69" s="369"/>
      <c r="AE69" s="370"/>
      <c r="AF69" s="371"/>
      <c r="AG69" s="368"/>
      <c r="AH69" s="369"/>
      <c r="AI69" s="369"/>
      <c r="AJ69" s="369"/>
      <c r="AK69" s="370"/>
      <c r="AL69" s="371"/>
      <c r="AM69" s="368"/>
      <c r="AN69" s="369"/>
      <c r="AO69" s="369"/>
      <c r="AP69" s="369"/>
      <c r="AQ69" s="370"/>
      <c r="AR69" s="371"/>
      <c r="AS69" s="368"/>
      <c r="AT69" s="369"/>
      <c r="AU69" s="369"/>
      <c r="AV69" s="369"/>
      <c r="AW69" s="370"/>
      <c r="AX69" s="371"/>
    </row>
    <row r="70" spans="1:50">
      <c r="A70" s="165" t="s">
        <v>590</v>
      </c>
      <c r="B70" s="300" t="s">
        <v>872</v>
      </c>
      <c r="C70" s="368"/>
      <c r="D70" s="369"/>
      <c r="E70" s="369"/>
      <c r="F70" s="369"/>
      <c r="G70" s="370"/>
      <c r="H70" s="371"/>
      <c r="I70" s="368"/>
      <c r="J70" s="369"/>
      <c r="K70" s="369"/>
      <c r="L70" s="369"/>
      <c r="M70" s="370"/>
      <c r="N70" s="371"/>
      <c r="O70" s="368"/>
      <c r="P70" s="369"/>
      <c r="Q70" s="369"/>
      <c r="R70" s="369"/>
      <c r="S70" s="370"/>
      <c r="T70" s="371"/>
      <c r="U70" s="368"/>
      <c r="V70" s="369"/>
      <c r="W70" s="369"/>
      <c r="X70" s="369"/>
      <c r="Y70" s="370"/>
      <c r="Z70" s="371"/>
      <c r="AA70" s="368"/>
      <c r="AB70" s="369"/>
      <c r="AC70" s="369"/>
      <c r="AD70" s="369"/>
      <c r="AE70" s="370"/>
      <c r="AF70" s="371"/>
      <c r="AG70" s="368"/>
      <c r="AH70" s="369"/>
      <c r="AI70" s="369"/>
      <c r="AJ70" s="369"/>
      <c r="AK70" s="370"/>
      <c r="AL70" s="371"/>
      <c r="AM70" s="368"/>
      <c r="AN70" s="369"/>
      <c r="AO70" s="369"/>
      <c r="AP70" s="369"/>
      <c r="AQ70" s="370"/>
      <c r="AR70" s="371"/>
      <c r="AS70" s="368"/>
      <c r="AT70" s="369"/>
      <c r="AU70" s="369"/>
      <c r="AV70" s="369"/>
      <c r="AW70" s="370"/>
      <c r="AX70" s="371"/>
    </row>
    <row r="71" spans="1:50">
      <c r="A71" s="165" t="s">
        <v>591</v>
      </c>
      <c r="B71" s="300" t="s">
        <v>873</v>
      </c>
      <c r="C71" s="368"/>
      <c r="D71" s="369"/>
      <c r="E71" s="369"/>
      <c r="F71" s="369"/>
      <c r="G71" s="370"/>
      <c r="H71" s="371"/>
      <c r="I71" s="368"/>
      <c r="J71" s="369"/>
      <c r="K71" s="369"/>
      <c r="L71" s="369"/>
      <c r="M71" s="370"/>
      <c r="N71" s="371"/>
      <c r="O71" s="368"/>
      <c r="P71" s="369"/>
      <c r="Q71" s="369"/>
      <c r="R71" s="369"/>
      <c r="S71" s="370"/>
      <c r="T71" s="371"/>
      <c r="U71" s="368"/>
      <c r="V71" s="369"/>
      <c r="W71" s="369"/>
      <c r="X71" s="369"/>
      <c r="Y71" s="370"/>
      <c r="Z71" s="371"/>
      <c r="AA71" s="368"/>
      <c r="AB71" s="369"/>
      <c r="AC71" s="369"/>
      <c r="AD71" s="369"/>
      <c r="AE71" s="370"/>
      <c r="AF71" s="371"/>
      <c r="AG71" s="368"/>
      <c r="AH71" s="369"/>
      <c r="AI71" s="369"/>
      <c r="AJ71" s="369"/>
      <c r="AK71" s="370"/>
      <c r="AL71" s="371"/>
      <c r="AM71" s="368"/>
      <c r="AN71" s="369"/>
      <c r="AO71" s="369"/>
      <c r="AP71" s="369"/>
      <c r="AQ71" s="370"/>
      <c r="AR71" s="371"/>
      <c r="AS71" s="368"/>
      <c r="AT71" s="369"/>
      <c r="AU71" s="369"/>
      <c r="AV71" s="369"/>
      <c r="AW71" s="370"/>
      <c r="AX71" s="371"/>
    </row>
    <row r="72" spans="1:50">
      <c r="A72" s="165" t="s">
        <v>592</v>
      </c>
      <c r="B72" s="300" t="s">
        <v>874</v>
      </c>
      <c r="C72" s="368"/>
      <c r="D72" s="369"/>
      <c r="E72" s="369"/>
      <c r="F72" s="369"/>
      <c r="G72" s="370"/>
      <c r="H72" s="371"/>
      <c r="I72" s="368"/>
      <c r="J72" s="369"/>
      <c r="K72" s="369"/>
      <c r="L72" s="369"/>
      <c r="M72" s="370"/>
      <c r="N72" s="371"/>
      <c r="O72" s="368"/>
      <c r="P72" s="369"/>
      <c r="Q72" s="369"/>
      <c r="R72" s="369"/>
      <c r="S72" s="370"/>
      <c r="T72" s="371"/>
      <c r="U72" s="368"/>
      <c r="V72" s="369"/>
      <c r="W72" s="369"/>
      <c r="X72" s="369"/>
      <c r="Y72" s="370"/>
      <c r="Z72" s="371"/>
      <c r="AA72" s="368"/>
      <c r="AB72" s="369"/>
      <c r="AC72" s="369"/>
      <c r="AD72" s="369"/>
      <c r="AE72" s="370"/>
      <c r="AF72" s="371"/>
      <c r="AG72" s="368"/>
      <c r="AH72" s="369"/>
      <c r="AI72" s="369"/>
      <c r="AJ72" s="369"/>
      <c r="AK72" s="370"/>
      <c r="AL72" s="371"/>
      <c r="AM72" s="368"/>
      <c r="AN72" s="369"/>
      <c r="AO72" s="369"/>
      <c r="AP72" s="369"/>
      <c r="AQ72" s="370"/>
      <c r="AR72" s="371"/>
      <c r="AS72" s="368"/>
      <c r="AT72" s="369"/>
      <c r="AU72" s="369"/>
      <c r="AV72" s="369"/>
      <c r="AW72" s="370"/>
      <c r="AX72" s="371"/>
    </row>
    <row r="73" spans="1:50">
      <c r="A73" s="165" t="s">
        <v>593</v>
      </c>
      <c r="B73" s="300" t="s">
        <v>875</v>
      </c>
      <c r="C73" s="368"/>
      <c r="D73" s="369"/>
      <c r="E73" s="369"/>
      <c r="F73" s="369"/>
      <c r="G73" s="370"/>
      <c r="H73" s="371"/>
      <c r="I73" s="368"/>
      <c r="J73" s="369"/>
      <c r="K73" s="369"/>
      <c r="L73" s="369"/>
      <c r="M73" s="370"/>
      <c r="N73" s="371"/>
      <c r="O73" s="368"/>
      <c r="P73" s="369"/>
      <c r="Q73" s="369"/>
      <c r="R73" s="369"/>
      <c r="S73" s="370"/>
      <c r="T73" s="371"/>
      <c r="U73" s="368"/>
      <c r="V73" s="369"/>
      <c r="W73" s="369"/>
      <c r="X73" s="369"/>
      <c r="Y73" s="370"/>
      <c r="Z73" s="371"/>
      <c r="AA73" s="368"/>
      <c r="AB73" s="369"/>
      <c r="AC73" s="369"/>
      <c r="AD73" s="369"/>
      <c r="AE73" s="370"/>
      <c r="AF73" s="371"/>
      <c r="AG73" s="368"/>
      <c r="AH73" s="369"/>
      <c r="AI73" s="369"/>
      <c r="AJ73" s="369"/>
      <c r="AK73" s="370"/>
      <c r="AL73" s="371"/>
      <c r="AM73" s="368"/>
      <c r="AN73" s="369"/>
      <c r="AO73" s="369"/>
      <c r="AP73" s="369"/>
      <c r="AQ73" s="370"/>
      <c r="AR73" s="371"/>
      <c r="AS73" s="368"/>
      <c r="AT73" s="369"/>
      <c r="AU73" s="369"/>
      <c r="AV73" s="369"/>
      <c r="AW73" s="370"/>
      <c r="AX73" s="371"/>
    </row>
    <row r="74" spans="1:50">
      <c r="A74" s="165" t="s">
        <v>594</v>
      </c>
      <c r="B74" s="300" t="s">
        <v>876</v>
      </c>
      <c r="C74" s="368"/>
      <c r="D74" s="369"/>
      <c r="E74" s="369"/>
      <c r="F74" s="369"/>
      <c r="G74" s="370"/>
      <c r="H74" s="371"/>
      <c r="I74" s="368"/>
      <c r="J74" s="369"/>
      <c r="K74" s="369"/>
      <c r="L74" s="369"/>
      <c r="M74" s="370"/>
      <c r="N74" s="371"/>
      <c r="O74" s="368"/>
      <c r="P74" s="369"/>
      <c r="Q74" s="369"/>
      <c r="R74" s="369"/>
      <c r="S74" s="370"/>
      <c r="T74" s="371"/>
      <c r="U74" s="368"/>
      <c r="V74" s="369"/>
      <c r="W74" s="369"/>
      <c r="X74" s="369"/>
      <c r="Y74" s="370"/>
      <c r="Z74" s="371"/>
      <c r="AA74" s="368"/>
      <c r="AB74" s="369"/>
      <c r="AC74" s="369"/>
      <c r="AD74" s="369"/>
      <c r="AE74" s="370"/>
      <c r="AF74" s="371"/>
      <c r="AG74" s="368"/>
      <c r="AH74" s="369"/>
      <c r="AI74" s="369"/>
      <c r="AJ74" s="369"/>
      <c r="AK74" s="370"/>
      <c r="AL74" s="371"/>
      <c r="AM74" s="368"/>
      <c r="AN74" s="369"/>
      <c r="AO74" s="369"/>
      <c r="AP74" s="369"/>
      <c r="AQ74" s="370"/>
      <c r="AR74" s="371"/>
      <c r="AS74" s="368"/>
      <c r="AT74" s="369"/>
      <c r="AU74" s="369"/>
      <c r="AV74" s="369"/>
      <c r="AW74" s="370"/>
      <c r="AX74" s="371"/>
    </row>
    <row r="75" spans="1:50">
      <c r="A75" s="165" t="s">
        <v>595</v>
      </c>
      <c r="B75" s="300" t="s">
        <v>877</v>
      </c>
      <c r="C75" s="368"/>
      <c r="D75" s="369"/>
      <c r="E75" s="369"/>
      <c r="F75" s="369"/>
      <c r="G75" s="370"/>
      <c r="H75" s="371"/>
      <c r="I75" s="368"/>
      <c r="J75" s="369"/>
      <c r="K75" s="369"/>
      <c r="L75" s="369"/>
      <c r="M75" s="370"/>
      <c r="N75" s="371"/>
      <c r="O75" s="368"/>
      <c r="P75" s="369"/>
      <c r="Q75" s="369"/>
      <c r="R75" s="369"/>
      <c r="S75" s="370"/>
      <c r="T75" s="371"/>
      <c r="U75" s="368"/>
      <c r="V75" s="369"/>
      <c r="W75" s="369"/>
      <c r="X75" s="369"/>
      <c r="Y75" s="370"/>
      <c r="Z75" s="371"/>
      <c r="AA75" s="368"/>
      <c r="AB75" s="369"/>
      <c r="AC75" s="369"/>
      <c r="AD75" s="369"/>
      <c r="AE75" s="370"/>
      <c r="AF75" s="371"/>
      <c r="AG75" s="368"/>
      <c r="AH75" s="369"/>
      <c r="AI75" s="369"/>
      <c r="AJ75" s="369"/>
      <c r="AK75" s="370"/>
      <c r="AL75" s="371"/>
      <c r="AM75" s="368"/>
      <c r="AN75" s="369"/>
      <c r="AO75" s="369"/>
      <c r="AP75" s="369"/>
      <c r="AQ75" s="370"/>
      <c r="AR75" s="371"/>
      <c r="AS75" s="368"/>
      <c r="AT75" s="369"/>
      <c r="AU75" s="369"/>
      <c r="AV75" s="369"/>
      <c r="AW75" s="370"/>
      <c r="AX75" s="371"/>
    </row>
    <row r="76" spans="1:50">
      <c r="A76" s="165" t="s">
        <v>596</v>
      </c>
      <c r="B76" s="300" t="s">
        <v>878</v>
      </c>
      <c r="C76" s="368"/>
      <c r="D76" s="369"/>
      <c r="E76" s="369"/>
      <c r="F76" s="369"/>
      <c r="G76" s="370"/>
      <c r="H76" s="371"/>
      <c r="I76" s="368"/>
      <c r="J76" s="369"/>
      <c r="K76" s="369"/>
      <c r="L76" s="369"/>
      <c r="M76" s="370"/>
      <c r="N76" s="371"/>
      <c r="O76" s="368"/>
      <c r="P76" s="369"/>
      <c r="Q76" s="369"/>
      <c r="R76" s="369"/>
      <c r="S76" s="370"/>
      <c r="T76" s="371"/>
      <c r="U76" s="368"/>
      <c r="V76" s="369"/>
      <c r="W76" s="369"/>
      <c r="X76" s="369"/>
      <c r="Y76" s="370"/>
      <c r="Z76" s="371"/>
      <c r="AA76" s="368"/>
      <c r="AB76" s="369"/>
      <c r="AC76" s="369"/>
      <c r="AD76" s="369"/>
      <c r="AE76" s="370"/>
      <c r="AF76" s="371"/>
      <c r="AG76" s="368"/>
      <c r="AH76" s="369"/>
      <c r="AI76" s="369"/>
      <c r="AJ76" s="369"/>
      <c r="AK76" s="370"/>
      <c r="AL76" s="371"/>
      <c r="AM76" s="368"/>
      <c r="AN76" s="369"/>
      <c r="AO76" s="369"/>
      <c r="AP76" s="369"/>
      <c r="AQ76" s="370"/>
      <c r="AR76" s="371"/>
      <c r="AS76" s="368"/>
      <c r="AT76" s="369"/>
      <c r="AU76" s="369"/>
      <c r="AV76" s="369"/>
      <c r="AW76" s="370"/>
      <c r="AX76" s="371"/>
    </row>
    <row r="77" spans="1:50">
      <c r="A77" s="165" t="s">
        <v>597</v>
      </c>
      <c r="B77" s="300" t="s">
        <v>879</v>
      </c>
      <c r="C77" s="368"/>
      <c r="D77" s="369"/>
      <c r="E77" s="369"/>
      <c r="F77" s="369"/>
      <c r="G77" s="370"/>
      <c r="H77" s="371"/>
      <c r="I77" s="368"/>
      <c r="J77" s="369"/>
      <c r="K77" s="369"/>
      <c r="L77" s="369"/>
      <c r="M77" s="370"/>
      <c r="N77" s="371"/>
      <c r="O77" s="368"/>
      <c r="P77" s="369"/>
      <c r="Q77" s="369"/>
      <c r="R77" s="369"/>
      <c r="S77" s="370"/>
      <c r="T77" s="371"/>
      <c r="U77" s="368"/>
      <c r="V77" s="369"/>
      <c r="W77" s="369"/>
      <c r="X77" s="369"/>
      <c r="Y77" s="370"/>
      <c r="Z77" s="371"/>
      <c r="AA77" s="368"/>
      <c r="AB77" s="369"/>
      <c r="AC77" s="369"/>
      <c r="AD77" s="369"/>
      <c r="AE77" s="370"/>
      <c r="AF77" s="371"/>
      <c r="AG77" s="368"/>
      <c r="AH77" s="369"/>
      <c r="AI77" s="369"/>
      <c r="AJ77" s="369"/>
      <c r="AK77" s="370"/>
      <c r="AL77" s="371"/>
      <c r="AM77" s="368"/>
      <c r="AN77" s="369"/>
      <c r="AO77" s="369"/>
      <c r="AP77" s="369"/>
      <c r="AQ77" s="370"/>
      <c r="AR77" s="371"/>
      <c r="AS77" s="368"/>
      <c r="AT77" s="369"/>
      <c r="AU77" s="369"/>
      <c r="AV77" s="369"/>
      <c r="AW77" s="370"/>
      <c r="AX77" s="371"/>
    </row>
    <row r="78" spans="1:50">
      <c r="A78" s="165" t="s">
        <v>598</v>
      </c>
      <c r="B78" s="300" t="s">
        <v>880</v>
      </c>
      <c r="C78" s="368"/>
      <c r="D78" s="369"/>
      <c r="E78" s="369"/>
      <c r="F78" s="369"/>
      <c r="G78" s="370"/>
      <c r="H78" s="371"/>
      <c r="I78" s="368"/>
      <c r="J78" s="369"/>
      <c r="K78" s="369"/>
      <c r="L78" s="369"/>
      <c r="M78" s="370"/>
      <c r="N78" s="371"/>
      <c r="O78" s="368"/>
      <c r="P78" s="369"/>
      <c r="Q78" s="369"/>
      <c r="R78" s="369"/>
      <c r="S78" s="370"/>
      <c r="T78" s="371"/>
      <c r="U78" s="368"/>
      <c r="V78" s="369"/>
      <c r="W78" s="369"/>
      <c r="X78" s="369"/>
      <c r="Y78" s="370"/>
      <c r="Z78" s="371"/>
      <c r="AA78" s="368"/>
      <c r="AB78" s="369"/>
      <c r="AC78" s="369"/>
      <c r="AD78" s="369"/>
      <c r="AE78" s="370"/>
      <c r="AF78" s="371"/>
      <c r="AG78" s="368"/>
      <c r="AH78" s="369"/>
      <c r="AI78" s="369"/>
      <c r="AJ78" s="369"/>
      <c r="AK78" s="370"/>
      <c r="AL78" s="371"/>
      <c r="AM78" s="368"/>
      <c r="AN78" s="369"/>
      <c r="AO78" s="369"/>
      <c r="AP78" s="369"/>
      <c r="AQ78" s="370"/>
      <c r="AR78" s="371"/>
      <c r="AS78" s="368"/>
      <c r="AT78" s="369"/>
      <c r="AU78" s="369"/>
      <c r="AV78" s="369"/>
      <c r="AW78" s="370"/>
      <c r="AX78" s="371"/>
    </row>
    <row r="79" spans="1:50">
      <c r="A79" s="165" t="s">
        <v>599</v>
      </c>
      <c r="B79" s="300" t="s">
        <v>881</v>
      </c>
      <c r="C79" s="368"/>
      <c r="D79" s="369"/>
      <c r="E79" s="369"/>
      <c r="F79" s="369"/>
      <c r="G79" s="370"/>
      <c r="H79" s="371"/>
      <c r="I79" s="368"/>
      <c r="J79" s="369"/>
      <c r="K79" s="369"/>
      <c r="L79" s="369"/>
      <c r="M79" s="370"/>
      <c r="N79" s="371"/>
      <c r="O79" s="368"/>
      <c r="P79" s="369"/>
      <c r="Q79" s="369"/>
      <c r="R79" s="369"/>
      <c r="S79" s="370"/>
      <c r="T79" s="371"/>
      <c r="U79" s="368"/>
      <c r="V79" s="369"/>
      <c r="W79" s="369"/>
      <c r="X79" s="369"/>
      <c r="Y79" s="370"/>
      <c r="Z79" s="371"/>
      <c r="AA79" s="368"/>
      <c r="AB79" s="369"/>
      <c r="AC79" s="369"/>
      <c r="AD79" s="369"/>
      <c r="AE79" s="370"/>
      <c r="AF79" s="371"/>
      <c r="AG79" s="368"/>
      <c r="AH79" s="369"/>
      <c r="AI79" s="369"/>
      <c r="AJ79" s="369"/>
      <c r="AK79" s="370"/>
      <c r="AL79" s="371"/>
      <c r="AM79" s="368"/>
      <c r="AN79" s="369"/>
      <c r="AO79" s="369"/>
      <c r="AP79" s="369"/>
      <c r="AQ79" s="370"/>
      <c r="AR79" s="371"/>
      <c r="AS79" s="368"/>
      <c r="AT79" s="369"/>
      <c r="AU79" s="369"/>
      <c r="AV79" s="369"/>
      <c r="AW79" s="370"/>
      <c r="AX79" s="371"/>
    </row>
    <row r="80" spans="1:50">
      <c r="A80" s="165" t="s">
        <v>600</v>
      </c>
      <c r="B80" s="300" t="s">
        <v>882</v>
      </c>
      <c r="C80" s="368"/>
      <c r="D80" s="369"/>
      <c r="E80" s="369"/>
      <c r="F80" s="369"/>
      <c r="G80" s="370"/>
      <c r="H80" s="371"/>
      <c r="I80" s="368"/>
      <c r="J80" s="369"/>
      <c r="K80" s="369"/>
      <c r="L80" s="369"/>
      <c r="M80" s="370"/>
      <c r="N80" s="371"/>
      <c r="O80" s="368"/>
      <c r="P80" s="369"/>
      <c r="Q80" s="369"/>
      <c r="R80" s="369"/>
      <c r="S80" s="370"/>
      <c r="T80" s="371"/>
      <c r="U80" s="368"/>
      <c r="V80" s="369"/>
      <c r="W80" s="369"/>
      <c r="X80" s="369"/>
      <c r="Y80" s="370"/>
      <c r="Z80" s="371"/>
      <c r="AA80" s="368"/>
      <c r="AB80" s="369"/>
      <c r="AC80" s="369"/>
      <c r="AD80" s="369"/>
      <c r="AE80" s="370"/>
      <c r="AF80" s="371"/>
      <c r="AG80" s="368"/>
      <c r="AH80" s="369"/>
      <c r="AI80" s="369"/>
      <c r="AJ80" s="369"/>
      <c r="AK80" s="370"/>
      <c r="AL80" s="371"/>
      <c r="AM80" s="368"/>
      <c r="AN80" s="369"/>
      <c r="AO80" s="369"/>
      <c r="AP80" s="369"/>
      <c r="AQ80" s="370"/>
      <c r="AR80" s="371"/>
      <c r="AS80" s="368"/>
      <c r="AT80" s="369"/>
      <c r="AU80" s="369"/>
      <c r="AV80" s="369"/>
      <c r="AW80" s="370"/>
      <c r="AX80" s="371"/>
    </row>
    <row r="81" spans="1:50">
      <c r="A81" s="165" t="s">
        <v>601</v>
      </c>
      <c r="B81" s="300" t="s">
        <v>883</v>
      </c>
      <c r="C81" s="368"/>
      <c r="D81" s="369"/>
      <c r="E81" s="369"/>
      <c r="F81" s="369"/>
      <c r="G81" s="370"/>
      <c r="H81" s="371"/>
      <c r="I81" s="368"/>
      <c r="J81" s="369"/>
      <c r="K81" s="369"/>
      <c r="L81" s="369"/>
      <c r="M81" s="370"/>
      <c r="N81" s="371"/>
      <c r="O81" s="368"/>
      <c r="P81" s="369"/>
      <c r="Q81" s="369"/>
      <c r="R81" s="369"/>
      <c r="S81" s="370"/>
      <c r="T81" s="371"/>
      <c r="U81" s="368"/>
      <c r="V81" s="369"/>
      <c r="W81" s="369"/>
      <c r="X81" s="369"/>
      <c r="Y81" s="370"/>
      <c r="Z81" s="371"/>
      <c r="AA81" s="368"/>
      <c r="AB81" s="369"/>
      <c r="AC81" s="369"/>
      <c r="AD81" s="369"/>
      <c r="AE81" s="370"/>
      <c r="AF81" s="371"/>
      <c r="AG81" s="368"/>
      <c r="AH81" s="369"/>
      <c r="AI81" s="369"/>
      <c r="AJ81" s="369"/>
      <c r="AK81" s="370"/>
      <c r="AL81" s="371"/>
      <c r="AM81" s="368"/>
      <c r="AN81" s="369"/>
      <c r="AO81" s="369"/>
      <c r="AP81" s="369"/>
      <c r="AQ81" s="370"/>
      <c r="AR81" s="371"/>
      <c r="AS81" s="368"/>
      <c r="AT81" s="369"/>
      <c r="AU81" s="369"/>
      <c r="AV81" s="369"/>
      <c r="AW81" s="370"/>
      <c r="AX81" s="371"/>
    </row>
    <row r="82" spans="1:50">
      <c r="A82" s="165" t="s">
        <v>602</v>
      </c>
      <c r="B82" s="300" t="s">
        <v>884</v>
      </c>
      <c r="C82" s="368"/>
      <c r="D82" s="369"/>
      <c r="E82" s="369"/>
      <c r="F82" s="369"/>
      <c r="G82" s="370"/>
      <c r="H82" s="371"/>
      <c r="I82" s="368"/>
      <c r="J82" s="369"/>
      <c r="K82" s="369"/>
      <c r="L82" s="369"/>
      <c r="M82" s="370"/>
      <c r="N82" s="371"/>
      <c r="O82" s="368"/>
      <c r="P82" s="369"/>
      <c r="Q82" s="369"/>
      <c r="R82" s="369"/>
      <c r="S82" s="370"/>
      <c r="T82" s="371"/>
      <c r="U82" s="368"/>
      <c r="V82" s="369"/>
      <c r="W82" s="369"/>
      <c r="X82" s="369"/>
      <c r="Y82" s="370"/>
      <c r="Z82" s="371"/>
      <c r="AA82" s="368"/>
      <c r="AB82" s="369"/>
      <c r="AC82" s="369"/>
      <c r="AD82" s="369"/>
      <c r="AE82" s="370"/>
      <c r="AF82" s="371"/>
      <c r="AG82" s="368"/>
      <c r="AH82" s="369"/>
      <c r="AI82" s="369"/>
      <c r="AJ82" s="369"/>
      <c r="AK82" s="370"/>
      <c r="AL82" s="371"/>
      <c r="AM82" s="368"/>
      <c r="AN82" s="369"/>
      <c r="AO82" s="369"/>
      <c r="AP82" s="369"/>
      <c r="AQ82" s="370"/>
      <c r="AR82" s="371"/>
      <c r="AS82" s="368"/>
      <c r="AT82" s="369"/>
      <c r="AU82" s="369"/>
      <c r="AV82" s="369"/>
      <c r="AW82" s="370"/>
      <c r="AX82" s="371"/>
    </row>
    <row r="83" spans="1:50">
      <c r="A83" s="165" t="s">
        <v>603</v>
      </c>
      <c r="B83" s="300" t="s">
        <v>885</v>
      </c>
      <c r="C83" s="368"/>
      <c r="D83" s="369"/>
      <c r="E83" s="369"/>
      <c r="F83" s="369"/>
      <c r="G83" s="370"/>
      <c r="H83" s="371"/>
      <c r="I83" s="368"/>
      <c r="J83" s="369"/>
      <c r="K83" s="369"/>
      <c r="L83" s="369"/>
      <c r="M83" s="370"/>
      <c r="N83" s="371"/>
      <c r="O83" s="368"/>
      <c r="P83" s="369"/>
      <c r="Q83" s="369"/>
      <c r="R83" s="369"/>
      <c r="S83" s="370"/>
      <c r="T83" s="371"/>
      <c r="U83" s="368"/>
      <c r="V83" s="369"/>
      <c r="W83" s="369"/>
      <c r="X83" s="369"/>
      <c r="Y83" s="370"/>
      <c r="Z83" s="371"/>
      <c r="AA83" s="368"/>
      <c r="AB83" s="369"/>
      <c r="AC83" s="369"/>
      <c r="AD83" s="369"/>
      <c r="AE83" s="370"/>
      <c r="AF83" s="371"/>
      <c r="AG83" s="368"/>
      <c r="AH83" s="369"/>
      <c r="AI83" s="369"/>
      <c r="AJ83" s="369"/>
      <c r="AK83" s="370"/>
      <c r="AL83" s="371"/>
      <c r="AM83" s="368"/>
      <c r="AN83" s="369"/>
      <c r="AO83" s="369"/>
      <c r="AP83" s="369"/>
      <c r="AQ83" s="370"/>
      <c r="AR83" s="371"/>
      <c r="AS83" s="368"/>
      <c r="AT83" s="369"/>
      <c r="AU83" s="369"/>
      <c r="AV83" s="369"/>
      <c r="AW83" s="370"/>
      <c r="AX83" s="371"/>
    </row>
    <row r="84" spans="1:50">
      <c r="A84" s="165" t="s">
        <v>604</v>
      </c>
      <c r="B84" s="300" t="s">
        <v>886</v>
      </c>
      <c r="C84" s="368"/>
      <c r="D84" s="369"/>
      <c r="E84" s="369"/>
      <c r="F84" s="369"/>
      <c r="G84" s="370"/>
      <c r="H84" s="371"/>
      <c r="I84" s="368"/>
      <c r="J84" s="369"/>
      <c r="K84" s="369"/>
      <c r="L84" s="369"/>
      <c r="M84" s="370"/>
      <c r="N84" s="371"/>
      <c r="O84" s="368"/>
      <c r="P84" s="369"/>
      <c r="Q84" s="369"/>
      <c r="R84" s="369"/>
      <c r="S84" s="370"/>
      <c r="T84" s="371"/>
      <c r="U84" s="368"/>
      <c r="V84" s="369"/>
      <c r="W84" s="369"/>
      <c r="X84" s="369"/>
      <c r="Y84" s="370"/>
      <c r="Z84" s="371"/>
      <c r="AA84" s="368"/>
      <c r="AB84" s="369"/>
      <c r="AC84" s="369"/>
      <c r="AD84" s="369"/>
      <c r="AE84" s="370"/>
      <c r="AF84" s="371"/>
      <c r="AG84" s="368"/>
      <c r="AH84" s="369"/>
      <c r="AI84" s="369"/>
      <c r="AJ84" s="369"/>
      <c r="AK84" s="370"/>
      <c r="AL84" s="371"/>
      <c r="AM84" s="368"/>
      <c r="AN84" s="369"/>
      <c r="AO84" s="369"/>
      <c r="AP84" s="369"/>
      <c r="AQ84" s="370"/>
      <c r="AR84" s="371"/>
      <c r="AS84" s="368"/>
      <c r="AT84" s="369"/>
      <c r="AU84" s="369"/>
      <c r="AV84" s="369"/>
      <c r="AW84" s="370"/>
      <c r="AX84" s="371"/>
    </row>
    <row r="85" spans="1:50">
      <c r="A85" s="165" t="s">
        <v>605</v>
      </c>
      <c r="B85" s="300" t="s">
        <v>887</v>
      </c>
      <c r="C85" s="368"/>
      <c r="D85" s="369"/>
      <c r="E85" s="369"/>
      <c r="F85" s="369"/>
      <c r="G85" s="370"/>
      <c r="H85" s="371"/>
      <c r="I85" s="368"/>
      <c r="J85" s="369"/>
      <c r="K85" s="369"/>
      <c r="L85" s="369"/>
      <c r="M85" s="370"/>
      <c r="N85" s="371"/>
      <c r="O85" s="368"/>
      <c r="P85" s="369"/>
      <c r="Q85" s="369"/>
      <c r="R85" s="369"/>
      <c r="S85" s="370"/>
      <c r="T85" s="371"/>
      <c r="U85" s="368"/>
      <c r="V85" s="369"/>
      <c r="W85" s="369"/>
      <c r="X85" s="369"/>
      <c r="Y85" s="370"/>
      <c r="Z85" s="371"/>
      <c r="AA85" s="368"/>
      <c r="AB85" s="369"/>
      <c r="AC85" s="369"/>
      <c r="AD85" s="369"/>
      <c r="AE85" s="370"/>
      <c r="AF85" s="371"/>
      <c r="AG85" s="368"/>
      <c r="AH85" s="369"/>
      <c r="AI85" s="369"/>
      <c r="AJ85" s="369"/>
      <c r="AK85" s="370"/>
      <c r="AL85" s="371"/>
      <c r="AM85" s="368"/>
      <c r="AN85" s="369"/>
      <c r="AO85" s="369"/>
      <c r="AP85" s="369"/>
      <c r="AQ85" s="370"/>
      <c r="AR85" s="371"/>
      <c r="AS85" s="368"/>
      <c r="AT85" s="369"/>
      <c r="AU85" s="369"/>
      <c r="AV85" s="369"/>
      <c r="AW85" s="370"/>
      <c r="AX85" s="371"/>
    </row>
    <row r="86" spans="1:50">
      <c r="A86" s="165" t="s">
        <v>606</v>
      </c>
      <c r="B86" s="300" t="s">
        <v>888</v>
      </c>
      <c r="C86" s="368"/>
      <c r="D86" s="369"/>
      <c r="E86" s="369"/>
      <c r="F86" s="369"/>
      <c r="G86" s="370"/>
      <c r="H86" s="371"/>
      <c r="I86" s="368"/>
      <c r="J86" s="369"/>
      <c r="K86" s="369"/>
      <c r="L86" s="369"/>
      <c r="M86" s="370"/>
      <c r="N86" s="371"/>
      <c r="O86" s="368"/>
      <c r="P86" s="369"/>
      <c r="Q86" s="369"/>
      <c r="R86" s="369"/>
      <c r="S86" s="370"/>
      <c r="T86" s="371"/>
      <c r="U86" s="368"/>
      <c r="V86" s="369"/>
      <c r="W86" s="369"/>
      <c r="X86" s="369"/>
      <c r="Y86" s="370"/>
      <c r="Z86" s="371"/>
      <c r="AA86" s="368"/>
      <c r="AB86" s="369"/>
      <c r="AC86" s="369"/>
      <c r="AD86" s="369"/>
      <c r="AE86" s="370"/>
      <c r="AF86" s="371"/>
      <c r="AG86" s="368"/>
      <c r="AH86" s="369"/>
      <c r="AI86" s="369"/>
      <c r="AJ86" s="369"/>
      <c r="AK86" s="370"/>
      <c r="AL86" s="371"/>
      <c r="AM86" s="368"/>
      <c r="AN86" s="369"/>
      <c r="AO86" s="369"/>
      <c r="AP86" s="369"/>
      <c r="AQ86" s="370"/>
      <c r="AR86" s="371"/>
      <c r="AS86" s="368"/>
      <c r="AT86" s="369"/>
      <c r="AU86" s="369"/>
      <c r="AV86" s="369"/>
      <c r="AW86" s="370"/>
      <c r="AX86" s="371"/>
    </row>
    <row r="87" spans="1:50">
      <c r="A87" s="165" t="s">
        <v>607</v>
      </c>
      <c r="B87" s="300" t="s">
        <v>889</v>
      </c>
      <c r="C87" s="368"/>
      <c r="D87" s="369"/>
      <c r="E87" s="369"/>
      <c r="F87" s="369"/>
      <c r="G87" s="370"/>
      <c r="H87" s="371"/>
      <c r="I87" s="368"/>
      <c r="J87" s="369"/>
      <c r="K87" s="369"/>
      <c r="L87" s="369"/>
      <c r="M87" s="370"/>
      <c r="N87" s="371"/>
      <c r="O87" s="368"/>
      <c r="P87" s="369"/>
      <c r="Q87" s="369"/>
      <c r="R87" s="369"/>
      <c r="S87" s="370"/>
      <c r="T87" s="371"/>
      <c r="U87" s="368"/>
      <c r="V87" s="369"/>
      <c r="W87" s="369"/>
      <c r="X87" s="369"/>
      <c r="Y87" s="370"/>
      <c r="Z87" s="371"/>
      <c r="AA87" s="368"/>
      <c r="AB87" s="369"/>
      <c r="AC87" s="369"/>
      <c r="AD87" s="369"/>
      <c r="AE87" s="370"/>
      <c r="AF87" s="371"/>
      <c r="AG87" s="368"/>
      <c r="AH87" s="369"/>
      <c r="AI87" s="369"/>
      <c r="AJ87" s="369"/>
      <c r="AK87" s="370"/>
      <c r="AL87" s="371"/>
      <c r="AM87" s="368"/>
      <c r="AN87" s="369"/>
      <c r="AO87" s="369"/>
      <c r="AP87" s="369"/>
      <c r="AQ87" s="370"/>
      <c r="AR87" s="371"/>
      <c r="AS87" s="368"/>
      <c r="AT87" s="369"/>
      <c r="AU87" s="369"/>
      <c r="AV87" s="369"/>
      <c r="AW87" s="370"/>
      <c r="AX87" s="371"/>
    </row>
    <row r="88" spans="1:50">
      <c r="A88" s="165" t="s">
        <v>608</v>
      </c>
      <c r="B88" s="300" t="s">
        <v>890</v>
      </c>
      <c r="C88" s="368"/>
      <c r="D88" s="369"/>
      <c r="E88" s="369"/>
      <c r="F88" s="369"/>
      <c r="G88" s="370"/>
      <c r="H88" s="371"/>
      <c r="I88" s="368"/>
      <c r="J88" s="369"/>
      <c r="K88" s="369"/>
      <c r="L88" s="369"/>
      <c r="M88" s="370"/>
      <c r="N88" s="371"/>
      <c r="O88" s="368"/>
      <c r="P88" s="369"/>
      <c r="Q88" s="369"/>
      <c r="R88" s="369"/>
      <c r="S88" s="370"/>
      <c r="T88" s="371"/>
      <c r="U88" s="368"/>
      <c r="V88" s="369"/>
      <c r="W88" s="369"/>
      <c r="X88" s="369"/>
      <c r="Y88" s="370"/>
      <c r="Z88" s="371"/>
      <c r="AA88" s="368"/>
      <c r="AB88" s="369"/>
      <c r="AC88" s="369"/>
      <c r="AD88" s="369"/>
      <c r="AE88" s="370"/>
      <c r="AF88" s="371"/>
      <c r="AG88" s="368"/>
      <c r="AH88" s="369"/>
      <c r="AI88" s="369"/>
      <c r="AJ88" s="369"/>
      <c r="AK88" s="370"/>
      <c r="AL88" s="371"/>
      <c r="AM88" s="368"/>
      <c r="AN88" s="369"/>
      <c r="AO88" s="369"/>
      <c r="AP88" s="369"/>
      <c r="AQ88" s="370"/>
      <c r="AR88" s="371"/>
      <c r="AS88" s="368"/>
      <c r="AT88" s="369"/>
      <c r="AU88" s="369"/>
      <c r="AV88" s="369"/>
      <c r="AW88" s="370"/>
      <c r="AX88" s="371"/>
    </row>
    <row r="89" spans="1:50">
      <c r="A89" s="165" t="s">
        <v>609</v>
      </c>
      <c r="B89" s="300" t="s">
        <v>891</v>
      </c>
      <c r="C89" s="368"/>
      <c r="D89" s="369"/>
      <c r="E89" s="369"/>
      <c r="F89" s="369"/>
      <c r="G89" s="370"/>
      <c r="H89" s="371"/>
      <c r="I89" s="368"/>
      <c r="J89" s="369"/>
      <c r="K89" s="369"/>
      <c r="L89" s="369"/>
      <c r="M89" s="370"/>
      <c r="N89" s="371"/>
      <c r="O89" s="368"/>
      <c r="P89" s="369"/>
      <c r="Q89" s="369"/>
      <c r="R89" s="369"/>
      <c r="S89" s="370"/>
      <c r="T89" s="371"/>
      <c r="U89" s="368"/>
      <c r="V89" s="369"/>
      <c r="W89" s="369"/>
      <c r="X89" s="369"/>
      <c r="Y89" s="370"/>
      <c r="Z89" s="371"/>
      <c r="AA89" s="368"/>
      <c r="AB89" s="369"/>
      <c r="AC89" s="369"/>
      <c r="AD89" s="369"/>
      <c r="AE89" s="370"/>
      <c r="AF89" s="371"/>
      <c r="AG89" s="368"/>
      <c r="AH89" s="369"/>
      <c r="AI89" s="369"/>
      <c r="AJ89" s="369"/>
      <c r="AK89" s="370"/>
      <c r="AL89" s="371"/>
      <c r="AM89" s="368"/>
      <c r="AN89" s="369"/>
      <c r="AO89" s="369"/>
      <c r="AP89" s="369"/>
      <c r="AQ89" s="370"/>
      <c r="AR89" s="371"/>
      <c r="AS89" s="368"/>
      <c r="AT89" s="369"/>
      <c r="AU89" s="369"/>
      <c r="AV89" s="369"/>
      <c r="AW89" s="370"/>
      <c r="AX89" s="371"/>
    </row>
    <row r="90" spans="1:50">
      <c r="A90" s="165" t="s">
        <v>610</v>
      </c>
      <c r="B90" s="300" t="s">
        <v>892</v>
      </c>
      <c r="C90" s="368"/>
      <c r="D90" s="369"/>
      <c r="E90" s="369"/>
      <c r="F90" s="369"/>
      <c r="G90" s="370"/>
      <c r="H90" s="371"/>
      <c r="I90" s="368"/>
      <c r="J90" s="369"/>
      <c r="K90" s="369"/>
      <c r="L90" s="369"/>
      <c r="M90" s="370"/>
      <c r="N90" s="371"/>
      <c r="O90" s="368"/>
      <c r="P90" s="369"/>
      <c r="Q90" s="369"/>
      <c r="R90" s="369"/>
      <c r="S90" s="370"/>
      <c r="T90" s="371"/>
      <c r="U90" s="368"/>
      <c r="V90" s="369"/>
      <c r="W90" s="369"/>
      <c r="X90" s="369"/>
      <c r="Y90" s="370"/>
      <c r="Z90" s="371"/>
      <c r="AA90" s="368"/>
      <c r="AB90" s="369"/>
      <c r="AC90" s="369"/>
      <c r="AD90" s="369"/>
      <c r="AE90" s="370"/>
      <c r="AF90" s="371"/>
      <c r="AG90" s="368"/>
      <c r="AH90" s="369"/>
      <c r="AI90" s="369"/>
      <c r="AJ90" s="369"/>
      <c r="AK90" s="370"/>
      <c r="AL90" s="371"/>
      <c r="AM90" s="368"/>
      <c r="AN90" s="369"/>
      <c r="AO90" s="369"/>
      <c r="AP90" s="369"/>
      <c r="AQ90" s="370"/>
      <c r="AR90" s="371"/>
      <c r="AS90" s="368"/>
      <c r="AT90" s="369"/>
      <c r="AU90" s="369"/>
      <c r="AV90" s="369"/>
      <c r="AW90" s="370"/>
      <c r="AX90" s="371"/>
    </row>
    <row r="91" spans="1:50">
      <c r="A91" s="165" t="s">
        <v>611</v>
      </c>
      <c r="B91" s="300" t="s">
        <v>893</v>
      </c>
      <c r="C91" s="368"/>
      <c r="D91" s="369"/>
      <c r="E91" s="369"/>
      <c r="F91" s="369"/>
      <c r="G91" s="370"/>
      <c r="H91" s="371"/>
      <c r="I91" s="368"/>
      <c r="J91" s="369"/>
      <c r="K91" s="369"/>
      <c r="L91" s="369"/>
      <c r="M91" s="370"/>
      <c r="N91" s="371"/>
      <c r="O91" s="368"/>
      <c r="P91" s="369"/>
      <c r="Q91" s="369"/>
      <c r="R91" s="369"/>
      <c r="S91" s="370"/>
      <c r="T91" s="371"/>
      <c r="U91" s="368"/>
      <c r="V91" s="369"/>
      <c r="W91" s="369"/>
      <c r="X91" s="369"/>
      <c r="Y91" s="370"/>
      <c r="Z91" s="371"/>
      <c r="AA91" s="368"/>
      <c r="AB91" s="369"/>
      <c r="AC91" s="369"/>
      <c r="AD91" s="369"/>
      <c r="AE91" s="370"/>
      <c r="AF91" s="371"/>
      <c r="AG91" s="368"/>
      <c r="AH91" s="369"/>
      <c r="AI91" s="369"/>
      <c r="AJ91" s="369"/>
      <c r="AK91" s="370"/>
      <c r="AL91" s="371"/>
      <c r="AM91" s="368"/>
      <c r="AN91" s="369"/>
      <c r="AO91" s="369"/>
      <c r="AP91" s="369"/>
      <c r="AQ91" s="370"/>
      <c r="AR91" s="371"/>
      <c r="AS91" s="368"/>
      <c r="AT91" s="369"/>
      <c r="AU91" s="369"/>
      <c r="AV91" s="369"/>
      <c r="AW91" s="370"/>
      <c r="AX91" s="371"/>
    </row>
    <row r="92" spans="1:50">
      <c r="A92" s="165" t="s">
        <v>612</v>
      </c>
      <c r="B92" s="300" t="s">
        <v>894</v>
      </c>
      <c r="C92" s="368"/>
      <c r="D92" s="369"/>
      <c r="E92" s="369"/>
      <c r="F92" s="369"/>
      <c r="G92" s="370"/>
      <c r="H92" s="371"/>
      <c r="I92" s="368"/>
      <c r="J92" s="369"/>
      <c r="K92" s="369"/>
      <c r="L92" s="369"/>
      <c r="M92" s="370"/>
      <c r="N92" s="371"/>
      <c r="O92" s="368"/>
      <c r="P92" s="369"/>
      <c r="Q92" s="369"/>
      <c r="R92" s="369"/>
      <c r="S92" s="370"/>
      <c r="T92" s="371"/>
      <c r="U92" s="368"/>
      <c r="V92" s="369"/>
      <c r="W92" s="369"/>
      <c r="X92" s="369"/>
      <c r="Y92" s="370"/>
      <c r="Z92" s="371"/>
      <c r="AA92" s="368"/>
      <c r="AB92" s="369"/>
      <c r="AC92" s="369"/>
      <c r="AD92" s="369"/>
      <c r="AE92" s="370"/>
      <c r="AF92" s="371"/>
      <c r="AG92" s="368"/>
      <c r="AH92" s="369"/>
      <c r="AI92" s="369"/>
      <c r="AJ92" s="369"/>
      <c r="AK92" s="370"/>
      <c r="AL92" s="371"/>
      <c r="AM92" s="368"/>
      <c r="AN92" s="369"/>
      <c r="AO92" s="369"/>
      <c r="AP92" s="369"/>
      <c r="AQ92" s="370"/>
      <c r="AR92" s="371"/>
      <c r="AS92" s="368"/>
      <c r="AT92" s="369"/>
      <c r="AU92" s="369"/>
      <c r="AV92" s="369"/>
      <c r="AW92" s="370"/>
      <c r="AX92" s="371"/>
    </row>
    <row r="93" spans="1:50">
      <c r="A93" s="165" t="s">
        <v>613</v>
      </c>
      <c r="B93" s="300" t="s">
        <v>895</v>
      </c>
      <c r="C93" s="368"/>
      <c r="D93" s="369"/>
      <c r="E93" s="369"/>
      <c r="F93" s="369"/>
      <c r="G93" s="370"/>
      <c r="H93" s="371"/>
      <c r="I93" s="368"/>
      <c r="J93" s="369"/>
      <c r="K93" s="369"/>
      <c r="L93" s="369"/>
      <c r="M93" s="370"/>
      <c r="N93" s="371"/>
      <c r="O93" s="368"/>
      <c r="P93" s="369"/>
      <c r="Q93" s="369"/>
      <c r="R93" s="369"/>
      <c r="S93" s="370"/>
      <c r="T93" s="371"/>
      <c r="U93" s="368"/>
      <c r="V93" s="369"/>
      <c r="W93" s="369"/>
      <c r="X93" s="369"/>
      <c r="Y93" s="370"/>
      <c r="Z93" s="371"/>
      <c r="AA93" s="368"/>
      <c r="AB93" s="369"/>
      <c r="AC93" s="369"/>
      <c r="AD93" s="369"/>
      <c r="AE93" s="370"/>
      <c r="AF93" s="371"/>
      <c r="AG93" s="368"/>
      <c r="AH93" s="369"/>
      <c r="AI93" s="369"/>
      <c r="AJ93" s="369"/>
      <c r="AK93" s="370"/>
      <c r="AL93" s="371"/>
      <c r="AM93" s="368"/>
      <c r="AN93" s="369"/>
      <c r="AO93" s="369"/>
      <c r="AP93" s="369"/>
      <c r="AQ93" s="370"/>
      <c r="AR93" s="371"/>
      <c r="AS93" s="368"/>
      <c r="AT93" s="369"/>
      <c r="AU93" s="369"/>
      <c r="AV93" s="369"/>
      <c r="AW93" s="370"/>
      <c r="AX93" s="371"/>
    </row>
    <row r="94" spans="1:50">
      <c r="A94" s="165" t="s">
        <v>614</v>
      </c>
      <c r="B94" s="300" t="s">
        <v>896</v>
      </c>
      <c r="C94" s="368"/>
      <c r="D94" s="369"/>
      <c r="E94" s="369"/>
      <c r="F94" s="369"/>
      <c r="G94" s="370"/>
      <c r="H94" s="371"/>
      <c r="I94" s="368"/>
      <c r="J94" s="369"/>
      <c r="K94" s="369"/>
      <c r="L94" s="369"/>
      <c r="M94" s="370"/>
      <c r="N94" s="371"/>
      <c r="O94" s="368"/>
      <c r="P94" s="369"/>
      <c r="Q94" s="369"/>
      <c r="R94" s="369"/>
      <c r="S94" s="370"/>
      <c r="T94" s="371"/>
      <c r="U94" s="368"/>
      <c r="V94" s="369"/>
      <c r="W94" s="369"/>
      <c r="X94" s="369"/>
      <c r="Y94" s="370"/>
      <c r="Z94" s="371"/>
      <c r="AA94" s="368"/>
      <c r="AB94" s="369"/>
      <c r="AC94" s="369"/>
      <c r="AD94" s="369"/>
      <c r="AE94" s="370"/>
      <c r="AF94" s="371"/>
      <c r="AG94" s="368"/>
      <c r="AH94" s="369"/>
      <c r="AI94" s="369"/>
      <c r="AJ94" s="369"/>
      <c r="AK94" s="370"/>
      <c r="AL94" s="371"/>
      <c r="AM94" s="368"/>
      <c r="AN94" s="369"/>
      <c r="AO94" s="369"/>
      <c r="AP94" s="369"/>
      <c r="AQ94" s="370"/>
      <c r="AR94" s="371"/>
      <c r="AS94" s="368"/>
      <c r="AT94" s="369"/>
      <c r="AU94" s="369"/>
      <c r="AV94" s="369"/>
      <c r="AW94" s="370"/>
      <c r="AX94" s="371"/>
    </row>
    <row r="95" spans="1:50">
      <c r="A95" s="165" t="s">
        <v>615</v>
      </c>
      <c r="B95" s="300" t="s">
        <v>897</v>
      </c>
      <c r="C95" s="368"/>
      <c r="D95" s="369"/>
      <c r="E95" s="369"/>
      <c r="F95" s="369"/>
      <c r="G95" s="370"/>
      <c r="H95" s="371"/>
      <c r="I95" s="368"/>
      <c r="J95" s="369"/>
      <c r="K95" s="369"/>
      <c r="L95" s="369"/>
      <c r="M95" s="370"/>
      <c r="N95" s="371"/>
      <c r="O95" s="368"/>
      <c r="P95" s="369"/>
      <c r="Q95" s="369"/>
      <c r="R95" s="369"/>
      <c r="S95" s="370"/>
      <c r="T95" s="371"/>
      <c r="U95" s="368"/>
      <c r="V95" s="369"/>
      <c r="W95" s="369"/>
      <c r="X95" s="369"/>
      <c r="Y95" s="370"/>
      <c r="Z95" s="371"/>
      <c r="AA95" s="368"/>
      <c r="AB95" s="369"/>
      <c r="AC95" s="369"/>
      <c r="AD95" s="369"/>
      <c r="AE95" s="370"/>
      <c r="AF95" s="371"/>
      <c r="AG95" s="368"/>
      <c r="AH95" s="369"/>
      <c r="AI95" s="369"/>
      <c r="AJ95" s="369"/>
      <c r="AK95" s="370"/>
      <c r="AL95" s="371"/>
      <c r="AM95" s="368"/>
      <c r="AN95" s="369"/>
      <c r="AO95" s="369"/>
      <c r="AP95" s="369"/>
      <c r="AQ95" s="370"/>
      <c r="AR95" s="371"/>
      <c r="AS95" s="368"/>
      <c r="AT95" s="369"/>
      <c r="AU95" s="369"/>
      <c r="AV95" s="369"/>
      <c r="AW95" s="370"/>
      <c r="AX95" s="371"/>
    </row>
    <row r="96" spans="1:50">
      <c r="A96" s="165" t="s">
        <v>616</v>
      </c>
      <c r="B96" s="300" t="s">
        <v>898</v>
      </c>
      <c r="C96" s="368"/>
      <c r="D96" s="369"/>
      <c r="E96" s="369"/>
      <c r="F96" s="369"/>
      <c r="G96" s="370"/>
      <c r="H96" s="371"/>
      <c r="I96" s="368"/>
      <c r="J96" s="369"/>
      <c r="K96" s="369"/>
      <c r="L96" s="369"/>
      <c r="M96" s="370"/>
      <c r="N96" s="371"/>
      <c r="O96" s="368"/>
      <c r="P96" s="369"/>
      <c r="Q96" s="369"/>
      <c r="R96" s="369"/>
      <c r="S96" s="370"/>
      <c r="T96" s="371"/>
      <c r="U96" s="368"/>
      <c r="V96" s="369"/>
      <c r="W96" s="369"/>
      <c r="X96" s="369"/>
      <c r="Y96" s="370"/>
      <c r="Z96" s="371"/>
      <c r="AA96" s="368"/>
      <c r="AB96" s="369"/>
      <c r="AC96" s="369"/>
      <c r="AD96" s="369"/>
      <c r="AE96" s="370"/>
      <c r="AF96" s="371"/>
      <c r="AG96" s="368"/>
      <c r="AH96" s="369"/>
      <c r="AI96" s="369"/>
      <c r="AJ96" s="369"/>
      <c r="AK96" s="370"/>
      <c r="AL96" s="371"/>
      <c r="AM96" s="368"/>
      <c r="AN96" s="369"/>
      <c r="AO96" s="369"/>
      <c r="AP96" s="369"/>
      <c r="AQ96" s="370"/>
      <c r="AR96" s="371"/>
      <c r="AS96" s="368"/>
      <c r="AT96" s="369"/>
      <c r="AU96" s="369"/>
      <c r="AV96" s="369"/>
      <c r="AW96" s="370"/>
      <c r="AX96" s="371"/>
    </row>
    <row r="97" spans="1:50">
      <c r="A97" s="165" t="s">
        <v>617</v>
      </c>
      <c r="B97" s="300" t="s">
        <v>899</v>
      </c>
      <c r="C97" s="368"/>
      <c r="D97" s="369"/>
      <c r="E97" s="369"/>
      <c r="F97" s="369"/>
      <c r="G97" s="370"/>
      <c r="H97" s="371"/>
      <c r="I97" s="368"/>
      <c r="J97" s="369"/>
      <c r="K97" s="369"/>
      <c r="L97" s="369"/>
      <c r="M97" s="370"/>
      <c r="N97" s="371"/>
      <c r="O97" s="368"/>
      <c r="P97" s="369"/>
      <c r="Q97" s="369"/>
      <c r="R97" s="369"/>
      <c r="S97" s="370"/>
      <c r="T97" s="371"/>
      <c r="U97" s="368"/>
      <c r="V97" s="369"/>
      <c r="W97" s="369"/>
      <c r="X97" s="369"/>
      <c r="Y97" s="370"/>
      <c r="Z97" s="371"/>
      <c r="AA97" s="368"/>
      <c r="AB97" s="369"/>
      <c r="AC97" s="369"/>
      <c r="AD97" s="369"/>
      <c r="AE97" s="370"/>
      <c r="AF97" s="371"/>
      <c r="AG97" s="368"/>
      <c r="AH97" s="369"/>
      <c r="AI97" s="369"/>
      <c r="AJ97" s="369"/>
      <c r="AK97" s="370"/>
      <c r="AL97" s="371"/>
      <c r="AM97" s="368"/>
      <c r="AN97" s="369"/>
      <c r="AO97" s="369"/>
      <c r="AP97" s="369"/>
      <c r="AQ97" s="370"/>
      <c r="AR97" s="371"/>
      <c r="AS97" s="368"/>
      <c r="AT97" s="369"/>
      <c r="AU97" s="369"/>
      <c r="AV97" s="369"/>
      <c r="AW97" s="370"/>
      <c r="AX97" s="371"/>
    </row>
    <row r="98" spans="1:50">
      <c r="A98" s="165" t="s">
        <v>618</v>
      </c>
      <c r="B98" s="300" t="s">
        <v>900</v>
      </c>
      <c r="C98" s="368"/>
      <c r="D98" s="369"/>
      <c r="E98" s="369"/>
      <c r="F98" s="369"/>
      <c r="G98" s="370"/>
      <c r="H98" s="371"/>
      <c r="I98" s="368"/>
      <c r="J98" s="369"/>
      <c r="K98" s="369"/>
      <c r="L98" s="369"/>
      <c r="M98" s="370"/>
      <c r="N98" s="371"/>
      <c r="O98" s="368"/>
      <c r="P98" s="369"/>
      <c r="Q98" s="369"/>
      <c r="R98" s="369"/>
      <c r="S98" s="370"/>
      <c r="T98" s="371"/>
      <c r="U98" s="368"/>
      <c r="V98" s="369"/>
      <c r="W98" s="369"/>
      <c r="X98" s="369"/>
      <c r="Y98" s="370"/>
      <c r="Z98" s="371"/>
      <c r="AA98" s="368"/>
      <c r="AB98" s="369"/>
      <c r="AC98" s="369"/>
      <c r="AD98" s="369"/>
      <c r="AE98" s="370"/>
      <c r="AF98" s="371"/>
      <c r="AG98" s="368"/>
      <c r="AH98" s="369"/>
      <c r="AI98" s="369"/>
      <c r="AJ98" s="369"/>
      <c r="AK98" s="370"/>
      <c r="AL98" s="371"/>
      <c r="AM98" s="368"/>
      <c r="AN98" s="369"/>
      <c r="AO98" s="369"/>
      <c r="AP98" s="369"/>
      <c r="AQ98" s="370"/>
      <c r="AR98" s="371"/>
      <c r="AS98" s="368"/>
      <c r="AT98" s="369"/>
      <c r="AU98" s="369"/>
      <c r="AV98" s="369"/>
      <c r="AW98" s="370"/>
      <c r="AX98" s="371"/>
    </row>
    <row r="99" spans="1:50">
      <c r="A99" s="165" t="s">
        <v>619</v>
      </c>
      <c r="B99" s="300" t="s">
        <v>901</v>
      </c>
      <c r="C99" s="368"/>
      <c r="D99" s="369"/>
      <c r="E99" s="369"/>
      <c r="F99" s="369"/>
      <c r="G99" s="370"/>
      <c r="H99" s="371"/>
      <c r="I99" s="368"/>
      <c r="J99" s="369"/>
      <c r="K99" s="369"/>
      <c r="L99" s="369"/>
      <c r="M99" s="370"/>
      <c r="N99" s="371"/>
      <c r="O99" s="368"/>
      <c r="P99" s="369"/>
      <c r="Q99" s="369"/>
      <c r="R99" s="369"/>
      <c r="S99" s="370"/>
      <c r="T99" s="371"/>
      <c r="U99" s="368"/>
      <c r="V99" s="369"/>
      <c r="W99" s="369"/>
      <c r="X99" s="369"/>
      <c r="Y99" s="370"/>
      <c r="Z99" s="371"/>
      <c r="AA99" s="368"/>
      <c r="AB99" s="369"/>
      <c r="AC99" s="369"/>
      <c r="AD99" s="369"/>
      <c r="AE99" s="370"/>
      <c r="AF99" s="371"/>
      <c r="AG99" s="368"/>
      <c r="AH99" s="369"/>
      <c r="AI99" s="369"/>
      <c r="AJ99" s="369"/>
      <c r="AK99" s="370"/>
      <c r="AL99" s="371"/>
      <c r="AM99" s="368"/>
      <c r="AN99" s="369"/>
      <c r="AO99" s="369"/>
      <c r="AP99" s="369"/>
      <c r="AQ99" s="370"/>
      <c r="AR99" s="371"/>
      <c r="AS99" s="368"/>
      <c r="AT99" s="369"/>
      <c r="AU99" s="369"/>
      <c r="AV99" s="369"/>
      <c r="AW99" s="370"/>
      <c r="AX99" s="371"/>
    </row>
    <row r="100" spans="1:50">
      <c r="A100" s="165" t="s">
        <v>620</v>
      </c>
      <c r="B100" s="300" t="s">
        <v>902</v>
      </c>
      <c r="C100" s="368"/>
      <c r="D100" s="369"/>
      <c r="E100" s="369"/>
      <c r="F100" s="369"/>
      <c r="G100" s="370"/>
      <c r="H100" s="371"/>
      <c r="I100" s="368"/>
      <c r="J100" s="369"/>
      <c r="K100" s="369"/>
      <c r="L100" s="369"/>
      <c r="M100" s="370"/>
      <c r="N100" s="371"/>
      <c r="O100" s="368"/>
      <c r="P100" s="369"/>
      <c r="Q100" s="369"/>
      <c r="R100" s="369"/>
      <c r="S100" s="370"/>
      <c r="T100" s="371"/>
      <c r="U100" s="368"/>
      <c r="V100" s="369"/>
      <c r="W100" s="369"/>
      <c r="X100" s="369"/>
      <c r="Y100" s="370"/>
      <c r="Z100" s="371"/>
      <c r="AA100" s="368"/>
      <c r="AB100" s="369"/>
      <c r="AC100" s="369"/>
      <c r="AD100" s="369"/>
      <c r="AE100" s="370"/>
      <c r="AF100" s="371"/>
      <c r="AG100" s="368"/>
      <c r="AH100" s="369"/>
      <c r="AI100" s="369"/>
      <c r="AJ100" s="369"/>
      <c r="AK100" s="370"/>
      <c r="AL100" s="371"/>
      <c r="AM100" s="368"/>
      <c r="AN100" s="369"/>
      <c r="AO100" s="369"/>
      <c r="AP100" s="369"/>
      <c r="AQ100" s="370"/>
      <c r="AR100" s="371"/>
      <c r="AS100" s="368"/>
      <c r="AT100" s="369"/>
      <c r="AU100" s="369"/>
      <c r="AV100" s="369"/>
      <c r="AW100" s="370"/>
      <c r="AX100" s="371"/>
    </row>
    <row r="101" spans="1:50">
      <c r="A101" s="165" t="s">
        <v>621</v>
      </c>
      <c r="B101" s="300" t="s">
        <v>903</v>
      </c>
      <c r="C101" s="368"/>
      <c r="D101" s="369"/>
      <c r="E101" s="369"/>
      <c r="F101" s="369"/>
      <c r="G101" s="370"/>
      <c r="H101" s="371"/>
      <c r="I101" s="368"/>
      <c r="J101" s="369"/>
      <c r="K101" s="369"/>
      <c r="L101" s="369"/>
      <c r="M101" s="370"/>
      <c r="N101" s="371"/>
      <c r="O101" s="368"/>
      <c r="P101" s="369"/>
      <c r="Q101" s="369"/>
      <c r="R101" s="369"/>
      <c r="S101" s="370"/>
      <c r="T101" s="371"/>
      <c r="U101" s="368"/>
      <c r="V101" s="369"/>
      <c r="W101" s="369"/>
      <c r="X101" s="369"/>
      <c r="Y101" s="370"/>
      <c r="Z101" s="371"/>
      <c r="AA101" s="368"/>
      <c r="AB101" s="369"/>
      <c r="AC101" s="369"/>
      <c r="AD101" s="369"/>
      <c r="AE101" s="370"/>
      <c r="AF101" s="371"/>
      <c r="AG101" s="368"/>
      <c r="AH101" s="369"/>
      <c r="AI101" s="369"/>
      <c r="AJ101" s="369"/>
      <c r="AK101" s="370"/>
      <c r="AL101" s="371"/>
      <c r="AM101" s="368"/>
      <c r="AN101" s="369"/>
      <c r="AO101" s="369"/>
      <c r="AP101" s="369"/>
      <c r="AQ101" s="370"/>
      <c r="AR101" s="371"/>
      <c r="AS101" s="368"/>
      <c r="AT101" s="369"/>
      <c r="AU101" s="369"/>
      <c r="AV101" s="369"/>
      <c r="AW101" s="370"/>
      <c r="AX101" s="371"/>
    </row>
    <row r="102" spans="1:50">
      <c r="A102" s="165" t="s">
        <v>622</v>
      </c>
      <c r="B102" s="300" t="s">
        <v>904</v>
      </c>
      <c r="C102" s="368"/>
      <c r="D102" s="369"/>
      <c r="E102" s="369"/>
      <c r="F102" s="369"/>
      <c r="G102" s="370"/>
      <c r="H102" s="371"/>
      <c r="I102" s="368"/>
      <c r="J102" s="369"/>
      <c r="K102" s="369"/>
      <c r="L102" s="369"/>
      <c r="M102" s="370"/>
      <c r="N102" s="371"/>
      <c r="O102" s="368"/>
      <c r="P102" s="369"/>
      <c r="Q102" s="369"/>
      <c r="R102" s="369"/>
      <c r="S102" s="370"/>
      <c r="T102" s="371"/>
      <c r="U102" s="368"/>
      <c r="V102" s="369"/>
      <c r="W102" s="369"/>
      <c r="X102" s="369"/>
      <c r="Y102" s="370"/>
      <c r="Z102" s="371"/>
      <c r="AA102" s="368"/>
      <c r="AB102" s="369"/>
      <c r="AC102" s="369"/>
      <c r="AD102" s="369"/>
      <c r="AE102" s="370"/>
      <c r="AF102" s="371"/>
      <c r="AG102" s="368"/>
      <c r="AH102" s="369"/>
      <c r="AI102" s="369"/>
      <c r="AJ102" s="369"/>
      <c r="AK102" s="370"/>
      <c r="AL102" s="371"/>
      <c r="AM102" s="368"/>
      <c r="AN102" s="369"/>
      <c r="AO102" s="369"/>
      <c r="AP102" s="369"/>
      <c r="AQ102" s="370"/>
      <c r="AR102" s="371"/>
      <c r="AS102" s="368"/>
      <c r="AT102" s="369"/>
      <c r="AU102" s="369"/>
      <c r="AV102" s="369"/>
      <c r="AW102" s="370"/>
      <c r="AX102" s="371"/>
    </row>
    <row r="103" spans="1:50">
      <c r="A103" s="166" t="s">
        <v>1256</v>
      </c>
      <c r="B103" s="300" t="s">
        <v>905</v>
      </c>
      <c r="C103" s="368"/>
      <c r="D103" s="369"/>
      <c r="E103" s="369"/>
      <c r="F103" s="369"/>
      <c r="G103" s="370"/>
      <c r="H103" s="371"/>
      <c r="I103" s="368"/>
      <c r="J103" s="369"/>
      <c r="K103" s="369"/>
      <c r="L103" s="369"/>
      <c r="M103" s="370"/>
      <c r="N103" s="371"/>
      <c r="O103" s="368"/>
      <c r="P103" s="369"/>
      <c r="Q103" s="369"/>
      <c r="R103" s="369"/>
      <c r="S103" s="370"/>
      <c r="T103" s="371"/>
      <c r="U103" s="368"/>
      <c r="V103" s="369"/>
      <c r="W103" s="369"/>
      <c r="X103" s="369"/>
      <c r="Y103" s="370"/>
      <c r="Z103" s="371"/>
      <c r="AA103" s="368"/>
      <c r="AB103" s="369"/>
      <c r="AC103" s="369"/>
      <c r="AD103" s="369"/>
      <c r="AE103" s="370"/>
      <c r="AF103" s="371"/>
      <c r="AG103" s="368"/>
      <c r="AH103" s="369"/>
      <c r="AI103" s="369"/>
      <c r="AJ103" s="369"/>
      <c r="AK103" s="370"/>
      <c r="AL103" s="371"/>
      <c r="AM103" s="368"/>
      <c r="AN103" s="369"/>
      <c r="AO103" s="369"/>
      <c r="AP103" s="369"/>
      <c r="AQ103" s="370"/>
      <c r="AR103" s="371"/>
      <c r="AS103" s="368"/>
      <c r="AT103" s="369"/>
      <c r="AU103" s="369"/>
      <c r="AV103" s="369"/>
      <c r="AW103" s="370"/>
      <c r="AX103" s="371"/>
    </row>
    <row r="104" spans="1:50">
      <c r="A104" s="301" t="s">
        <v>691</v>
      </c>
      <c r="B104" s="300" t="s">
        <v>906</v>
      </c>
      <c r="C104" s="368"/>
      <c r="D104" s="369"/>
      <c r="E104" s="369"/>
      <c r="F104" s="369"/>
      <c r="G104" s="370"/>
      <c r="H104" s="371"/>
      <c r="I104" s="368"/>
      <c r="J104" s="369"/>
      <c r="K104" s="369"/>
      <c r="L104" s="369"/>
      <c r="M104" s="370"/>
      <c r="N104" s="371"/>
      <c r="O104" s="368"/>
      <c r="P104" s="369"/>
      <c r="Q104" s="369"/>
      <c r="R104" s="369"/>
      <c r="S104" s="370"/>
      <c r="T104" s="371"/>
      <c r="U104" s="368"/>
      <c r="V104" s="369"/>
      <c r="W104" s="369"/>
      <c r="X104" s="369"/>
      <c r="Y104" s="370"/>
      <c r="Z104" s="371"/>
      <c r="AA104" s="368"/>
      <c r="AB104" s="369"/>
      <c r="AC104" s="369"/>
      <c r="AD104" s="369"/>
      <c r="AE104" s="370"/>
      <c r="AF104" s="371"/>
      <c r="AG104" s="368"/>
      <c r="AH104" s="369"/>
      <c r="AI104" s="369"/>
      <c r="AJ104" s="369"/>
      <c r="AK104" s="370"/>
      <c r="AL104" s="371"/>
      <c r="AM104" s="368"/>
      <c r="AN104" s="369"/>
      <c r="AO104" s="369"/>
      <c r="AP104" s="369"/>
      <c r="AQ104" s="370"/>
      <c r="AR104" s="371"/>
      <c r="AS104" s="368"/>
      <c r="AT104" s="369"/>
      <c r="AU104" s="369"/>
      <c r="AV104" s="369"/>
      <c r="AW104" s="370"/>
      <c r="AX104" s="371"/>
    </row>
    <row r="105" spans="1:50">
      <c r="A105" s="301" t="s">
        <v>692</v>
      </c>
      <c r="B105" s="300" t="s">
        <v>907</v>
      </c>
      <c r="C105" s="368"/>
      <c r="D105" s="369"/>
      <c r="E105" s="369"/>
      <c r="F105" s="369"/>
      <c r="G105" s="370"/>
      <c r="H105" s="371"/>
      <c r="I105" s="368"/>
      <c r="J105" s="369"/>
      <c r="K105" s="369"/>
      <c r="L105" s="369"/>
      <c r="M105" s="370"/>
      <c r="N105" s="371"/>
      <c r="O105" s="368"/>
      <c r="P105" s="369"/>
      <c r="Q105" s="369"/>
      <c r="R105" s="369"/>
      <c r="S105" s="370"/>
      <c r="T105" s="371"/>
      <c r="U105" s="368"/>
      <c r="V105" s="369"/>
      <c r="W105" s="369"/>
      <c r="X105" s="369"/>
      <c r="Y105" s="370"/>
      <c r="Z105" s="371"/>
      <c r="AA105" s="368"/>
      <c r="AB105" s="369"/>
      <c r="AC105" s="369"/>
      <c r="AD105" s="369"/>
      <c r="AE105" s="370"/>
      <c r="AF105" s="371"/>
      <c r="AG105" s="368"/>
      <c r="AH105" s="369"/>
      <c r="AI105" s="369"/>
      <c r="AJ105" s="369"/>
      <c r="AK105" s="370"/>
      <c r="AL105" s="371"/>
      <c r="AM105" s="368"/>
      <c r="AN105" s="369"/>
      <c r="AO105" s="369"/>
      <c r="AP105" s="369"/>
      <c r="AQ105" s="370"/>
      <c r="AR105" s="371"/>
      <c r="AS105" s="368"/>
      <c r="AT105" s="369"/>
      <c r="AU105" s="369"/>
      <c r="AV105" s="369"/>
      <c r="AW105" s="370"/>
      <c r="AX105" s="371"/>
    </row>
    <row r="106" spans="1:50">
      <c r="A106" s="380" t="s">
        <v>1257</v>
      </c>
      <c r="B106" s="300" t="s">
        <v>908</v>
      </c>
      <c r="C106" s="368"/>
      <c r="D106" s="369"/>
      <c r="E106" s="369"/>
      <c r="F106" s="369"/>
      <c r="G106" s="370"/>
      <c r="H106" s="371"/>
      <c r="I106" s="368"/>
      <c r="J106" s="369"/>
      <c r="K106" s="369"/>
      <c r="L106" s="369"/>
      <c r="M106" s="370"/>
      <c r="N106" s="371"/>
      <c r="O106" s="368"/>
      <c r="P106" s="369"/>
      <c r="Q106" s="369"/>
      <c r="R106" s="369"/>
      <c r="S106" s="370"/>
      <c r="T106" s="371"/>
      <c r="U106" s="368"/>
      <c r="V106" s="369"/>
      <c r="W106" s="369"/>
      <c r="X106" s="369"/>
      <c r="Y106" s="370"/>
      <c r="Z106" s="371"/>
      <c r="AA106" s="368"/>
      <c r="AB106" s="369"/>
      <c r="AC106" s="369"/>
      <c r="AD106" s="369"/>
      <c r="AE106" s="370"/>
      <c r="AF106" s="371"/>
      <c r="AG106" s="368"/>
      <c r="AH106" s="369"/>
      <c r="AI106" s="369"/>
      <c r="AJ106" s="369"/>
      <c r="AK106" s="370"/>
      <c r="AL106" s="371"/>
      <c r="AM106" s="368"/>
      <c r="AN106" s="369"/>
      <c r="AO106" s="369"/>
      <c r="AP106" s="369"/>
      <c r="AQ106" s="370"/>
      <c r="AR106" s="371"/>
      <c r="AS106" s="368"/>
      <c r="AT106" s="369"/>
      <c r="AU106" s="369"/>
      <c r="AV106" s="369"/>
      <c r="AW106" s="370"/>
      <c r="AX106" s="371"/>
    </row>
    <row r="107" spans="1:50">
      <c r="A107" s="301" t="s">
        <v>693</v>
      </c>
      <c r="B107" s="300" t="s">
        <v>909</v>
      </c>
      <c r="C107" s="368"/>
      <c r="D107" s="369"/>
      <c r="E107" s="369"/>
      <c r="F107" s="369"/>
      <c r="G107" s="370"/>
      <c r="H107" s="371"/>
      <c r="I107" s="368"/>
      <c r="J107" s="369"/>
      <c r="K107" s="369"/>
      <c r="L107" s="369"/>
      <c r="M107" s="370"/>
      <c r="N107" s="371"/>
      <c r="O107" s="368"/>
      <c r="P107" s="369"/>
      <c r="Q107" s="369"/>
      <c r="R107" s="369"/>
      <c r="S107" s="370"/>
      <c r="T107" s="371"/>
      <c r="U107" s="368"/>
      <c r="V107" s="369"/>
      <c r="W107" s="369"/>
      <c r="X107" s="369"/>
      <c r="Y107" s="370"/>
      <c r="Z107" s="371"/>
      <c r="AA107" s="368"/>
      <c r="AB107" s="369"/>
      <c r="AC107" s="369"/>
      <c r="AD107" s="369"/>
      <c r="AE107" s="370"/>
      <c r="AF107" s="371"/>
      <c r="AG107" s="368"/>
      <c r="AH107" s="369"/>
      <c r="AI107" s="369"/>
      <c r="AJ107" s="369"/>
      <c r="AK107" s="370"/>
      <c r="AL107" s="371"/>
      <c r="AM107" s="368"/>
      <c r="AN107" s="369"/>
      <c r="AO107" s="369"/>
      <c r="AP107" s="369"/>
      <c r="AQ107" s="370"/>
      <c r="AR107" s="371"/>
      <c r="AS107" s="368"/>
      <c r="AT107" s="369"/>
      <c r="AU107" s="369"/>
      <c r="AV107" s="369"/>
      <c r="AW107" s="370"/>
      <c r="AX107" s="371"/>
    </row>
    <row r="108" spans="1:50">
      <c r="A108" s="380" t="s">
        <v>1258</v>
      </c>
      <c r="B108" s="300" t="s">
        <v>910</v>
      </c>
      <c r="C108" s="368"/>
      <c r="D108" s="369"/>
      <c r="E108" s="369"/>
      <c r="F108" s="369"/>
      <c r="G108" s="370"/>
      <c r="H108" s="371"/>
      <c r="I108" s="368"/>
      <c r="J108" s="369"/>
      <c r="K108" s="369"/>
      <c r="L108" s="369"/>
      <c r="M108" s="370"/>
      <c r="N108" s="371"/>
      <c r="O108" s="368"/>
      <c r="P108" s="369"/>
      <c r="Q108" s="369"/>
      <c r="R108" s="369"/>
      <c r="S108" s="370"/>
      <c r="T108" s="371"/>
      <c r="U108" s="368"/>
      <c r="V108" s="369"/>
      <c r="W108" s="369"/>
      <c r="X108" s="369"/>
      <c r="Y108" s="370"/>
      <c r="Z108" s="371"/>
      <c r="AA108" s="368"/>
      <c r="AB108" s="369"/>
      <c r="AC108" s="369"/>
      <c r="AD108" s="369"/>
      <c r="AE108" s="370"/>
      <c r="AF108" s="371"/>
      <c r="AG108" s="368"/>
      <c r="AH108" s="369"/>
      <c r="AI108" s="369"/>
      <c r="AJ108" s="369"/>
      <c r="AK108" s="370"/>
      <c r="AL108" s="371"/>
      <c r="AM108" s="368"/>
      <c r="AN108" s="369"/>
      <c r="AO108" s="369"/>
      <c r="AP108" s="369"/>
      <c r="AQ108" s="370"/>
      <c r="AR108" s="371"/>
      <c r="AS108" s="368"/>
      <c r="AT108" s="369"/>
      <c r="AU108" s="369"/>
      <c r="AV108" s="369"/>
      <c r="AW108" s="370"/>
      <c r="AX108" s="371"/>
    </row>
    <row r="109" spans="1:50">
      <c r="A109" s="301" t="s">
        <v>1259</v>
      </c>
      <c r="B109" s="300" t="s">
        <v>911</v>
      </c>
      <c r="C109" s="368"/>
      <c r="D109" s="369"/>
      <c r="E109" s="369"/>
      <c r="F109" s="369"/>
      <c r="G109" s="370"/>
      <c r="H109" s="371"/>
      <c r="I109" s="368"/>
      <c r="J109" s="369"/>
      <c r="K109" s="369"/>
      <c r="L109" s="369"/>
      <c r="M109" s="370"/>
      <c r="N109" s="371"/>
      <c r="O109" s="368"/>
      <c r="P109" s="369"/>
      <c r="Q109" s="369"/>
      <c r="R109" s="369"/>
      <c r="S109" s="370"/>
      <c r="T109" s="371"/>
      <c r="U109" s="368"/>
      <c r="V109" s="369"/>
      <c r="W109" s="369"/>
      <c r="X109" s="369"/>
      <c r="Y109" s="370"/>
      <c r="Z109" s="371"/>
      <c r="AA109" s="368"/>
      <c r="AB109" s="369"/>
      <c r="AC109" s="369"/>
      <c r="AD109" s="369"/>
      <c r="AE109" s="370"/>
      <c r="AF109" s="371"/>
      <c r="AG109" s="368"/>
      <c r="AH109" s="369"/>
      <c r="AI109" s="369"/>
      <c r="AJ109" s="369"/>
      <c r="AK109" s="370"/>
      <c r="AL109" s="371"/>
      <c r="AM109" s="368"/>
      <c r="AN109" s="369"/>
      <c r="AO109" s="369"/>
      <c r="AP109" s="369"/>
      <c r="AQ109" s="370"/>
      <c r="AR109" s="371"/>
      <c r="AS109" s="368"/>
      <c r="AT109" s="369"/>
      <c r="AU109" s="369"/>
      <c r="AV109" s="369"/>
      <c r="AW109" s="370"/>
      <c r="AX109" s="371"/>
    </row>
    <row r="110" spans="1:50">
      <c r="A110" s="301" t="s">
        <v>694</v>
      </c>
      <c r="B110" s="300" t="s">
        <v>912</v>
      </c>
      <c r="C110" s="368"/>
      <c r="D110" s="369"/>
      <c r="E110" s="369"/>
      <c r="F110" s="369"/>
      <c r="G110" s="370"/>
      <c r="H110" s="371"/>
      <c r="I110" s="368"/>
      <c r="J110" s="369"/>
      <c r="K110" s="369"/>
      <c r="L110" s="369"/>
      <c r="M110" s="370"/>
      <c r="N110" s="371"/>
      <c r="O110" s="368"/>
      <c r="P110" s="369"/>
      <c r="Q110" s="369"/>
      <c r="R110" s="369"/>
      <c r="S110" s="370"/>
      <c r="T110" s="371"/>
      <c r="U110" s="368"/>
      <c r="V110" s="369"/>
      <c r="W110" s="369"/>
      <c r="X110" s="369"/>
      <c r="Y110" s="370"/>
      <c r="Z110" s="371"/>
      <c r="AA110" s="368"/>
      <c r="AB110" s="369"/>
      <c r="AC110" s="369"/>
      <c r="AD110" s="369"/>
      <c r="AE110" s="370"/>
      <c r="AF110" s="371"/>
      <c r="AG110" s="368"/>
      <c r="AH110" s="369"/>
      <c r="AI110" s="369"/>
      <c r="AJ110" s="369"/>
      <c r="AK110" s="370"/>
      <c r="AL110" s="371"/>
      <c r="AM110" s="368"/>
      <c r="AN110" s="369"/>
      <c r="AO110" s="369"/>
      <c r="AP110" s="369"/>
      <c r="AQ110" s="370"/>
      <c r="AR110" s="371"/>
      <c r="AS110" s="368"/>
      <c r="AT110" s="369"/>
      <c r="AU110" s="369"/>
      <c r="AV110" s="369"/>
      <c r="AW110" s="370"/>
      <c r="AX110" s="371"/>
    </row>
    <row r="111" spans="1:50">
      <c r="A111" s="301" t="s">
        <v>695</v>
      </c>
      <c r="B111" s="300" t="s">
        <v>913</v>
      </c>
      <c r="C111" s="368"/>
      <c r="D111" s="369"/>
      <c r="E111" s="369"/>
      <c r="F111" s="369"/>
      <c r="G111" s="370"/>
      <c r="H111" s="371"/>
      <c r="I111" s="368"/>
      <c r="J111" s="369"/>
      <c r="K111" s="369"/>
      <c r="L111" s="369"/>
      <c r="M111" s="370"/>
      <c r="N111" s="371"/>
      <c r="O111" s="368"/>
      <c r="P111" s="369"/>
      <c r="Q111" s="369"/>
      <c r="R111" s="369"/>
      <c r="S111" s="370"/>
      <c r="T111" s="371"/>
      <c r="U111" s="368"/>
      <c r="V111" s="369"/>
      <c r="W111" s="369"/>
      <c r="X111" s="369"/>
      <c r="Y111" s="370"/>
      <c r="Z111" s="371"/>
      <c r="AA111" s="368"/>
      <c r="AB111" s="369"/>
      <c r="AC111" s="369"/>
      <c r="AD111" s="369"/>
      <c r="AE111" s="370"/>
      <c r="AF111" s="371"/>
      <c r="AG111" s="368"/>
      <c r="AH111" s="369"/>
      <c r="AI111" s="369"/>
      <c r="AJ111" s="369"/>
      <c r="AK111" s="370"/>
      <c r="AL111" s="371"/>
      <c r="AM111" s="368"/>
      <c r="AN111" s="369"/>
      <c r="AO111" s="369"/>
      <c r="AP111" s="369"/>
      <c r="AQ111" s="370"/>
      <c r="AR111" s="371"/>
      <c r="AS111" s="368"/>
      <c r="AT111" s="369"/>
      <c r="AU111" s="369"/>
      <c r="AV111" s="369"/>
      <c r="AW111" s="370"/>
      <c r="AX111" s="371"/>
    </row>
    <row r="112" spans="1:50">
      <c r="A112" s="380" t="s">
        <v>1260</v>
      </c>
      <c r="B112" s="300" t="s">
        <v>914</v>
      </c>
      <c r="C112" s="368"/>
      <c r="D112" s="369"/>
      <c r="E112" s="369"/>
      <c r="F112" s="369"/>
      <c r="G112" s="370"/>
      <c r="H112" s="371"/>
      <c r="I112" s="368"/>
      <c r="J112" s="369"/>
      <c r="K112" s="369"/>
      <c r="L112" s="369"/>
      <c r="M112" s="370"/>
      <c r="N112" s="371"/>
      <c r="O112" s="368"/>
      <c r="P112" s="369"/>
      <c r="Q112" s="369"/>
      <c r="R112" s="369"/>
      <c r="S112" s="370"/>
      <c r="T112" s="371"/>
      <c r="U112" s="368"/>
      <c r="V112" s="369"/>
      <c r="W112" s="369"/>
      <c r="X112" s="369"/>
      <c r="Y112" s="370"/>
      <c r="Z112" s="371"/>
      <c r="AA112" s="368"/>
      <c r="AB112" s="369"/>
      <c r="AC112" s="369"/>
      <c r="AD112" s="369"/>
      <c r="AE112" s="370"/>
      <c r="AF112" s="371"/>
      <c r="AG112" s="368"/>
      <c r="AH112" s="369"/>
      <c r="AI112" s="369"/>
      <c r="AJ112" s="369"/>
      <c r="AK112" s="370"/>
      <c r="AL112" s="371"/>
      <c r="AM112" s="368"/>
      <c r="AN112" s="369"/>
      <c r="AO112" s="369"/>
      <c r="AP112" s="369"/>
      <c r="AQ112" s="370"/>
      <c r="AR112" s="371"/>
      <c r="AS112" s="368"/>
      <c r="AT112" s="369"/>
      <c r="AU112" s="369"/>
      <c r="AV112" s="369"/>
      <c r="AW112" s="370"/>
      <c r="AX112" s="371"/>
    </row>
    <row r="113" spans="1:50">
      <c r="A113" s="166" t="s">
        <v>705</v>
      </c>
      <c r="B113" s="300" t="s">
        <v>915</v>
      </c>
      <c r="C113" s="368"/>
      <c r="D113" s="369"/>
      <c r="E113" s="369"/>
      <c r="F113" s="369"/>
      <c r="G113" s="370"/>
      <c r="H113" s="371"/>
      <c r="I113" s="368"/>
      <c r="J113" s="369"/>
      <c r="K113" s="369"/>
      <c r="L113" s="369"/>
      <c r="M113" s="370"/>
      <c r="N113" s="371"/>
      <c r="O113" s="368"/>
      <c r="P113" s="369"/>
      <c r="Q113" s="369"/>
      <c r="R113" s="369"/>
      <c r="S113" s="370"/>
      <c r="T113" s="371"/>
      <c r="U113" s="368"/>
      <c r="V113" s="369"/>
      <c r="W113" s="369"/>
      <c r="X113" s="369"/>
      <c r="Y113" s="370"/>
      <c r="Z113" s="371"/>
      <c r="AA113" s="368"/>
      <c r="AB113" s="369"/>
      <c r="AC113" s="369"/>
      <c r="AD113" s="369"/>
      <c r="AE113" s="370"/>
      <c r="AF113" s="371"/>
      <c r="AG113" s="368"/>
      <c r="AH113" s="369"/>
      <c r="AI113" s="369"/>
      <c r="AJ113" s="369"/>
      <c r="AK113" s="370"/>
      <c r="AL113" s="371"/>
      <c r="AM113" s="368"/>
      <c r="AN113" s="369"/>
      <c r="AO113" s="369"/>
      <c r="AP113" s="369"/>
      <c r="AQ113" s="370"/>
      <c r="AR113" s="371"/>
      <c r="AS113" s="368"/>
      <c r="AT113" s="369"/>
      <c r="AU113" s="369"/>
      <c r="AV113" s="369"/>
      <c r="AW113" s="370"/>
      <c r="AX113" s="371"/>
    </row>
    <row r="114" spans="1:50">
      <c r="A114" s="166" t="s">
        <v>699</v>
      </c>
      <c r="B114" s="300" t="s">
        <v>916</v>
      </c>
      <c r="C114" s="368"/>
      <c r="D114" s="369"/>
      <c r="E114" s="369"/>
      <c r="F114" s="369"/>
      <c r="G114" s="370"/>
      <c r="H114" s="371"/>
      <c r="I114" s="368"/>
      <c r="J114" s="369"/>
      <c r="K114" s="369"/>
      <c r="L114" s="369"/>
      <c r="M114" s="370"/>
      <c r="N114" s="371"/>
      <c r="O114" s="368"/>
      <c r="P114" s="369"/>
      <c r="Q114" s="369"/>
      <c r="R114" s="369"/>
      <c r="S114" s="370"/>
      <c r="T114" s="371"/>
      <c r="U114" s="368"/>
      <c r="V114" s="369"/>
      <c r="W114" s="369"/>
      <c r="X114" s="369"/>
      <c r="Y114" s="370"/>
      <c r="Z114" s="371"/>
      <c r="AA114" s="368"/>
      <c r="AB114" s="369"/>
      <c r="AC114" s="369"/>
      <c r="AD114" s="369"/>
      <c r="AE114" s="370"/>
      <c r="AF114" s="371"/>
      <c r="AG114" s="368"/>
      <c r="AH114" s="369"/>
      <c r="AI114" s="369"/>
      <c r="AJ114" s="369"/>
      <c r="AK114" s="370"/>
      <c r="AL114" s="371"/>
      <c r="AM114" s="368"/>
      <c r="AN114" s="369"/>
      <c r="AO114" s="369"/>
      <c r="AP114" s="369"/>
      <c r="AQ114" s="370"/>
      <c r="AR114" s="371"/>
      <c r="AS114" s="368"/>
      <c r="AT114" s="369"/>
      <c r="AU114" s="369"/>
      <c r="AV114" s="369"/>
      <c r="AW114" s="370"/>
      <c r="AX114" s="371"/>
    </row>
    <row r="115" spans="1:50">
      <c r="A115" s="166" t="s">
        <v>700</v>
      </c>
      <c r="B115" s="300" t="s">
        <v>917</v>
      </c>
      <c r="C115" s="368"/>
      <c r="D115" s="369"/>
      <c r="E115" s="369"/>
      <c r="F115" s="369"/>
      <c r="G115" s="370"/>
      <c r="H115" s="371"/>
      <c r="I115" s="368"/>
      <c r="J115" s="369"/>
      <c r="K115" s="369"/>
      <c r="L115" s="369"/>
      <c r="M115" s="370"/>
      <c r="N115" s="371"/>
      <c r="O115" s="368"/>
      <c r="P115" s="369"/>
      <c r="Q115" s="369"/>
      <c r="R115" s="369"/>
      <c r="S115" s="370"/>
      <c r="T115" s="371"/>
      <c r="U115" s="368"/>
      <c r="V115" s="369"/>
      <c r="W115" s="369"/>
      <c r="X115" s="369"/>
      <c r="Y115" s="370"/>
      <c r="Z115" s="371"/>
      <c r="AA115" s="368"/>
      <c r="AB115" s="369"/>
      <c r="AC115" s="369"/>
      <c r="AD115" s="369"/>
      <c r="AE115" s="370"/>
      <c r="AF115" s="371"/>
      <c r="AG115" s="368"/>
      <c r="AH115" s="369"/>
      <c r="AI115" s="369"/>
      <c r="AJ115" s="369"/>
      <c r="AK115" s="370"/>
      <c r="AL115" s="371"/>
      <c r="AM115" s="368"/>
      <c r="AN115" s="369"/>
      <c r="AO115" s="369"/>
      <c r="AP115" s="369"/>
      <c r="AQ115" s="370"/>
      <c r="AR115" s="371"/>
      <c r="AS115" s="368"/>
      <c r="AT115" s="369"/>
      <c r="AU115" s="369"/>
      <c r="AV115" s="369"/>
      <c r="AW115" s="370"/>
      <c r="AX115" s="371"/>
    </row>
    <row r="116" spans="1:50">
      <c r="A116" s="166" t="s">
        <v>701</v>
      </c>
      <c r="B116" s="300" t="s">
        <v>1261</v>
      </c>
      <c r="C116" s="368"/>
      <c r="D116" s="369"/>
      <c r="E116" s="369"/>
      <c r="F116" s="369"/>
      <c r="G116" s="370"/>
      <c r="H116" s="371"/>
      <c r="I116" s="368"/>
      <c r="J116" s="369"/>
      <c r="K116" s="369"/>
      <c r="L116" s="369"/>
      <c r="M116" s="370"/>
      <c r="N116" s="371"/>
      <c r="O116" s="368"/>
      <c r="P116" s="369"/>
      <c r="Q116" s="369"/>
      <c r="R116" s="369"/>
      <c r="S116" s="370"/>
      <c r="T116" s="371"/>
      <c r="U116" s="368"/>
      <c r="V116" s="369"/>
      <c r="W116" s="369"/>
      <c r="X116" s="369"/>
      <c r="Y116" s="370"/>
      <c r="Z116" s="371"/>
      <c r="AA116" s="368"/>
      <c r="AB116" s="369"/>
      <c r="AC116" s="369"/>
      <c r="AD116" s="369"/>
      <c r="AE116" s="370"/>
      <c r="AF116" s="371"/>
      <c r="AG116" s="368"/>
      <c r="AH116" s="369"/>
      <c r="AI116" s="369"/>
      <c r="AJ116" s="369"/>
      <c r="AK116" s="370"/>
      <c r="AL116" s="371"/>
      <c r="AM116" s="368"/>
      <c r="AN116" s="369"/>
      <c r="AO116" s="369"/>
      <c r="AP116" s="369"/>
      <c r="AQ116" s="370"/>
      <c r="AR116" s="371"/>
      <c r="AS116" s="368"/>
      <c r="AT116" s="369"/>
      <c r="AU116" s="369"/>
      <c r="AV116" s="369"/>
      <c r="AW116" s="370"/>
      <c r="AX116" s="371"/>
    </row>
    <row r="117" spans="1:50">
      <c r="A117" s="166" t="s">
        <v>702</v>
      </c>
      <c r="B117" s="300" t="s">
        <v>1262</v>
      </c>
      <c r="C117" s="368"/>
      <c r="D117" s="369"/>
      <c r="E117" s="369"/>
      <c r="F117" s="369"/>
      <c r="G117" s="370"/>
      <c r="H117" s="371"/>
      <c r="I117" s="368"/>
      <c r="J117" s="369"/>
      <c r="K117" s="369"/>
      <c r="L117" s="369"/>
      <c r="M117" s="370"/>
      <c r="N117" s="371"/>
      <c r="O117" s="368"/>
      <c r="P117" s="369"/>
      <c r="Q117" s="369"/>
      <c r="R117" s="369"/>
      <c r="S117" s="370"/>
      <c r="T117" s="371"/>
      <c r="U117" s="368"/>
      <c r="V117" s="369"/>
      <c r="W117" s="369"/>
      <c r="X117" s="369"/>
      <c r="Y117" s="370"/>
      <c r="Z117" s="371"/>
      <c r="AA117" s="368"/>
      <c r="AB117" s="369"/>
      <c r="AC117" s="369"/>
      <c r="AD117" s="369"/>
      <c r="AE117" s="370"/>
      <c r="AF117" s="371"/>
      <c r="AG117" s="368"/>
      <c r="AH117" s="369"/>
      <c r="AI117" s="369"/>
      <c r="AJ117" s="369"/>
      <c r="AK117" s="370"/>
      <c r="AL117" s="371"/>
      <c r="AM117" s="368"/>
      <c r="AN117" s="369"/>
      <c r="AO117" s="369"/>
      <c r="AP117" s="369"/>
      <c r="AQ117" s="370"/>
      <c r="AR117" s="371"/>
      <c r="AS117" s="368"/>
      <c r="AT117" s="369"/>
      <c r="AU117" s="369"/>
      <c r="AV117" s="369"/>
      <c r="AW117" s="370"/>
      <c r="AX117" s="371"/>
    </row>
    <row r="118" spans="1:50">
      <c r="A118" s="166" t="s">
        <v>703</v>
      </c>
      <c r="B118" s="300" t="s">
        <v>1263</v>
      </c>
      <c r="C118" s="368"/>
      <c r="D118" s="369"/>
      <c r="E118" s="369"/>
      <c r="F118" s="369"/>
      <c r="G118" s="370"/>
      <c r="H118" s="371"/>
      <c r="I118" s="368"/>
      <c r="J118" s="369"/>
      <c r="K118" s="369"/>
      <c r="L118" s="369"/>
      <c r="M118" s="370"/>
      <c r="N118" s="371"/>
      <c r="O118" s="368"/>
      <c r="P118" s="369"/>
      <c r="Q118" s="369"/>
      <c r="R118" s="369"/>
      <c r="S118" s="370"/>
      <c r="T118" s="371"/>
      <c r="U118" s="368"/>
      <c r="V118" s="369"/>
      <c r="W118" s="369"/>
      <c r="X118" s="369"/>
      <c r="Y118" s="370"/>
      <c r="Z118" s="371"/>
      <c r="AA118" s="368"/>
      <c r="AB118" s="369"/>
      <c r="AC118" s="369"/>
      <c r="AD118" s="369"/>
      <c r="AE118" s="370"/>
      <c r="AF118" s="371"/>
      <c r="AG118" s="368"/>
      <c r="AH118" s="369"/>
      <c r="AI118" s="369"/>
      <c r="AJ118" s="369"/>
      <c r="AK118" s="370"/>
      <c r="AL118" s="371"/>
      <c r="AM118" s="368"/>
      <c r="AN118" s="369"/>
      <c r="AO118" s="369"/>
      <c r="AP118" s="369"/>
      <c r="AQ118" s="370"/>
      <c r="AR118" s="371"/>
      <c r="AS118" s="368"/>
      <c r="AT118" s="369"/>
      <c r="AU118" s="369"/>
      <c r="AV118" s="369"/>
      <c r="AW118" s="370"/>
      <c r="AX118" s="371"/>
    </row>
    <row r="119" spans="1:50">
      <c r="A119" s="166" t="s">
        <v>704</v>
      </c>
      <c r="B119" s="300" t="s">
        <v>1264</v>
      </c>
      <c r="C119" s="368"/>
      <c r="D119" s="369"/>
      <c r="E119" s="369"/>
      <c r="F119" s="369"/>
      <c r="G119" s="370"/>
      <c r="H119" s="371"/>
      <c r="I119" s="368"/>
      <c r="J119" s="369"/>
      <c r="K119" s="369"/>
      <c r="L119" s="369"/>
      <c r="M119" s="370"/>
      <c r="N119" s="371"/>
      <c r="O119" s="368"/>
      <c r="P119" s="369"/>
      <c r="Q119" s="369"/>
      <c r="R119" s="369"/>
      <c r="S119" s="370"/>
      <c r="T119" s="371"/>
      <c r="U119" s="368"/>
      <c r="V119" s="369"/>
      <c r="W119" s="369"/>
      <c r="X119" s="369"/>
      <c r="Y119" s="370"/>
      <c r="Z119" s="371"/>
      <c r="AA119" s="368"/>
      <c r="AB119" s="369"/>
      <c r="AC119" s="369"/>
      <c r="AD119" s="369"/>
      <c r="AE119" s="370"/>
      <c r="AF119" s="371"/>
      <c r="AG119" s="368"/>
      <c r="AH119" s="369"/>
      <c r="AI119" s="369"/>
      <c r="AJ119" s="369"/>
      <c r="AK119" s="370"/>
      <c r="AL119" s="371"/>
      <c r="AM119" s="368"/>
      <c r="AN119" s="369"/>
      <c r="AO119" s="369"/>
      <c r="AP119" s="369"/>
      <c r="AQ119" s="370"/>
      <c r="AR119" s="371"/>
      <c r="AS119" s="368"/>
      <c r="AT119" s="369"/>
      <c r="AU119" s="369"/>
      <c r="AV119" s="369"/>
      <c r="AW119" s="370"/>
      <c r="AX119" s="371"/>
    </row>
    <row r="120" spans="1:50">
      <c r="A120" s="89"/>
      <c r="B120" s="89"/>
    </row>
    <row r="121" spans="1:50">
      <c r="A121" s="89"/>
      <c r="B121" s="89"/>
    </row>
    <row r="122" spans="1:50">
      <c r="A122" s="89"/>
      <c r="B122" s="89"/>
    </row>
    <row r="123" spans="1:50">
      <c r="A123" s="89"/>
      <c r="B123" s="89"/>
    </row>
    <row r="124" spans="1:50">
      <c r="A124" s="89"/>
      <c r="B124" s="89"/>
    </row>
    <row r="125" spans="1:50">
      <c r="A125" s="89"/>
      <c r="B125" s="89"/>
    </row>
    <row r="126" spans="1:50">
      <c r="A126" s="89"/>
      <c r="B126" s="89"/>
    </row>
    <row r="127" spans="1:50">
      <c r="A127" s="89"/>
      <c r="B127" s="89"/>
    </row>
    <row r="128" spans="1:50">
      <c r="A128" s="89"/>
      <c r="B128" s="89"/>
    </row>
    <row r="129" spans="1:2">
      <c r="A129" s="89"/>
      <c r="B129" s="89"/>
    </row>
    <row r="130" spans="1:2">
      <c r="A130" s="89"/>
      <c r="B130" s="89"/>
    </row>
    <row r="131" spans="1:2">
      <c r="A131" s="89"/>
      <c r="B131" s="89"/>
    </row>
    <row r="132" spans="1:2">
      <c r="A132" s="89"/>
      <c r="B132" s="89"/>
    </row>
    <row r="133" spans="1:2">
      <c r="A133" s="89"/>
      <c r="B133" s="89"/>
    </row>
    <row r="134" spans="1:2">
      <c r="A134" s="89"/>
      <c r="B134" s="89"/>
    </row>
    <row r="135" spans="1:2">
      <c r="A135" s="89"/>
      <c r="B135" s="89"/>
    </row>
    <row r="136" spans="1:2">
      <c r="A136" s="89"/>
      <c r="B136" s="89"/>
    </row>
    <row r="137" spans="1:2">
      <c r="A137" s="89"/>
      <c r="B137" s="89"/>
    </row>
    <row r="138" spans="1:2">
      <c r="A138" s="89"/>
      <c r="B138" s="89"/>
    </row>
    <row r="139" spans="1:2">
      <c r="A139" s="89"/>
      <c r="B139" s="89"/>
    </row>
    <row r="140" spans="1:2">
      <c r="A140" s="89"/>
      <c r="B140" s="89"/>
    </row>
    <row r="141" spans="1:2">
      <c r="A141" s="89"/>
      <c r="B141" s="89"/>
    </row>
    <row r="142" spans="1:2">
      <c r="A142" s="89"/>
      <c r="B142" s="89"/>
    </row>
    <row r="143" spans="1:2">
      <c r="A143" s="89"/>
      <c r="B143" s="89"/>
    </row>
    <row r="144" spans="1:2">
      <c r="A144" s="89"/>
      <c r="B144" s="89"/>
    </row>
    <row r="145" spans="1:2">
      <c r="A145" s="89"/>
      <c r="B145" s="89"/>
    </row>
    <row r="146" spans="1:2">
      <c r="A146" s="89"/>
      <c r="B146" s="89"/>
    </row>
    <row r="147" spans="1:2">
      <c r="A147" s="89"/>
      <c r="B147" s="89"/>
    </row>
    <row r="148" spans="1:2">
      <c r="A148" s="89"/>
      <c r="B148" s="89"/>
    </row>
    <row r="149" spans="1:2">
      <c r="A149" s="89"/>
      <c r="B149" s="89"/>
    </row>
    <row r="150" spans="1:2">
      <c r="A150" s="89"/>
      <c r="B150" s="89"/>
    </row>
  </sheetData>
  <mergeCells count="8">
    <mergeCell ref="AG4:AL4"/>
    <mergeCell ref="AM4:AR4"/>
    <mergeCell ref="AS4:AX4"/>
    <mergeCell ref="C4:H4"/>
    <mergeCell ref="I4:N4"/>
    <mergeCell ref="O4:T4"/>
    <mergeCell ref="U4:Z4"/>
    <mergeCell ref="AA4:AF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2:AA81"/>
  <sheetViews>
    <sheetView showGridLines="0" topLeftCell="A31" zoomScale="85" zoomScaleNormal="85" workbookViewId="0">
      <selection activeCell="D72" sqref="D72"/>
    </sheetView>
  </sheetViews>
  <sheetFormatPr baseColWidth="10" defaultColWidth="11.44140625" defaultRowHeight="14.4"/>
  <cols>
    <col min="1" max="1" width="29.5546875" style="263" customWidth="1"/>
    <col min="2" max="2" width="6.88671875" style="263" bestFit="1" customWidth="1"/>
    <col min="3" max="3" width="12.6640625" style="263" customWidth="1"/>
    <col min="4" max="4" width="11.33203125" style="263" customWidth="1"/>
    <col min="5" max="5" width="12.109375" style="263" customWidth="1"/>
    <col min="6" max="7" width="11.33203125" style="263" customWidth="1"/>
    <col min="8" max="8" width="11.5546875" style="263" customWidth="1"/>
    <col min="9" max="9" width="12" style="263" customWidth="1"/>
    <col min="10" max="10" width="10.6640625" style="263" customWidth="1"/>
    <col min="11" max="11" width="11" style="263" customWidth="1"/>
    <col min="12" max="13" width="11.33203125" style="263" customWidth="1"/>
    <col min="14" max="14" width="11.88671875" style="263" customWidth="1"/>
    <col min="15" max="15" width="13.109375" style="263" customWidth="1"/>
    <col min="16" max="16" width="12.33203125" style="263" customWidth="1"/>
    <col min="17" max="17" width="12.44140625" style="263" customWidth="1"/>
    <col min="18" max="19" width="11.88671875" style="263" customWidth="1"/>
    <col min="20" max="20" width="11.33203125" style="263" customWidth="1"/>
    <col min="21" max="21" width="12.88671875" style="263" customWidth="1"/>
    <col min="22" max="22" width="12.44140625" style="263" customWidth="1"/>
    <col min="23" max="23" width="14.109375" style="263" customWidth="1"/>
    <col min="24" max="24" width="16" style="263" customWidth="1"/>
    <col min="25" max="25" width="36.5546875" style="263" customWidth="1"/>
    <col min="26" max="16384" width="11.44140625" style="263"/>
  </cols>
  <sheetData>
    <row r="2" spans="1:27" ht="21.75" customHeight="1">
      <c r="C2" s="431" t="s">
        <v>1053</v>
      </c>
      <c r="D2" s="434"/>
      <c r="E2" s="434"/>
      <c r="F2" s="434"/>
      <c r="G2" s="434"/>
      <c r="H2" s="434"/>
      <c r="I2" s="434"/>
      <c r="J2" s="434"/>
      <c r="K2" s="434"/>
      <c r="L2" s="434"/>
      <c r="M2" s="434"/>
      <c r="N2" s="434"/>
      <c r="O2" s="434"/>
      <c r="P2" s="434"/>
      <c r="Q2" s="434"/>
      <c r="R2" s="434"/>
      <c r="S2" s="434"/>
      <c r="T2" s="433"/>
    </row>
    <row r="3" spans="1:27" ht="45" customHeight="1">
      <c r="C3" s="435" t="s">
        <v>721</v>
      </c>
      <c r="D3" s="436"/>
      <c r="E3" s="436"/>
      <c r="F3" s="436"/>
      <c r="G3" s="436"/>
      <c r="H3" s="437"/>
      <c r="I3" s="431" t="s">
        <v>918</v>
      </c>
      <c r="J3" s="432"/>
      <c r="K3" s="432"/>
      <c r="L3" s="432"/>
      <c r="M3" s="432"/>
      <c r="N3" s="433"/>
      <c r="O3" s="431" t="s">
        <v>919</v>
      </c>
      <c r="P3" s="432"/>
      <c r="Q3" s="432"/>
      <c r="R3" s="432"/>
      <c r="S3" s="432"/>
      <c r="T3" s="433"/>
      <c r="Y3" s="302"/>
      <c r="Z3" s="302"/>
      <c r="AA3" s="302"/>
    </row>
    <row r="4" spans="1:27" ht="18.75" customHeight="1">
      <c r="C4" s="267">
        <v>2022</v>
      </c>
      <c r="D4" s="267">
        <v>2025</v>
      </c>
      <c r="E4" s="267">
        <v>2030</v>
      </c>
      <c r="F4" s="267">
        <v>2035</v>
      </c>
      <c r="G4" s="267">
        <v>2040</v>
      </c>
      <c r="H4" s="267">
        <v>2050</v>
      </c>
      <c r="I4" s="267">
        <v>2022</v>
      </c>
      <c r="J4" s="267">
        <v>2025</v>
      </c>
      <c r="K4" s="267">
        <v>2030</v>
      </c>
      <c r="L4" s="267">
        <v>2035</v>
      </c>
      <c r="M4" s="267">
        <v>2040</v>
      </c>
      <c r="N4" s="267">
        <v>2050</v>
      </c>
      <c r="O4" s="267">
        <v>2022</v>
      </c>
      <c r="P4" s="267">
        <v>2025</v>
      </c>
      <c r="Q4" s="267">
        <v>2030</v>
      </c>
      <c r="R4" s="267">
        <v>2035</v>
      </c>
      <c r="S4" s="267">
        <v>2040</v>
      </c>
      <c r="T4" s="267">
        <v>2050</v>
      </c>
      <c r="Y4" s="302"/>
      <c r="Z4" s="302"/>
      <c r="AA4" s="302"/>
    </row>
    <row r="5" spans="1:27" ht="18.75" customHeight="1">
      <c r="C5" s="112" t="s">
        <v>769</v>
      </c>
      <c r="D5" s="112" t="s">
        <v>770</v>
      </c>
      <c r="E5" s="112" t="s">
        <v>771</v>
      </c>
      <c r="F5" s="112" t="s">
        <v>772</v>
      </c>
      <c r="G5" s="112" t="s">
        <v>773</v>
      </c>
      <c r="H5" s="112" t="s">
        <v>826</v>
      </c>
      <c r="I5" s="112" t="s">
        <v>827</v>
      </c>
      <c r="J5" s="112" t="s">
        <v>828</v>
      </c>
      <c r="K5" s="112" t="s">
        <v>829</v>
      </c>
      <c r="L5" s="112" t="s">
        <v>830</v>
      </c>
      <c r="M5" s="112" t="s">
        <v>831</v>
      </c>
      <c r="N5" s="112" t="s">
        <v>832</v>
      </c>
      <c r="O5" s="112" t="s">
        <v>833</v>
      </c>
      <c r="P5" s="112" t="s">
        <v>834</v>
      </c>
      <c r="Q5" s="112" t="s">
        <v>835</v>
      </c>
      <c r="R5" s="112" t="s">
        <v>836</v>
      </c>
      <c r="S5" s="112" t="s">
        <v>837</v>
      </c>
      <c r="T5" s="112" t="s">
        <v>838</v>
      </c>
      <c r="Y5" s="302"/>
      <c r="Z5" s="302"/>
      <c r="AA5" s="302"/>
    </row>
    <row r="6" spans="1:27" ht="15.6">
      <c r="A6" s="110" t="s">
        <v>698</v>
      </c>
      <c r="B6" s="120" t="s">
        <v>774</v>
      </c>
      <c r="C6" s="369"/>
      <c r="D6" s="369"/>
      <c r="E6" s="369"/>
      <c r="F6" s="369"/>
      <c r="G6" s="370"/>
      <c r="H6" s="371"/>
      <c r="I6" s="369"/>
      <c r="J6" s="369"/>
      <c r="K6" s="369"/>
      <c r="L6" s="369"/>
      <c r="M6" s="370"/>
      <c r="N6" s="371"/>
      <c r="O6" s="369"/>
      <c r="P6" s="369"/>
      <c r="Q6" s="369"/>
      <c r="R6" s="369"/>
      <c r="S6" s="370"/>
      <c r="T6" s="371"/>
      <c r="Y6" s="302"/>
      <c r="Z6" s="302"/>
      <c r="AA6" s="302"/>
    </row>
    <row r="7" spans="1:27">
      <c r="A7" s="111" t="s">
        <v>723</v>
      </c>
      <c r="B7" s="112" t="s">
        <v>775</v>
      </c>
      <c r="C7" s="369"/>
      <c r="D7" s="369"/>
      <c r="E7" s="369"/>
      <c r="F7" s="369"/>
      <c r="G7" s="370"/>
      <c r="H7" s="371"/>
      <c r="I7" s="369"/>
      <c r="J7" s="369"/>
      <c r="K7" s="369"/>
      <c r="L7" s="369"/>
      <c r="M7" s="370"/>
      <c r="N7" s="371"/>
      <c r="O7" s="369"/>
      <c r="P7" s="369"/>
      <c r="Q7" s="369"/>
      <c r="R7" s="369"/>
      <c r="S7" s="370"/>
      <c r="T7" s="371"/>
      <c r="Y7" s="302"/>
      <c r="Z7" s="302"/>
      <c r="AA7" s="302"/>
    </row>
    <row r="8" spans="1:27">
      <c r="A8" s="111" t="s">
        <v>724</v>
      </c>
      <c r="B8" s="112" t="s">
        <v>776</v>
      </c>
      <c r="C8" s="369"/>
      <c r="D8" s="369"/>
      <c r="E8" s="369"/>
      <c r="F8" s="369"/>
      <c r="G8" s="370"/>
      <c r="H8" s="371"/>
      <c r="I8" s="369"/>
      <c r="J8" s="369"/>
      <c r="K8" s="369"/>
      <c r="L8" s="369"/>
      <c r="M8" s="370"/>
      <c r="N8" s="371"/>
      <c r="O8" s="369"/>
      <c r="P8" s="369"/>
      <c r="Q8" s="369"/>
      <c r="R8" s="369"/>
      <c r="S8" s="370"/>
      <c r="T8" s="371"/>
      <c r="Y8" s="302"/>
      <c r="Z8" s="302"/>
      <c r="AA8" s="302"/>
    </row>
    <row r="9" spans="1:27">
      <c r="A9" s="111" t="s">
        <v>725</v>
      </c>
      <c r="B9" s="112" t="s">
        <v>777</v>
      </c>
      <c r="C9" s="369"/>
      <c r="D9" s="369"/>
      <c r="E9" s="369"/>
      <c r="F9" s="369"/>
      <c r="G9" s="370"/>
      <c r="H9" s="371"/>
      <c r="I9" s="369"/>
      <c r="J9" s="369"/>
      <c r="K9" s="369"/>
      <c r="L9" s="369"/>
      <c r="M9" s="370"/>
      <c r="N9" s="371"/>
      <c r="O9" s="369"/>
      <c r="P9" s="369"/>
      <c r="Q9" s="369"/>
      <c r="R9" s="369"/>
      <c r="S9" s="370"/>
      <c r="T9" s="371"/>
      <c r="Y9" s="302"/>
      <c r="Z9" s="302"/>
      <c r="AA9" s="302"/>
    </row>
    <row r="10" spans="1:27">
      <c r="A10" s="111" t="s">
        <v>726</v>
      </c>
      <c r="B10" s="112" t="s">
        <v>778</v>
      </c>
      <c r="C10" s="369"/>
      <c r="D10" s="369"/>
      <c r="E10" s="369"/>
      <c r="F10" s="369"/>
      <c r="G10" s="370"/>
      <c r="H10" s="371"/>
      <c r="I10" s="369"/>
      <c r="J10" s="369"/>
      <c r="K10" s="369"/>
      <c r="L10" s="369"/>
      <c r="M10" s="370"/>
      <c r="N10" s="371"/>
      <c r="O10" s="369"/>
      <c r="P10" s="369"/>
      <c r="Q10" s="369"/>
      <c r="R10" s="369"/>
      <c r="S10" s="370"/>
      <c r="T10" s="371"/>
      <c r="Y10" s="302"/>
      <c r="Z10" s="302"/>
      <c r="AA10" s="302"/>
    </row>
    <row r="11" spans="1:27">
      <c r="A11" s="111" t="s">
        <v>727</v>
      </c>
      <c r="B11" s="112" t="s">
        <v>779</v>
      </c>
      <c r="C11" s="369"/>
      <c r="D11" s="369"/>
      <c r="E11" s="369"/>
      <c r="F11" s="369"/>
      <c r="G11" s="370"/>
      <c r="H11" s="371"/>
      <c r="I11" s="369"/>
      <c r="J11" s="369"/>
      <c r="K11" s="369"/>
      <c r="L11" s="369"/>
      <c r="M11" s="370"/>
      <c r="N11" s="371"/>
      <c r="O11" s="369"/>
      <c r="P11" s="369"/>
      <c r="Q11" s="369"/>
      <c r="R11" s="369"/>
      <c r="S11" s="370"/>
      <c r="T11" s="371"/>
    </row>
    <row r="12" spans="1:27">
      <c r="A12" s="111" t="s">
        <v>728</v>
      </c>
      <c r="B12" s="112" t="s">
        <v>780</v>
      </c>
      <c r="C12" s="369"/>
      <c r="D12" s="369"/>
      <c r="E12" s="369"/>
      <c r="F12" s="369"/>
      <c r="G12" s="370"/>
      <c r="H12" s="371"/>
      <c r="I12" s="369"/>
      <c r="J12" s="369"/>
      <c r="K12" s="369"/>
      <c r="L12" s="369"/>
      <c r="M12" s="370"/>
      <c r="N12" s="371"/>
      <c r="O12" s="369"/>
      <c r="P12" s="369"/>
      <c r="Q12" s="369"/>
      <c r="R12" s="369"/>
      <c r="S12" s="370"/>
      <c r="T12" s="371"/>
    </row>
    <row r="13" spans="1:27">
      <c r="A13" s="111" t="s">
        <v>729</v>
      </c>
      <c r="B13" s="112" t="s">
        <v>781</v>
      </c>
      <c r="C13" s="369"/>
      <c r="D13" s="369"/>
      <c r="E13" s="369"/>
      <c r="F13" s="369"/>
      <c r="G13" s="370"/>
      <c r="H13" s="371"/>
      <c r="I13" s="369"/>
      <c r="J13" s="369"/>
      <c r="K13" s="369"/>
      <c r="L13" s="369"/>
      <c r="M13" s="370"/>
      <c r="N13" s="371"/>
      <c r="O13" s="369"/>
      <c r="P13" s="369"/>
      <c r="Q13" s="369"/>
      <c r="R13" s="369"/>
      <c r="S13" s="370"/>
      <c r="T13" s="371"/>
    </row>
    <row r="14" spans="1:27">
      <c r="A14" s="111" t="s">
        <v>730</v>
      </c>
      <c r="B14" s="112" t="s">
        <v>782</v>
      </c>
      <c r="C14" s="369"/>
      <c r="D14" s="369"/>
      <c r="E14" s="369"/>
      <c r="F14" s="369"/>
      <c r="G14" s="370"/>
      <c r="H14" s="371"/>
      <c r="I14" s="369"/>
      <c r="J14" s="369"/>
      <c r="K14" s="369"/>
      <c r="L14" s="369"/>
      <c r="M14" s="370"/>
      <c r="N14" s="371"/>
      <c r="O14" s="369"/>
      <c r="P14" s="369"/>
      <c r="Q14" s="369"/>
      <c r="R14" s="369"/>
      <c r="S14" s="370"/>
      <c r="T14" s="371"/>
    </row>
    <row r="15" spans="1:27">
      <c r="A15" s="111" t="s">
        <v>731</v>
      </c>
      <c r="B15" s="112" t="s">
        <v>783</v>
      </c>
      <c r="C15" s="369"/>
      <c r="D15" s="369"/>
      <c r="E15" s="369"/>
      <c r="F15" s="369"/>
      <c r="G15" s="370"/>
      <c r="H15" s="371"/>
      <c r="I15" s="369"/>
      <c r="J15" s="369"/>
      <c r="K15" s="369"/>
      <c r="L15" s="369"/>
      <c r="M15" s="370"/>
      <c r="N15" s="371"/>
      <c r="O15" s="369"/>
      <c r="P15" s="369"/>
      <c r="Q15" s="369"/>
      <c r="R15" s="369"/>
      <c r="S15" s="370"/>
      <c r="T15" s="371"/>
    </row>
    <row r="16" spans="1:27">
      <c r="A16" s="111" t="s">
        <v>732</v>
      </c>
      <c r="B16" s="112" t="s">
        <v>784</v>
      </c>
      <c r="C16" s="369"/>
      <c r="D16" s="369"/>
      <c r="E16" s="369"/>
      <c r="F16" s="369"/>
      <c r="G16" s="370"/>
      <c r="H16" s="371"/>
      <c r="I16" s="369"/>
      <c r="J16" s="369"/>
      <c r="K16" s="369"/>
      <c r="L16" s="369"/>
      <c r="M16" s="370"/>
      <c r="N16" s="371"/>
      <c r="O16" s="369"/>
      <c r="P16" s="369"/>
      <c r="Q16" s="369"/>
      <c r="R16" s="369"/>
      <c r="S16" s="370"/>
      <c r="T16" s="371"/>
    </row>
    <row r="17" spans="1:20">
      <c r="A17" s="111" t="s">
        <v>733</v>
      </c>
      <c r="B17" s="112" t="s">
        <v>785</v>
      </c>
      <c r="C17" s="369"/>
      <c r="D17" s="369"/>
      <c r="E17" s="369"/>
      <c r="F17" s="369"/>
      <c r="G17" s="370"/>
      <c r="H17" s="371"/>
      <c r="I17" s="369"/>
      <c r="J17" s="369"/>
      <c r="K17" s="369"/>
      <c r="L17" s="369"/>
      <c r="M17" s="370"/>
      <c r="N17" s="371"/>
      <c r="O17" s="369"/>
      <c r="P17" s="369"/>
      <c r="Q17" s="369"/>
      <c r="R17" s="369"/>
      <c r="S17" s="370"/>
      <c r="T17" s="371"/>
    </row>
    <row r="18" spans="1:20">
      <c r="A18" s="111" t="s">
        <v>734</v>
      </c>
      <c r="B18" s="112" t="s">
        <v>786</v>
      </c>
      <c r="C18" s="369"/>
      <c r="D18" s="369"/>
      <c r="E18" s="369"/>
      <c r="F18" s="369"/>
      <c r="G18" s="370"/>
      <c r="H18" s="371"/>
      <c r="I18" s="369"/>
      <c r="J18" s="369"/>
      <c r="K18" s="369"/>
      <c r="L18" s="369"/>
      <c r="M18" s="370"/>
      <c r="N18" s="371"/>
      <c r="O18" s="369"/>
      <c r="P18" s="369"/>
      <c r="Q18" s="369"/>
      <c r="R18" s="369"/>
      <c r="S18" s="370"/>
      <c r="T18" s="371"/>
    </row>
    <row r="19" spans="1:20">
      <c r="A19" s="111" t="s">
        <v>735</v>
      </c>
      <c r="B19" s="112" t="s">
        <v>787</v>
      </c>
      <c r="C19" s="369"/>
      <c r="D19" s="369"/>
      <c r="E19" s="369"/>
      <c r="F19" s="369"/>
      <c r="G19" s="370"/>
      <c r="H19" s="371"/>
      <c r="I19" s="369"/>
      <c r="J19" s="369"/>
      <c r="K19" s="369"/>
      <c r="L19" s="369"/>
      <c r="M19" s="370"/>
      <c r="N19" s="371"/>
      <c r="O19" s="369"/>
      <c r="P19" s="369"/>
      <c r="Q19" s="369"/>
      <c r="R19" s="369"/>
      <c r="S19" s="370"/>
      <c r="T19" s="371"/>
    </row>
    <row r="20" spans="1:20">
      <c r="A20" s="109" t="s">
        <v>705</v>
      </c>
      <c r="B20" s="112" t="s">
        <v>788</v>
      </c>
      <c r="C20" s="369"/>
      <c r="D20" s="369"/>
      <c r="E20" s="369"/>
      <c r="F20" s="369"/>
      <c r="G20" s="370"/>
      <c r="H20" s="371"/>
      <c r="I20" s="369"/>
      <c r="J20" s="369"/>
      <c r="K20" s="369"/>
      <c r="L20" s="369"/>
      <c r="M20" s="370"/>
      <c r="N20" s="371"/>
      <c r="O20" s="369"/>
      <c r="P20" s="369"/>
      <c r="Q20" s="369"/>
      <c r="R20" s="369"/>
      <c r="S20" s="370"/>
      <c r="T20" s="371"/>
    </row>
    <row r="21" spans="1:20">
      <c r="A21" s="109" t="s">
        <v>699</v>
      </c>
      <c r="B21" s="112" t="s">
        <v>789</v>
      </c>
      <c r="C21" s="369"/>
      <c r="D21" s="369"/>
      <c r="E21" s="369"/>
      <c r="F21" s="369"/>
      <c r="G21" s="370"/>
      <c r="H21" s="371"/>
      <c r="I21" s="369"/>
      <c r="J21" s="369"/>
      <c r="K21" s="369"/>
      <c r="L21" s="369"/>
      <c r="M21" s="370"/>
      <c r="N21" s="371"/>
      <c r="O21" s="369"/>
      <c r="P21" s="369"/>
      <c r="Q21" s="369"/>
      <c r="R21" s="369"/>
      <c r="S21" s="370"/>
      <c r="T21" s="371"/>
    </row>
    <row r="22" spans="1:20">
      <c r="A22" s="109" t="s">
        <v>700</v>
      </c>
      <c r="B22" s="112" t="s">
        <v>790</v>
      </c>
      <c r="C22" s="369"/>
      <c r="D22" s="369"/>
      <c r="E22" s="369"/>
      <c r="F22" s="369"/>
      <c r="G22" s="370"/>
      <c r="H22" s="371"/>
      <c r="I22" s="369"/>
      <c r="J22" s="369"/>
      <c r="K22" s="369"/>
      <c r="L22" s="369"/>
      <c r="M22" s="370"/>
      <c r="N22" s="371"/>
      <c r="O22" s="369"/>
      <c r="P22" s="369"/>
      <c r="Q22" s="369"/>
      <c r="R22" s="369"/>
      <c r="S22" s="370"/>
      <c r="T22" s="371"/>
    </row>
    <row r="23" spans="1:20">
      <c r="A23" s="109" t="s">
        <v>701</v>
      </c>
      <c r="B23" s="112" t="s">
        <v>791</v>
      </c>
      <c r="C23" s="369"/>
      <c r="D23" s="369"/>
      <c r="E23" s="369"/>
      <c r="F23" s="369"/>
      <c r="G23" s="370"/>
      <c r="H23" s="371"/>
      <c r="I23" s="369"/>
      <c r="J23" s="369"/>
      <c r="K23" s="369"/>
      <c r="L23" s="369"/>
      <c r="M23" s="370"/>
      <c r="N23" s="371"/>
      <c r="O23" s="369"/>
      <c r="P23" s="369"/>
      <c r="Q23" s="369"/>
      <c r="R23" s="369"/>
      <c r="S23" s="370"/>
      <c r="T23" s="371"/>
    </row>
    <row r="24" spans="1:20">
      <c r="A24" s="109" t="s">
        <v>702</v>
      </c>
      <c r="B24" s="112" t="s">
        <v>792</v>
      </c>
      <c r="C24" s="369"/>
      <c r="D24" s="369"/>
      <c r="E24" s="369"/>
      <c r="F24" s="369"/>
      <c r="G24" s="370"/>
      <c r="H24" s="371"/>
      <c r="I24" s="369"/>
      <c r="J24" s="369"/>
      <c r="K24" s="369"/>
      <c r="L24" s="369"/>
      <c r="M24" s="370"/>
      <c r="N24" s="371"/>
      <c r="O24" s="369"/>
      <c r="P24" s="369"/>
      <c r="Q24" s="369"/>
      <c r="R24" s="369"/>
      <c r="S24" s="370"/>
      <c r="T24" s="371"/>
    </row>
    <row r="25" spans="1:20">
      <c r="A25" s="109" t="s">
        <v>703</v>
      </c>
      <c r="B25" s="112" t="s">
        <v>793</v>
      </c>
      <c r="C25" s="369"/>
      <c r="D25" s="369"/>
      <c r="E25" s="369"/>
      <c r="F25" s="369"/>
      <c r="G25" s="370"/>
      <c r="H25" s="371"/>
      <c r="I25" s="369"/>
      <c r="J25" s="369"/>
      <c r="K25" s="369"/>
      <c r="L25" s="369"/>
      <c r="M25" s="370"/>
      <c r="N25" s="371"/>
      <c r="O25" s="369"/>
      <c r="P25" s="369"/>
      <c r="Q25" s="369"/>
      <c r="R25" s="369"/>
      <c r="S25" s="370"/>
      <c r="T25" s="371"/>
    </row>
    <row r="26" spans="1:20">
      <c r="A26" s="109" t="s">
        <v>704</v>
      </c>
      <c r="B26" s="112" t="s">
        <v>794</v>
      </c>
      <c r="C26" s="369"/>
      <c r="D26" s="369"/>
      <c r="E26" s="369"/>
      <c r="F26" s="369"/>
      <c r="G26" s="370"/>
      <c r="H26" s="371"/>
      <c r="I26" s="369"/>
      <c r="J26" s="369"/>
      <c r="K26" s="369"/>
      <c r="L26" s="369"/>
      <c r="M26" s="370"/>
      <c r="N26" s="371"/>
      <c r="O26" s="369"/>
      <c r="P26" s="369"/>
      <c r="Q26" s="369"/>
      <c r="R26" s="369"/>
      <c r="S26" s="370"/>
      <c r="T26" s="371"/>
    </row>
    <row r="27" spans="1:20">
      <c r="A27" s="93"/>
      <c r="B27" s="93"/>
      <c r="C27" s="94"/>
      <c r="D27" s="94"/>
      <c r="E27" s="94"/>
      <c r="F27" s="94"/>
      <c r="G27" s="94"/>
      <c r="H27" s="94"/>
      <c r="I27" s="94"/>
      <c r="J27" s="94"/>
      <c r="K27" s="94"/>
      <c r="L27" s="94"/>
      <c r="M27" s="94"/>
      <c r="N27" s="94"/>
      <c r="O27" s="94"/>
      <c r="P27" s="94"/>
      <c r="Q27" s="94"/>
      <c r="R27" s="94"/>
      <c r="S27" s="94"/>
      <c r="T27" s="94"/>
    </row>
    <row r="28" spans="1:20">
      <c r="A28" s="93"/>
      <c r="B28" s="93"/>
      <c r="C28" s="94"/>
      <c r="D28" s="94"/>
      <c r="E28" s="94"/>
      <c r="F28" s="94"/>
      <c r="G28" s="94"/>
      <c r="H28" s="94"/>
      <c r="I28" s="94"/>
      <c r="J28" s="94"/>
      <c r="K28" s="94"/>
      <c r="L28" s="94"/>
      <c r="M28" s="94"/>
      <c r="N28" s="94"/>
      <c r="O28" s="94"/>
      <c r="P28" s="94"/>
      <c r="Q28" s="94"/>
      <c r="R28" s="94"/>
      <c r="S28" s="94"/>
      <c r="T28" s="94"/>
    </row>
    <row r="29" spans="1:20">
      <c r="A29" s="93"/>
      <c r="B29" s="93"/>
      <c r="C29" s="94"/>
      <c r="D29" s="94"/>
      <c r="E29" s="94"/>
      <c r="F29" s="94"/>
      <c r="G29" s="94"/>
      <c r="H29" s="94"/>
      <c r="I29" s="94"/>
      <c r="J29" s="94"/>
      <c r="K29" s="94"/>
      <c r="L29" s="94"/>
      <c r="M29" s="94"/>
      <c r="N29" s="94"/>
      <c r="O29" s="94"/>
      <c r="P29" s="94"/>
      <c r="Q29" s="94"/>
      <c r="R29" s="94"/>
      <c r="S29" s="94"/>
      <c r="T29" s="94"/>
    </row>
    <row r="30" spans="1:20" ht="18.75" customHeight="1">
      <c r="C30" s="431" t="s">
        <v>736</v>
      </c>
      <c r="D30" s="432"/>
      <c r="E30" s="432"/>
      <c r="F30" s="432"/>
      <c r="G30" s="432"/>
      <c r="H30" s="432"/>
      <c r="I30" s="432"/>
      <c r="J30" s="432"/>
      <c r="K30" s="432"/>
      <c r="L30" s="432"/>
      <c r="M30" s="432"/>
      <c r="N30" s="432"/>
      <c r="O30" s="432"/>
      <c r="P30" s="432"/>
      <c r="Q30" s="432"/>
      <c r="R30" s="432"/>
      <c r="S30" s="432"/>
      <c r="T30" s="433"/>
    </row>
    <row r="31" spans="1:20" ht="55.5" customHeight="1">
      <c r="C31" s="435" t="s">
        <v>721</v>
      </c>
      <c r="D31" s="436"/>
      <c r="E31" s="436"/>
      <c r="F31" s="436"/>
      <c r="G31" s="436"/>
      <c r="H31" s="437"/>
      <c r="I31" s="431" t="s">
        <v>918</v>
      </c>
      <c r="J31" s="432"/>
      <c r="K31" s="432"/>
      <c r="L31" s="432"/>
      <c r="M31" s="432"/>
      <c r="N31" s="433"/>
      <c r="O31" s="431" t="s">
        <v>919</v>
      </c>
      <c r="P31" s="432"/>
      <c r="Q31" s="432"/>
      <c r="R31" s="432"/>
      <c r="S31" s="432"/>
      <c r="T31" s="433"/>
    </row>
    <row r="32" spans="1:20">
      <c r="C32" s="267">
        <v>2022</v>
      </c>
      <c r="D32" s="267">
        <v>2025</v>
      </c>
      <c r="E32" s="267">
        <v>2030</v>
      </c>
      <c r="F32" s="267">
        <v>2035</v>
      </c>
      <c r="G32" s="267">
        <v>2040</v>
      </c>
      <c r="H32" s="267">
        <v>2050</v>
      </c>
      <c r="I32" s="267">
        <v>2022</v>
      </c>
      <c r="J32" s="267">
        <v>2025</v>
      </c>
      <c r="K32" s="267">
        <v>2030</v>
      </c>
      <c r="L32" s="267">
        <v>2035</v>
      </c>
      <c r="M32" s="267">
        <v>2040</v>
      </c>
      <c r="N32" s="267">
        <v>2050</v>
      </c>
      <c r="O32" s="267">
        <v>2022</v>
      </c>
      <c r="P32" s="267">
        <v>2025</v>
      </c>
      <c r="Q32" s="267">
        <v>2030</v>
      </c>
      <c r="R32" s="267">
        <v>2035</v>
      </c>
      <c r="S32" s="267">
        <v>2040</v>
      </c>
      <c r="T32" s="267">
        <v>2050</v>
      </c>
    </row>
    <row r="33" spans="1:20">
      <c r="C33" s="112" t="s">
        <v>769</v>
      </c>
      <c r="D33" s="112" t="s">
        <v>770</v>
      </c>
      <c r="E33" s="112" t="s">
        <v>771</v>
      </c>
      <c r="F33" s="112" t="s">
        <v>772</v>
      </c>
      <c r="G33" s="112" t="s">
        <v>773</v>
      </c>
      <c r="H33" s="112" t="s">
        <v>826</v>
      </c>
      <c r="I33" s="112" t="s">
        <v>827</v>
      </c>
      <c r="J33" s="112" t="s">
        <v>828</v>
      </c>
      <c r="K33" s="112" t="s">
        <v>829</v>
      </c>
      <c r="L33" s="112" t="s">
        <v>830</v>
      </c>
      <c r="M33" s="112" t="s">
        <v>831</v>
      </c>
      <c r="N33" s="112" t="s">
        <v>832</v>
      </c>
      <c r="O33" s="112" t="s">
        <v>833</v>
      </c>
      <c r="P33" s="112" t="s">
        <v>834</v>
      </c>
      <c r="Q33" s="112" t="s">
        <v>835</v>
      </c>
      <c r="R33" s="112" t="s">
        <v>836</v>
      </c>
      <c r="S33" s="112" t="s">
        <v>837</v>
      </c>
      <c r="T33" s="112" t="s">
        <v>838</v>
      </c>
    </row>
    <row r="34" spans="1:20" ht="15.6">
      <c r="A34" s="110" t="s">
        <v>698</v>
      </c>
      <c r="B34" s="120" t="s">
        <v>795</v>
      </c>
      <c r="C34" s="369"/>
      <c r="D34" s="369"/>
      <c r="E34" s="369"/>
      <c r="F34" s="369"/>
      <c r="G34" s="370"/>
      <c r="H34" s="371"/>
      <c r="I34" s="372"/>
      <c r="J34" s="369"/>
      <c r="K34" s="369"/>
      <c r="L34" s="369"/>
      <c r="M34" s="370"/>
      <c r="N34" s="371"/>
      <c r="O34" s="372"/>
      <c r="P34" s="369"/>
      <c r="Q34" s="369"/>
      <c r="R34" s="369"/>
      <c r="S34" s="370"/>
      <c r="T34" s="371"/>
    </row>
    <row r="35" spans="1:20">
      <c r="A35" s="111" t="s">
        <v>723</v>
      </c>
      <c r="B35" s="112" t="s">
        <v>796</v>
      </c>
      <c r="C35" s="369"/>
      <c r="D35" s="369"/>
      <c r="E35" s="369"/>
      <c r="F35" s="369"/>
      <c r="G35" s="370"/>
      <c r="H35" s="371"/>
      <c r="I35" s="369"/>
      <c r="J35" s="369"/>
      <c r="K35" s="369"/>
      <c r="L35" s="369"/>
      <c r="M35" s="370"/>
      <c r="N35" s="371"/>
      <c r="O35" s="369"/>
      <c r="P35" s="369"/>
      <c r="Q35" s="369"/>
      <c r="R35" s="369"/>
      <c r="S35" s="370"/>
      <c r="T35" s="371"/>
    </row>
    <row r="36" spans="1:20">
      <c r="A36" s="111" t="s">
        <v>724</v>
      </c>
      <c r="B36" s="112" t="s">
        <v>797</v>
      </c>
      <c r="C36" s="369"/>
      <c r="D36" s="369"/>
      <c r="E36" s="369"/>
      <c r="F36" s="369"/>
      <c r="G36" s="370"/>
      <c r="H36" s="371"/>
      <c r="I36" s="369"/>
      <c r="J36" s="369"/>
      <c r="K36" s="369"/>
      <c r="L36" s="369"/>
      <c r="M36" s="370"/>
      <c r="N36" s="371"/>
      <c r="O36" s="369"/>
      <c r="P36" s="369"/>
      <c r="Q36" s="369"/>
      <c r="R36" s="369"/>
      <c r="S36" s="370"/>
      <c r="T36" s="371"/>
    </row>
    <row r="37" spans="1:20">
      <c r="A37" s="111" t="s">
        <v>725</v>
      </c>
      <c r="B37" s="112" t="s">
        <v>798</v>
      </c>
      <c r="C37" s="369"/>
      <c r="D37" s="369"/>
      <c r="E37" s="369"/>
      <c r="F37" s="369"/>
      <c r="G37" s="370"/>
      <c r="H37" s="371"/>
      <c r="I37" s="369"/>
      <c r="J37" s="369"/>
      <c r="K37" s="369"/>
      <c r="L37" s="369"/>
      <c r="M37" s="370"/>
      <c r="N37" s="371"/>
      <c r="O37" s="369"/>
      <c r="P37" s="369"/>
      <c r="Q37" s="369"/>
      <c r="R37" s="369"/>
      <c r="S37" s="370"/>
      <c r="T37" s="371"/>
    </row>
    <row r="38" spans="1:20">
      <c r="A38" s="111" t="s">
        <v>726</v>
      </c>
      <c r="B38" s="112" t="s">
        <v>799</v>
      </c>
      <c r="C38" s="369"/>
      <c r="D38" s="369"/>
      <c r="E38" s="369"/>
      <c r="F38" s="369"/>
      <c r="G38" s="370"/>
      <c r="H38" s="371"/>
      <c r="I38" s="369"/>
      <c r="J38" s="369"/>
      <c r="K38" s="369"/>
      <c r="L38" s="369"/>
      <c r="M38" s="370"/>
      <c r="N38" s="371"/>
      <c r="O38" s="369"/>
      <c r="P38" s="369"/>
      <c r="Q38" s="369"/>
      <c r="R38" s="369"/>
      <c r="S38" s="370"/>
      <c r="T38" s="371"/>
    </row>
    <row r="39" spans="1:20">
      <c r="A39" s="111" t="s">
        <v>727</v>
      </c>
      <c r="B39" s="112" t="s">
        <v>800</v>
      </c>
      <c r="C39" s="369"/>
      <c r="D39" s="369"/>
      <c r="E39" s="369"/>
      <c r="F39" s="369"/>
      <c r="G39" s="370"/>
      <c r="H39" s="371"/>
      <c r="I39" s="369"/>
      <c r="J39" s="369"/>
      <c r="K39" s="369"/>
      <c r="L39" s="369"/>
      <c r="M39" s="370"/>
      <c r="N39" s="371"/>
      <c r="O39" s="369"/>
      <c r="P39" s="369"/>
      <c r="Q39" s="369"/>
      <c r="R39" s="369"/>
      <c r="S39" s="370"/>
      <c r="T39" s="371"/>
    </row>
    <row r="40" spans="1:20">
      <c r="A40" s="111" t="s">
        <v>728</v>
      </c>
      <c r="B40" s="112" t="s">
        <v>801</v>
      </c>
      <c r="C40" s="369"/>
      <c r="D40" s="369"/>
      <c r="E40" s="369"/>
      <c r="F40" s="369"/>
      <c r="G40" s="370"/>
      <c r="H40" s="371"/>
      <c r="I40" s="369"/>
      <c r="J40" s="369"/>
      <c r="K40" s="369"/>
      <c r="L40" s="369"/>
      <c r="M40" s="370"/>
      <c r="N40" s="371"/>
      <c r="O40" s="369"/>
      <c r="P40" s="369"/>
      <c r="Q40" s="369"/>
      <c r="R40" s="369"/>
      <c r="S40" s="370"/>
      <c r="T40" s="371"/>
    </row>
    <row r="41" spans="1:20">
      <c r="A41" s="111" t="s">
        <v>729</v>
      </c>
      <c r="B41" s="112" t="s">
        <v>802</v>
      </c>
      <c r="C41" s="369"/>
      <c r="D41" s="369"/>
      <c r="E41" s="369"/>
      <c r="F41" s="369"/>
      <c r="G41" s="370"/>
      <c r="H41" s="371"/>
      <c r="I41" s="369"/>
      <c r="J41" s="369"/>
      <c r="K41" s="369"/>
      <c r="L41" s="369"/>
      <c r="M41" s="370"/>
      <c r="N41" s="371"/>
      <c r="O41" s="369"/>
      <c r="P41" s="369"/>
      <c r="Q41" s="369"/>
      <c r="R41" s="369"/>
      <c r="S41" s="370"/>
      <c r="T41" s="371"/>
    </row>
    <row r="42" spans="1:20">
      <c r="A42" s="111" t="s">
        <v>730</v>
      </c>
      <c r="B42" s="112" t="s">
        <v>803</v>
      </c>
      <c r="C42" s="369"/>
      <c r="D42" s="369"/>
      <c r="E42" s="369"/>
      <c r="F42" s="369"/>
      <c r="G42" s="370"/>
      <c r="H42" s="371"/>
      <c r="I42" s="369"/>
      <c r="J42" s="369"/>
      <c r="K42" s="369"/>
      <c r="L42" s="369"/>
      <c r="M42" s="370"/>
      <c r="N42" s="371"/>
      <c r="O42" s="369"/>
      <c r="P42" s="369"/>
      <c r="Q42" s="369"/>
      <c r="R42" s="369"/>
      <c r="S42" s="370"/>
      <c r="T42" s="371"/>
    </row>
    <row r="43" spans="1:20">
      <c r="A43" s="111" t="s">
        <v>731</v>
      </c>
      <c r="B43" s="112" t="s">
        <v>804</v>
      </c>
      <c r="C43" s="369"/>
      <c r="D43" s="369"/>
      <c r="E43" s="369"/>
      <c r="F43" s="369"/>
      <c r="G43" s="370"/>
      <c r="H43" s="371"/>
      <c r="I43" s="369"/>
      <c r="J43" s="369"/>
      <c r="K43" s="369"/>
      <c r="L43" s="369"/>
      <c r="M43" s="370"/>
      <c r="N43" s="371"/>
      <c r="O43" s="369"/>
      <c r="P43" s="369"/>
      <c r="Q43" s="369"/>
      <c r="R43" s="369"/>
      <c r="S43" s="370"/>
      <c r="T43" s="371"/>
    </row>
    <row r="44" spans="1:20">
      <c r="A44" s="111" t="s">
        <v>732</v>
      </c>
      <c r="B44" s="112" t="s">
        <v>805</v>
      </c>
      <c r="C44" s="369"/>
      <c r="D44" s="369"/>
      <c r="E44" s="369"/>
      <c r="F44" s="369"/>
      <c r="G44" s="370"/>
      <c r="H44" s="371"/>
      <c r="I44" s="369"/>
      <c r="J44" s="369"/>
      <c r="K44" s="369"/>
      <c r="L44" s="369"/>
      <c r="M44" s="370"/>
      <c r="N44" s="371"/>
      <c r="O44" s="369"/>
      <c r="P44" s="369"/>
      <c r="Q44" s="369"/>
      <c r="R44" s="369"/>
      <c r="S44" s="370"/>
      <c r="T44" s="371"/>
    </row>
    <row r="45" spans="1:20">
      <c r="A45" s="111" t="s">
        <v>733</v>
      </c>
      <c r="B45" s="112" t="s">
        <v>806</v>
      </c>
      <c r="C45" s="369"/>
      <c r="D45" s="369"/>
      <c r="E45" s="369"/>
      <c r="F45" s="369"/>
      <c r="G45" s="370"/>
      <c r="H45" s="371"/>
      <c r="I45" s="369"/>
      <c r="J45" s="369"/>
      <c r="K45" s="369"/>
      <c r="L45" s="369"/>
      <c r="M45" s="370"/>
      <c r="N45" s="371"/>
      <c r="O45" s="369"/>
      <c r="P45" s="369"/>
      <c r="Q45" s="369"/>
      <c r="R45" s="369"/>
      <c r="S45" s="370"/>
      <c r="T45" s="371"/>
    </row>
    <row r="46" spans="1:20">
      <c r="A46" s="111" t="s">
        <v>734</v>
      </c>
      <c r="B46" s="112" t="s">
        <v>807</v>
      </c>
      <c r="C46" s="369"/>
      <c r="D46" s="369"/>
      <c r="E46" s="369"/>
      <c r="F46" s="369"/>
      <c r="G46" s="370"/>
      <c r="H46" s="371"/>
      <c r="I46" s="369"/>
      <c r="J46" s="369"/>
      <c r="K46" s="369"/>
      <c r="L46" s="369"/>
      <c r="M46" s="370"/>
      <c r="N46" s="371"/>
      <c r="O46" s="369"/>
      <c r="P46" s="369"/>
      <c r="Q46" s="369"/>
      <c r="R46" s="369"/>
      <c r="S46" s="370"/>
      <c r="T46" s="371"/>
    </row>
    <row r="47" spans="1:20">
      <c r="A47" s="111" t="s">
        <v>735</v>
      </c>
      <c r="B47" s="112" t="s">
        <v>808</v>
      </c>
      <c r="C47" s="369"/>
      <c r="D47" s="369"/>
      <c r="E47" s="369"/>
      <c r="F47" s="369"/>
      <c r="G47" s="370"/>
      <c r="H47" s="371"/>
      <c r="I47" s="369"/>
      <c r="J47" s="369"/>
      <c r="K47" s="369"/>
      <c r="L47" s="369"/>
      <c r="M47" s="370"/>
      <c r="N47" s="371"/>
      <c r="O47" s="369"/>
      <c r="P47" s="369"/>
      <c r="Q47" s="369"/>
      <c r="R47" s="369"/>
      <c r="S47" s="370"/>
      <c r="T47" s="371"/>
    </row>
    <row r="48" spans="1:20">
      <c r="A48" s="109" t="s">
        <v>705</v>
      </c>
      <c r="B48" s="112" t="s">
        <v>809</v>
      </c>
      <c r="C48" s="369"/>
      <c r="D48" s="369"/>
      <c r="E48" s="369"/>
      <c r="F48" s="369"/>
      <c r="G48" s="370"/>
      <c r="H48" s="371"/>
      <c r="I48" s="369"/>
      <c r="J48" s="369"/>
      <c r="K48" s="369"/>
      <c r="L48" s="369"/>
      <c r="M48" s="370"/>
      <c r="N48" s="371"/>
      <c r="O48" s="369"/>
      <c r="P48" s="369"/>
      <c r="Q48" s="369"/>
      <c r="R48" s="369"/>
      <c r="S48" s="370"/>
      <c r="T48" s="371"/>
    </row>
    <row r="49" spans="1:20">
      <c r="A49" s="109" t="s">
        <v>699</v>
      </c>
      <c r="B49" s="112" t="s">
        <v>810</v>
      </c>
      <c r="C49" s="369"/>
      <c r="D49" s="369"/>
      <c r="E49" s="369"/>
      <c r="F49" s="369"/>
      <c r="G49" s="370"/>
      <c r="H49" s="371"/>
      <c r="I49" s="369"/>
      <c r="J49" s="369"/>
      <c r="K49" s="369"/>
      <c r="L49" s="369"/>
      <c r="M49" s="370"/>
      <c r="N49" s="371"/>
      <c r="O49" s="369"/>
      <c r="P49" s="369"/>
      <c r="Q49" s="369"/>
      <c r="R49" s="369"/>
      <c r="S49" s="370"/>
      <c r="T49" s="371"/>
    </row>
    <row r="50" spans="1:20">
      <c r="A50" s="109" t="s">
        <v>700</v>
      </c>
      <c r="B50" s="112" t="s">
        <v>811</v>
      </c>
      <c r="C50" s="369"/>
      <c r="D50" s="369"/>
      <c r="E50" s="369"/>
      <c r="F50" s="369"/>
      <c r="G50" s="370"/>
      <c r="H50" s="371"/>
      <c r="I50" s="369"/>
      <c r="J50" s="369"/>
      <c r="K50" s="369"/>
      <c r="L50" s="369"/>
      <c r="M50" s="370"/>
      <c r="N50" s="371"/>
      <c r="O50" s="369"/>
      <c r="P50" s="369"/>
      <c r="Q50" s="369"/>
      <c r="R50" s="369"/>
      <c r="S50" s="370"/>
      <c r="T50" s="371"/>
    </row>
    <row r="51" spans="1:20">
      <c r="A51" s="109" t="s">
        <v>701</v>
      </c>
      <c r="B51" s="112" t="s">
        <v>812</v>
      </c>
      <c r="C51" s="369"/>
      <c r="D51" s="369"/>
      <c r="E51" s="369"/>
      <c r="F51" s="369"/>
      <c r="G51" s="370"/>
      <c r="H51" s="371"/>
      <c r="I51" s="369"/>
      <c r="J51" s="369"/>
      <c r="K51" s="369"/>
      <c r="L51" s="369"/>
      <c r="M51" s="370"/>
      <c r="N51" s="371"/>
      <c r="O51" s="369"/>
      <c r="P51" s="369"/>
      <c r="Q51" s="369"/>
      <c r="R51" s="369"/>
      <c r="S51" s="370"/>
      <c r="T51" s="371"/>
    </row>
    <row r="52" spans="1:20">
      <c r="A52" s="109" t="s">
        <v>702</v>
      </c>
      <c r="B52" s="112" t="s">
        <v>813</v>
      </c>
      <c r="C52" s="369"/>
      <c r="D52" s="369"/>
      <c r="E52" s="369"/>
      <c r="F52" s="369"/>
      <c r="G52" s="370"/>
      <c r="H52" s="371"/>
      <c r="I52" s="369"/>
      <c r="J52" s="369"/>
      <c r="K52" s="369"/>
      <c r="L52" s="369"/>
      <c r="M52" s="370"/>
      <c r="N52" s="371"/>
      <c r="O52" s="369"/>
      <c r="P52" s="369"/>
      <c r="Q52" s="369"/>
      <c r="R52" s="369"/>
      <c r="S52" s="370"/>
      <c r="T52" s="371"/>
    </row>
    <row r="53" spans="1:20">
      <c r="A53" s="109" t="s">
        <v>703</v>
      </c>
      <c r="B53" s="112" t="s">
        <v>814</v>
      </c>
      <c r="C53" s="369"/>
      <c r="D53" s="369"/>
      <c r="E53" s="369"/>
      <c r="F53" s="369"/>
      <c r="G53" s="370"/>
      <c r="H53" s="371"/>
      <c r="I53" s="369"/>
      <c r="J53" s="369"/>
      <c r="K53" s="369"/>
      <c r="L53" s="369"/>
      <c r="M53" s="370"/>
      <c r="N53" s="371"/>
      <c r="O53" s="369"/>
      <c r="P53" s="369"/>
      <c r="Q53" s="369"/>
      <c r="R53" s="369"/>
      <c r="S53" s="370"/>
      <c r="T53" s="371"/>
    </row>
    <row r="54" spans="1:20">
      <c r="A54" s="109" t="s">
        <v>704</v>
      </c>
      <c r="B54" s="112" t="s">
        <v>815</v>
      </c>
      <c r="C54" s="369"/>
      <c r="D54" s="369"/>
      <c r="E54" s="369"/>
      <c r="F54" s="369"/>
      <c r="G54" s="370"/>
      <c r="H54" s="371"/>
      <c r="I54" s="369"/>
      <c r="J54" s="369"/>
      <c r="K54" s="369"/>
      <c r="L54" s="369"/>
      <c r="M54" s="370"/>
      <c r="N54" s="371"/>
      <c r="O54" s="369"/>
      <c r="P54" s="369"/>
      <c r="Q54" s="369"/>
      <c r="R54" s="369"/>
      <c r="S54" s="370"/>
      <c r="T54" s="371"/>
    </row>
    <row r="55" spans="1:20">
      <c r="A55" s="96"/>
      <c r="B55" s="96"/>
      <c r="C55" s="94"/>
      <c r="D55" s="94"/>
      <c r="E55" s="94"/>
      <c r="F55" s="94"/>
      <c r="G55" s="94"/>
      <c r="H55" s="94"/>
      <c r="I55" s="94"/>
      <c r="J55" s="94"/>
      <c r="K55" s="94"/>
      <c r="L55" s="94"/>
      <c r="M55" s="94"/>
      <c r="N55" s="94"/>
      <c r="O55" s="94"/>
      <c r="P55" s="94"/>
      <c r="Q55" s="94"/>
      <c r="R55" s="94"/>
      <c r="S55" s="94"/>
      <c r="T55" s="94"/>
    </row>
    <row r="56" spans="1:20">
      <c r="A56" s="93"/>
      <c r="B56" s="93"/>
      <c r="C56" s="94"/>
      <c r="D56" s="94"/>
      <c r="E56" s="94"/>
      <c r="F56" s="94"/>
      <c r="G56" s="94"/>
      <c r="H56" s="94"/>
      <c r="I56" s="94"/>
      <c r="J56" s="94"/>
      <c r="K56" s="94"/>
      <c r="L56" s="94"/>
      <c r="M56" s="94"/>
      <c r="N56" s="94"/>
      <c r="O56" s="94"/>
      <c r="P56" s="94"/>
      <c r="Q56" s="94"/>
      <c r="R56" s="94"/>
      <c r="S56" s="94"/>
      <c r="T56" s="94"/>
    </row>
    <row r="58" spans="1:20" ht="15" customHeight="1">
      <c r="C58" s="431" t="s">
        <v>722</v>
      </c>
      <c r="D58" s="432"/>
      <c r="E58" s="432"/>
      <c r="F58" s="432"/>
      <c r="G58" s="432"/>
      <c r="H58" s="433"/>
    </row>
    <row r="59" spans="1:20">
      <c r="C59" s="267">
        <v>2022</v>
      </c>
      <c r="D59" s="267">
        <v>2025</v>
      </c>
      <c r="E59" s="267">
        <v>2030</v>
      </c>
      <c r="F59" s="267">
        <v>2035</v>
      </c>
      <c r="G59" s="267">
        <v>2040</v>
      </c>
      <c r="H59" s="267">
        <v>2050</v>
      </c>
    </row>
    <row r="60" spans="1:20">
      <c r="C60" s="112" t="s">
        <v>769</v>
      </c>
      <c r="D60" s="112" t="s">
        <v>770</v>
      </c>
      <c r="E60" s="112" t="s">
        <v>771</v>
      </c>
      <c r="F60" s="112" t="s">
        <v>772</v>
      </c>
      <c r="G60" s="112" t="s">
        <v>773</v>
      </c>
      <c r="H60" s="112" t="s">
        <v>826</v>
      </c>
    </row>
    <row r="61" spans="1:20" ht="15.6">
      <c r="A61" s="110" t="s">
        <v>698</v>
      </c>
      <c r="B61" s="120" t="s">
        <v>816</v>
      </c>
      <c r="C61" s="369"/>
      <c r="D61" s="369"/>
      <c r="E61" s="369"/>
      <c r="F61" s="369"/>
      <c r="G61" s="370"/>
      <c r="H61" s="371"/>
    </row>
    <row r="62" spans="1:20">
      <c r="A62" s="111" t="s">
        <v>723</v>
      </c>
      <c r="B62" s="112" t="s">
        <v>817</v>
      </c>
      <c r="C62" s="369"/>
      <c r="D62" s="369"/>
      <c r="E62" s="369"/>
      <c r="F62" s="369"/>
      <c r="G62" s="370"/>
      <c r="H62" s="371"/>
    </row>
    <row r="63" spans="1:20">
      <c r="A63" s="111" t="s">
        <v>724</v>
      </c>
      <c r="B63" s="112" t="s">
        <v>818</v>
      </c>
      <c r="C63" s="369"/>
      <c r="D63" s="369"/>
      <c r="E63" s="369"/>
      <c r="F63" s="369"/>
      <c r="G63" s="370"/>
      <c r="H63" s="371"/>
    </row>
    <row r="64" spans="1:20">
      <c r="A64" s="111" t="s">
        <v>725</v>
      </c>
      <c r="B64" s="112" t="s">
        <v>819</v>
      </c>
      <c r="C64" s="369"/>
      <c r="D64" s="369"/>
      <c r="E64" s="369"/>
      <c r="F64" s="369"/>
      <c r="G64" s="370"/>
      <c r="H64" s="371"/>
    </row>
    <row r="65" spans="1:8">
      <c r="A65" s="111" t="s">
        <v>726</v>
      </c>
      <c r="B65" s="112" t="s">
        <v>820</v>
      </c>
      <c r="C65" s="369"/>
      <c r="D65" s="369"/>
      <c r="E65" s="369"/>
      <c r="F65" s="369"/>
      <c r="G65" s="370"/>
      <c r="H65" s="371"/>
    </row>
    <row r="66" spans="1:8">
      <c r="A66" s="111" t="s">
        <v>727</v>
      </c>
      <c r="B66" s="112" t="s">
        <v>821</v>
      </c>
      <c r="C66" s="369"/>
      <c r="D66" s="369"/>
      <c r="E66" s="369"/>
      <c r="F66" s="369"/>
      <c r="G66" s="370"/>
      <c r="H66" s="371"/>
    </row>
    <row r="67" spans="1:8">
      <c r="A67" s="111" t="s">
        <v>728</v>
      </c>
      <c r="B67" s="112" t="s">
        <v>822</v>
      </c>
      <c r="C67" s="369"/>
      <c r="D67" s="369"/>
      <c r="E67" s="369"/>
      <c r="F67" s="369"/>
      <c r="G67" s="370"/>
      <c r="H67" s="371"/>
    </row>
    <row r="68" spans="1:8">
      <c r="A68" s="111" t="s">
        <v>729</v>
      </c>
      <c r="B68" s="112" t="s">
        <v>823</v>
      </c>
      <c r="C68" s="369"/>
      <c r="D68" s="369"/>
      <c r="E68" s="369"/>
      <c r="F68" s="369"/>
      <c r="G68" s="370"/>
      <c r="H68" s="371"/>
    </row>
    <row r="69" spans="1:8">
      <c r="A69" s="111" t="s">
        <v>730</v>
      </c>
      <c r="B69" s="112" t="s">
        <v>824</v>
      </c>
      <c r="C69" s="369"/>
      <c r="D69" s="369"/>
      <c r="E69" s="369"/>
      <c r="F69" s="369"/>
      <c r="G69" s="370"/>
      <c r="H69" s="371"/>
    </row>
    <row r="70" spans="1:8">
      <c r="A70" s="111" t="s">
        <v>731</v>
      </c>
      <c r="B70" s="112" t="s">
        <v>825</v>
      </c>
      <c r="C70" s="369"/>
      <c r="D70" s="369"/>
      <c r="E70" s="369"/>
      <c r="F70" s="369"/>
      <c r="G70" s="370"/>
      <c r="H70" s="371"/>
    </row>
    <row r="71" spans="1:8">
      <c r="A71" s="111" t="s">
        <v>732</v>
      </c>
      <c r="B71" s="112" t="s">
        <v>861</v>
      </c>
      <c r="C71" s="369"/>
      <c r="D71" s="369"/>
      <c r="E71" s="369"/>
      <c r="F71" s="369"/>
      <c r="G71" s="370"/>
      <c r="H71" s="371"/>
    </row>
    <row r="72" spans="1:8">
      <c r="A72" s="111" t="s">
        <v>733</v>
      </c>
      <c r="B72" s="112" t="s">
        <v>862</v>
      </c>
      <c r="C72" s="369"/>
      <c r="D72" s="369"/>
      <c r="E72" s="369"/>
      <c r="F72" s="369"/>
      <c r="G72" s="370"/>
      <c r="H72" s="371"/>
    </row>
    <row r="73" spans="1:8">
      <c r="A73" s="111" t="s">
        <v>734</v>
      </c>
      <c r="B73" s="112" t="s">
        <v>863</v>
      </c>
      <c r="C73" s="369"/>
      <c r="D73" s="369"/>
      <c r="E73" s="369"/>
      <c r="F73" s="369"/>
      <c r="G73" s="370"/>
      <c r="H73" s="371"/>
    </row>
    <row r="74" spans="1:8">
      <c r="A74" s="111" t="s">
        <v>735</v>
      </c>
      <c r="B74" s="112" t="s">
        <v>864</v>
      </c>
      <c r="C74" s="369"/>
      <c r="D74" s="369"/>
      <c r="E74" s="369"/>
      <c r="F74" s="369"/>
      <c r="G74" s="370"/>
      <c r="H74" s="371"/>
    </row>
    <row r="75" spans="1:8">
      <c r="A75" s="109" t="s">
        <v>705</v>
      </c>
      <c r="B75" s="112" t="s">
        <v>865</v>
      </c>
      <c r="C75" s="369"/>
      <c r="D75" s="369"/>
      <c r="E75" s="369"/>
      <c r="F75" s="369"/>
      <c r="G75" s="370"/>
      <c r="H75" s="371"/>
    </row>
    <row r="76" spans="1:8">
      <c r="A76" s="109" t="s">
        <v>699</v>
      </c>
      <c r="B76" s="112" t="s">
        <v>866</v>
      </c>
      <c r="C76" s="369"/>
      <c r="D76" s="369"/>
      <c r="E76" s="369"/>
      <c r="F76" s="369"/>
      <c r="G76" s="370"/>
      <c r="H76" s="371"/>
    </row>
    <row r="77" spans="1:8">
      <c r="A77" s="109" t="s">
        <v>700</v>
      </c>
      <c r="B77" s="112" t="s">
        <v>867</v>
      </c>
      <c r="C77" s="369"/>
      <c r="D77" s="369"/>
      <c r="E77" s="369"/>
      <c r="F77" s="369"/>
      <c r="G77" s="370"/>
      <c r="H77" s="371"/>
    </row>
    <row r="78" spans="1:8">
      <c r="A78" s="109" t="s">
        <v>701</v>
      </c>
      <c r="B78" s="112" t="s">
        <v>868</v>
      </c>
      <c r="C78" s="369"/>
      <c r="D78" s="369"/>
      <c r="E78" s="369"/>
      <c r="F78" s="369"/>
      <c r="G78" s="370"/>
      <c r="H78" s="371"/>
    </row>
    <row r="79" spans="1:8">
      <c r="A79" s="109" t="s">
        <v>702</v>
      </c>
      <c r="B79" s="112" t="s">
        <v>869</v>
      </c>
      <c r="C79" s="369"/>
      <c r="D79" s="369"/>
      <c r="E79" s="369"/>
      <c r="F79" s="369"/>
      <c r="G79" s="370"/>
      <c r="H79" s="371"/>
    </row>
    <row r="80" spans="1:8">
      <c r="A80" s="109" t="s">
        <v>703</v>
      </c>
      <c r="B80" s="112" t="s">
        <v>870</v>
      </c>
      <c r="C80" s="369"/>
      <c r="D80" s="369"/>
      <c r="E80" s="369"/>
      <c r="F80" s="369"/>
      <c r="G80" s="370"/>
      <c r="H80" s="371"/>
    </row>
    <row r="81" spans="1:8">
      <c r="A81" s="109" t="s">
        <v>704</v>
      </c>
      <c r="B81" s="112" t="s">
        <v>871</v>
      </c>
      <c r="C81" s="369"/>
      <c r="D81" s="369"/>
      <c r="E81" s="369"/>
      <c r="F81" s="369"/>
      <c r="G81" s="370"/>
      <c r="H81" s="371"/>
    </row>
  </sheetData>
  <mergeCells count="9">
    <mergeCell ref="C58:H58"/>
    <mergeCell ref="C2:T2"/>
    <mergeCell ref="C3:H3"/>
    <mergeCell ref="I3:N3"/>
    <mergeCell ref="O3:T3"/>
    <mergeCell ref="C30:T30"/>
    <mergeCell ref="C31:H31"/>
    <mergeCell ref="I31:N31"/>
    <mergeCell ref="O31:T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2:AA81"/>
  <sheetViews>
    <sheetView showGridLines="0" topLeftCell="A46" zoomScale="85" zoomScaleNormal="85" workbookViewId="0">
      <selection activeCell="D70" sqref="D70"/>
    </sheetView>
  </sheetViews>
  <sheetFormatPr baseColWidth="10" defaultColWidth="11.5546875" defaultRowHeight="14.4"/>
  <cols>
    <col min="1" max="1" width="29.5546875" style="263" customWidth="1"/>
    <col min="2" max="2" width="6.88671875" style="263" bestFit="1" customWidth="1"/>
    <col min="3" max="3" width="12.6640625" style="263" customWidth="1"/>
    <col min="4" max="4" width="11.33203125" style="263" customWidth="1"/>
    <col min="5" max="5" width="12.109375" style="263" customWidth="1"/>
    <col min="6" max="7" width="11.33203125" style="263" customWidth="1"/>
    <col min="8" max="8" width="11.5546875" style="263" customWidth="1"/>
    <col min="9" max="9" width="12" style="263" customWidth="1"/>
    <col min="10" max="10" width="10.6640625" style="263" customWidth="1"/>
    <col min="11" max="11" width="11" style="263" customWidth="1"/>
    <col min="12" max="13" width="11.33203125" style="263" customWidth="1"/>
    <col min="14" max="14" width="11.88671875" style="263" customWidth="1"/>
    <col min="15" max="15" width="13.109375" style="263" customWidth="1"/>
    <col min="16" max="16" width="12.33203125" style="263" customWidth="1"/>
    <col min="17" max="17" width="12.44140625" style="263" customWidth="1"/>
    <col min="18" max="19" width="11.88671875" style="263" customWidth="1"/>
    <col min="20" max="20" width="11.33203125" style="263" customWidth="1"/>
    <col min="21" max="21" width="12.88671875" style="263" customWidth="1"/>
    <col min="22" max="22" width="12.44140625" style="263" customWidth="1"/>
    <col min="23" max="23" width="14.109375" style="263" customWidth="1"/>
    <col min="24" max="24" width="16" style="263" customWidth="1"/>
    <col min="25" max="25" width="36.5546875" style="263" customWidth="1"/>
    <col min="26" max="16384" width="11.5546875" style="263"/>
  </cols>
  <sheetData>
    <row r="2" spans="1:27" ht="21.75" customHeight="1">
      <c r="C2" s="431" t="s">
        <v>1053</v>
      </c>
      <c r="D2" s="434"/>
      <c r="E2" s="434"/>
      <c r="F2" s="434"/>
      <c r="G2" s="434"/>
      <c r="H2" s="434"/>
      <c r="I2" s="434"/>
      <c r="J2" s="434"/>
      <c r="K2" s="434"/>
      <c r="L2" s="434"/>
      <c r="M2" s="434"/>
      <c r="N2" s="434"/>
      <c r="O2" s="434"/>
      <c r="P2" s="434"/>
      <c r="Q2" s="434"/>
      <c r="R2" s="434"/>
      <c r="S2" s="434"/>
      <c r="T2" s="433"/>
    </row>
    <row r="3" spans="1:27" ht="45" customHeight="1">
      <c r="C3" s="435" t="s">
        <v>721</v>
      </c>
      <c r="D3" s="436"/>
      <c r="E3" s="436"/>
      <c r="F3" s="436"/>
      <c r="G3" s="436"/>
      <c r="H3" s="437"/>
      <c r="I3" s="431" t="s">
        <v>918</v>
      </c>
      <c r="J3" s="432"/>
      <c r="K3" s="432"/>
      <c r="L3" s="432"/>
      <c r="M3" s="432"/>
      <c r="N3" s="433"/>
      <c r="O3" s="431" t="s">
        <v>919</v>
      </c>
      <c r="P3" s="432"/>
      <c r="Q3" s="432"/>
      <c r="R3" s="432"/>
      <c r="S3" s="432"/>
      <c r="T3" s="433"/>
      <c r="Y3" s="302"/>
      <c r="Z3" s="302"/>
      <c r="AA3" s="302"/>
    </row>
    <row r="4" spans="1:27" ht="18.75" customHeight="1">
      <c r="C4" s="267">
        <v>2022</v>
      </c>
      <c r="D4" s="267">
        <v>2025</v>
      </c>
      <c r="E4" s="267">
        <v>2030</v>
      </c>
      <c r="F4" s="267">
        <v>2035</v>
      </c>
      <c r="G4" s="267">
        <v>2040</v>
      </c>
      <c r="H4" s="267">
        <v>2050</v>
      </c>
      <c r="I4" s="267">
        <v>2022</v>
      </c>
      <c r="J4" s="267">
        <v>2025</v>
      </c>
      <c r="K4" s="267">
        <v>2030</v>
      </c>
      <c r="L4" s="267">
        <v>2035</v>
      </c>
      <c r="M4" s="267">
        <v>2040</v>
      </c>
      <c r="N4" s="267">
        <v>2050</v>
      </c>
      <c r="O4" s="267">
        <v>2022</v>
      </c>
      <c r="P4" s="267">
        <v>2025</v>
      </c>
      <c r="Q4" s="267">
        <v>2030</v>
      </c>
      <c r="R4" s="267">
        <v>2035</v>
      </c>
      <c r="S4" s="267">
        <v>2040</v>
      </c>
      <c r="T4" s="267">
        <v>2050</v>
      </c>
      <c r="Y4" s="302"/>
      <c r="Z4" s="302"/>
      <c r="AA4" s="302"/>
    </row>
    <row r="5" spans="1:27" ht="18.75" customHeight="1">
      <c r="C5" s="112" t="s">
        <v>769</v>
      </c>
      <c r="D5" s="112" t="s">
        <v>770</v>
      </c>
      <c r="E5" s="112" t="s">
        <v>771</v>
      </c>
      <c r="F5" s="112" t="s">
        <v>772</v>
      </c>
      <c r="G5" s="112" t="s">
        <v>773</v>
      </c>
      <c r="H5" s="112" t="s">
        <v>826</v>
      </c>
      <c r="I5" s="112" t="s">
        <v>827</v>
      </c>
      <c r="J5" s="112" t="s">
        <v>828</v>
      </c>
      <c r="K5" s="112" t="s">
        <v>829</v>
      </c>
      <c r="L5" s="112" t="s">
        <v>830</v>
      </c>
      <c r="M5" s="112" t="s">
        <v>831</v>
      </c>
      <c r="N5" s="112" t="s">
        <v>832</v>
      </c>
      <c r="O5" s="112" t="s">
        <v>833</v>
      </c>
      <c r="P5" s="112" t="s">
        <v>834</v>
      </c>
      <c r="Q5" s="112" t="s">
        <v>835</v>
      </c>
      <c r="R5" s="112" t="s">
        <v>836</v>
      </c>
      <c r="S5" s="112" t="s">
        <v>837</v>
      </c>
      <c r="T5" s="112" t="s">
        <v>838</v>
      </c>
      <c r="Y5" s="302"/>
      <c r="Z5" s="302"/>
      <c r="AA5" s="302"/>
    </row>
    <row r="6" spans="1:27" ht="15.6">
      <c r="A6" s="110" t="s">
        <v>698</v>
      </c>
      <c r="B6" s="120" t="s">
        <v>774</v>
      </c>
      <c r="C6" s="369"/>
      <c r="D6" s="369"/>
      <c r="E6" s="369"/>
      <c r="F6" s="369"/>
      <c r="G6" s="370"/>
      <c r="H6" s="371"/>
      <c r="I6" s="369"/>
      <c r="J6" s="369"/>
      <c r="K6" s="369"/>
      <c r="L6" s="369"/>
      <c r="M6" s="370"/>
      <c r="N6" s="371"/>
      <c r="O6" s="369"/>
      <c r="P6" s="369"/>
      <c r="Q6" s="369"/>
      <c r="R6" s="369"/>
      <c r="S6" s="370"/>
      <c r="T6" s="371"/>
      <c r="Y6" s="302"/>
      <c r="Z6" s="302"/>
      <c r="AA6" s="302"/>
    </row>
    <row r="7" spans="1:27">
      <c r="A7" s="111" t="s">
        <v>723</v>
      </c>
      <c r="B7" s="112" t="s">
        <v>775</v>
      </c>
      <c r="C7" s="369"/>
      <c r="D7" s="369"/>
      <c r="E7" s="369"/>
      <c r="F7" s="369"/>
      <c r="G7" s="370"/>
      <c r="H7" s="371"/>
      <c r="I7" s="369"/>
      <c r="J7" s="369"/>
      <c r="K7" s="369"/>
      <c r="L7" s="369"/>
      <c r="M7" s="370"/>
      <c r="N7" s="371"/>
      <c r="O7" s="369"/>
      <c r="P7" s="369"/>
      <c r="Q7" s="369"/>
      <c r="R7" s="369"/>
      <c r="S7" s="370"/>
      <c r="T7" s="371"/>
      <c r="Y7" s="302"/>
      <c r="Z7" s="302"/>
      <c r="AA7" s="302"/>
    </row>
    <row r="8" spans="1:27">
      <c r="A8" s="111" t="s">
        <v>724</v>
      </c>
      <c r="B8" s="112" t="s">
        <v>776</v>
      </c>
      <c r="C8" s="369"/>
      <c r="D8" s="369"/>
      <c r="E8" s="369"/>
      <c r="F8" s="369"/>
      <c r="G8" s="370"/>
      <c r="H8" s="371"/>
      <c r="I8" s="369"/>
      <c r="J8" s="369"/>
      <c r="K8" s="369"/>
      <c r="L8" s="369"/>
      <c r="M8" s="370"/>
      <c r="N8" s="371"/>
      <c r="O8" s="369"/>
      <c r="P8" s="369"/>
      <c r="Q8" s="369"/>
      <c r="R8" s="369"/>
      <c r="S8" s="370"/>
      <c r="T8" s="371"/>
      <c r="Y8" s="302"/>
      <c r="Z8" s="302"/>
      <c r="AA8" s="302"/>
    </row>
    <row r="9" spans="1:27">
      <c r="A9" s="111" t="s">
        <v>725</v>
      </c>
      <c r="B9" s="112" t="s">
        <v>777</v>
      </c>
      <c r="C9" s="369"/>
      <c r="D9" s="369"/>
      <c r="E9" s="369"/>
      <c r="F9" s="369"/>
      <c r="G9" s="370"/>
      <c r="H9" s="371"/>
      <c r="I9" s="369"/>
      <c r="J9" s="369"/>
      <c r="K9" s="369"/>
      <c r="L9" s="369"/>
      <c r="M9" s="370"/>
      <c r="N9" s="371"/>
      <c r="O9" s="369"/>
      <c r="P9" s="369"/>
      <c r="Q9" s="369"/>
      <c r="R9" s="369"/>
      <c r="S9" s="370"/>
      <c r="T9" s="371"/>
      <c r="Y9" s="302"/>
      <c r="Z9" s="302"/>
      <c r="AA9" s="302"/>
    </row>
    <row r="10" spans="1:27">
      <c r="A10" s="111" t="s">
        <v>726</v>
      </c>
      <c r="B10" s="112" t="s">
        <v>778</v>
      </c>
      <c r="C10" s="369"/>
      <c r="D10" s="369"/>
      <c r="E10" s="369"/>
      <c r="F10" s="369"/>
      <c r="G10" s="370"/>
      <c r="H10" s="371"/>
      <c r="I10" s="369"/>
      <c r="J10" s="369"/>
      <c r="K10" s="369"/>
      <c r="L10" s="369"/>
      <c r="M10" s="370"/>
      <c r="N10" s="371"/>
      <c r="O10" s="369"/>
      <c r="P10" s="369"/>
      <c r="Q10" s="369"/>
      <c r="R10" s="369"/>
      <c r="S10" s="370"/>
      <c r="T10" s="371"/>
      <c r="Y10" s="302"/>
      <c r="Z10" s="302"/>
      <c r="AA10" s="302"/>
    </row>
    <row r="11" spans="1:27">
      <c r="A11" s="111" t="s">
        <v>727</v>
      </c>
      <c r="B11" s="112" t="s">
        <v>779</v>
      </c>
      <c r="C11" s="369"/>
      <c r="D11" s="369"/>
      <c r="E11" s="369"/>
      <c r="F11" s="369"/>
      <c r="G11" s="370"/>
      <c r="H11" s="371"/>
      <c r="I11" s="369"/>
      <c r="J11" s="369"/>
      <c r="K11" s="369"/>
      <c r="L11" s="369"/>
      <c r="M11" s="370"/>
      <c r="N11" s="371"/>
      <c r="O11" s="369"/>
      <c r="P11" s="369"/>
      <c r="Q11" s="369"/>
      <c r="R11" s="369"/>
      <c r="S11" s="370"/>
      <c r="T11" s="371"/>
    </row>
    <row r="12" spans="1:27">
      <c r="A12" s="111" t="s">
        <v>728</v>
      </c>
      <c r="B12" s="112" t="s">
        <v>780</v>
      </c>
      <c r="C12" s="369"/>
      <c r="D12" s="369"/>
      <c r="E12" s="369"/>
      <c r="F12" s="369"/>
      <c r="G12" s="370"/>
      <c r="H12" s="371"/>
      <c r="I12" s="369"/>
      <c r="J12" s="369"/>
      <c r="K12" s="369"/>
      <c r="L12" s="369"/>
      <c r="M12" s="370"/>
      <c r="N12" s="371"/>
      <c r="O12" s="369"/>
      <c r="P12" s="369"/>
      <c r="Q12" s="369"/>
      <c r="R12" s="369"/>
      <c r="S12" s="370"/>
      <c r="T12" s="371"/>
    </row>
    <row r="13" spans="1:27">
      <c r="A13" s="111" t="s">
        <v>729</v>
      </c>
      <c r="B13" s="112" t="s">
        <v>781</v>
      </c>
      <c r="C13" s="369"/>
      <c r="D13" s="369"/>
      <c r="E13" s="369"/>
      <c r="F13" s="369"/>
      <c r="G13" s="370"/>
      <c r="H13" s="371"/>
      <c r="I13" s="369"/>
      <c r="J13" s="369"/>
      <c r="K13" s="369"/>
      <c r="L13" s="369"/>
      <c r="M13" s="370"/>
      <c r="N13" s="371"/>
      <c r="O13" s="369"/>
      <c r="P13" s="369"/>
      <c r="Q13" s="369"/>
      <c r="R13" s="369"/>
      <c r="S13" s="370"/>
      <c r="T13" s="371"/>
    </row>
    <row r="14" spans="1:27">
      <c r="A14" s="111" t="s">
        <v>730</v>
      </c>
      <c r="B14" s="112" t="s">
        <v>782</v>
      </c>
      <c r="C14" s="369"/>
      <c r="D14" s="369"/>
      <c r="E14" s="369"/>
      <c r="F14" s="369"/>
      <c r="G14" s="370"/>
      <c r="H14" s="371"/>
      <c r="I14" s="369"/>
      <c r="J14" s="369"/>
      <c r="K14" s="369"/>
      <c r="L14" s="369"/>
      <c r="M14" s="370"/>
      <c r="N14" s="371"/>
      <c r="O14" s="369"/>
      <c r="P14" s="369"/>
      <c r="Q14" s="369"/>
      <c r="R14" s="369"/>
      <c r="S14" s="370"/>
      <c r="T14" s="371"/>
    </row>
    <row r="15" spans="1:27">
      <c r="A15" s="111" t="s">
        <v>731</v>
      </c>
      <c r="B15" s="112" t="s">
        <v>783</v>
      </c>
      <c r="C15" s="369"/>
      <c r="D15" s="369"/>
      <c r="E15" s="369"/>
      <c r="F15" s="369"/>
      <c r="G15" s="370"/>
      <c r="H15" s="371"/>
      <c r="I15" s="369"/>
      <c r="J15" s="369"/>
      <c r="K15" s="369"/>
      <c r="L15" s="369"/>
      <c r="M15" s="370"/>
      <c r="N15" s="371"/>
      <c r="O15" s="369"/>
      <c r="P15" s="369"/>
      <c r="Q15" s="369"/>
      <c r="R15" s="369"/>
      <c r="S15" s="370"/>
      <c r="T15" s="371"/>
    </row>
    <row r="16" spans="1:27">
      <c r="A16" s="111" t="s">
        <v>732</v>
      </c>
      <c r="B16" s="112" t="s">
        <v>784</v>
      </c>
      <c r="C16" s="369"/>
      <c r="D16" s="369"/>
      <c r="E16" s="369"/>
      <c r="F16" s="369"/>
      <c r="G16" s="370"/>
      <c r="H16" s="371"/>
      <c r="I16" s="369"/>
      <c r="J16" s="369"/>
      <c r="K16" s="369"/>
      <c r="L16" s="369"/>
      <c r="M16" s="370"/>
      <c r="N16" s="371"/>
      <c r="O16" s="369"/>
      <c r="P16" s="369"/>
      <c r="Q16" s="369"/>
      <c r="R16" s="369"/>
      <c r="S16" s="370"/>
      <c r="T16" s="371"/>
    </row>
    <row r="17" spans="1:20">
      <c r="A17" s="111" t="s">
        <v>733</v>
      </c>
      <c r="B17" s="112" t="s">
        <v>785</v>
      </c>
      <c r="C17" s="369"/>
      <c r="D17" s="369"/>
      <c r="E17" s="369"/>
      <c r="F17" s="369"/>
      <c r="G17" s="370"/>
      <c r="H17" s="371"/>
      <c r="I17" s="369"/>
      <c r="J17" s="369"/>
      <c r="K17" s="369"/>
      <c r="L17" s="369"/>
      <c r="M17" s="370"/>
      <c r="N17" s="371"/>
      <c r="O17" s="369"/>
      <c r="P17" s="369"/>
      <c r="Q17" s="369"/>
      <c r="R17" s="369"/>
      <c r="S17" s="370"/>
      <c r="T17" s="371"/>
    </row>
    <row r="18" spans="1:20">
      <c r="A18" s="111" t="s">
        <v>734</v>
      </c>
      <c r="B18" s="112" t="s">
        <v>786</v>
      </c>
      <c r="C18" s="369"/>
      <c r="D18" s="369"/>
      <c r="E18" s="369"/>
      <c r="F18" s="369"/>
      <c r="G18" s="370"/>
      <c r="H18" s="371"/>
      <c r="I18" s="369"/>
      <c r="J18" s="369"/>
      <c r="K18" s="369"/>
      <c r="L18" s="369"/>
      <c r="M18" s="370"/>
      <c r="N18" s="371"/>
      <c r="O18" s="369"/>
      <c r="P18" s="369"/>
      <c r="Q18" s="369"/>
      <c r="R18" s="369"/>
      <c r="S18" s="370"/>
      <c r="T18" s="371"/>
    </row>
    <row r="19" spans="1:20">
      <c r="A19" s="111" t="s">
        <v>735</v>
      </c>
      <c r="B19" s="112" t="s">
        <v>787</v>
      </c>
      <c r="C19" s="369"/>
      <c r="D19" s="369"/>
      <c r="E19" s="369"/>
      <c r="F19" s="369"/>
      <c r="G19" s="370"/>
      <c r="H19" s="371"/>
      <c r="I19" s="369"/>
      <c r="J19" s="369"/>
      <c r="K19" s="369"/>
      <c r="L19" s="369"/>
      <c r="M19" s="370"/>
      <c r="N19" s="371"/>
      <c r="O19" s="369"/>
      <c r="P19" s="369"/>
      <c r="Q19" s="369"/>
      <c r="R19" s="369"/>
      <c r="S19" s="370"/>
      <c r="T19" s="371"/>
    </row>
    <row r="20" spans="1:20">
      <c r="A20" s="109" t="s">
        <v>705</v>
      </c>
      <c r="B20" s="112" t="s">
        <v>788</v>
      </c>
      <c r="C20" s="369"/>
      <c r="D20" s="369"/>
      <c r="E20" s="369"/>
      <c r="F20" s="369"/>
      <c r="G20" s="370"/>
      <c r="H20" s="371"/>
      <c r="I20" s="369"/>
      <c r="J20" s="369"/>
      <c r="K20" s="369"/>
      <c r="L20" s="369"/>
      <c r="M20" s="370"/>
      <c r="N20" s="371"/>
      <c r="O20" s="369"/>
      <c r="P20" s="369"/>
      <c r="Q20" s="369"/>
      <c r="R20" s="369"/>
      <c r="S20" s="370"/>
      <c r="T20" s="371"/>
    </row>
    <row r="21" spans="1:20">
      <c r="A21" s="109" t="s">
        <v>699</v>
      </c>
      <c r="B21" s="112" t="s">
        <v>789</v>
      </c>
      <c r="C21" s="369"/>
      <c r="D21" s="369"/>
      <c r="E21" s="369"/>
      <c r="F21" s="369"/>
      <c r="G21" s="370"/>
      <c r="H21" s="371"/>
      <c r="I21" s="369"/>
      <c r="J21" s="369"/>
      <c r="K21" s="369"/>
      <c r="L21" s="369"/>
      <c r="M21" s="370"/>
      <c r="N21" s="371"/>
      <c r="O21" s="369"/>
      <c r="P21" s="369"/>
      <c r="Q21" s="369"/>
      <c r="R21" s="369"/>
      <c r="S21" s="370"/>
      <c r="T21" s="371"/>
    </row>
    <row r="22" spans="1:20">
      <c r="A22" s="109" t="s">
        <v>700</v>
      </c>
      <c r="B22" s="112" t="s">
        <v>790</v>
      </c>
      <c r="C22" s="369"/>
      <c r="D22" s="369"/>
      <c r="E22" s="369"/>
      <c r="F22" s="369"/>
      <c r="G22" s="370"/>
      <c r="H22" s="371"/>
      <c r="I22" s="369"/>
      <c r="J22" s="369"/>
      <c r="K22" s="369"/>
      <c r="L22" s="369"/>
      <c r="M22" s="370"/>
      <c r="N22" s="371"/>
      <c r="O22" s="369"/>
      <c r="P22" s="369"/>
      <c r="Q22" s="369"/>
      <c r="R22" s="369"/>
      <c r="S22" s="370"/>
      <c r="T22" s="371"/>
    </row>
    <row r="23" spans="1:20">
      <c r="A23" s="109" t="s">
        <v>701</v>
      </c>
      <c r="B23" s="112" t="s">
        <v>791</v>
      </c>
      <c r="C23" s="369"/>
      <c r="D23" s="369"/>
      <c r="E23" s="369"/>
      <c r="F23" s="369"/>
      <c r="G23" s="370"/>
      <c r="H23" s="371"/>
      <c r="I23" s="369"/>
      <c r="J23" s="369"/>
      <c r="K23" s="369"/>
      <c r="L23" s="369"/>
      <c r="M23" s="370"/>
      <c r="N23" s="371"/>
      <c r="O23" s="369"/>
      <c r="P23" s="369"/>
      <c r="Q23" s="369"/>
      <c r="R23" s="369"/>
      <c r="S23" s="370"/>
      <c r="T23" s="371"/>
    </row>
    <row r="24" spans="1:20">
      <c r="A24" s="109" t="s">
        <v>702</v>
      </c>
      <c r="B24" s="112" t="s">
        <v>792</v>
      </c>
      <c r="C24" s="369"/>
      <c r="D24" s="369"/>
      <c r="E24" s="369"/>
      <c r="F24" s="369"/>
      <c r="G24" s="370"/>
      <c r="H24" s="371"/>
      <c r="I24" s="369"/>
      <c r="J24" s="369"/>
      <c r="K24" s="369"/>
      <c r="L24" s="369"/>
      <c r="M24" s="370"/>
      <c r="N24" s="371"/>
      <c r="O24" s="369"/>
      <c r="P24" s="369"/>
      <c r="Q24" s="369"/>
      <c r="R24" s="369"/>
      <c r="S24" s="370"/>
      <c r="T24" s="371"/>
    </row>
    <row r="25" spans="1:20">
      <c r="A25" s="109" t="s">
        <v>703</v>
      </c>
      <c r="B25" s="112" t="s">
        <v>793</v>
      </c>
      <c r="C25" s="369"/>
      <c r="D25" s="369"/>
      <c r="E25" s="369"/>
      <c r="F25" s="369"/>
      <c r="G25" s="370"/>
      <c r="H25" s="371"/>
      <c r="I25" s="369"/>
      <c r="J25" s="369"/>
      <c r="K25" s="369"/>
      <c r="L25" s="369"/>
      <c r="M25" s="370"/>
      <c r="N25" s="371"/>
      <c r="O25" s="369"/>
      <c r="P25" s="369"/>
      <c r="Q25" s="369"/>
      <c r="R25" s="369"/>
      <c r="S25" s="370"/>
      <c r="T25" s="371"/>
    </row>
    <row r="26" spans="1:20">
      <c r="A26" s="109" t="s">
        <v>704</v>
      </c>
      <c r="B26" s="112" t="s">
        <v>794</v>
      </c>
      <c r="C26" s="369"/>
      <c r="D26" s="369"/>
      <c r="E26" s="369"/>
      <c r="F26" s="369"/>
      <c r="G26" s="370"/>
      <c r="H26" s="371"/>
      <c r="I26" s="369"/>
      <c r="J26" s="369"/>
      <c r="K26" s="369"/>
      <c r="L26" s="369"/>
      <c r="M26" s="370"/>
      <c r="N26" s="371"/>
      <c r="O26" s="369"/>
      <c r="P26" s="369"/>
      <c r="Q26" s="369"/>
      <c r="R26" s="369"/>
      <c r="S26" s="370"/>
      <c r="T26" s="371"/>
    </row>
    <row r="27" spans="1:20">
      <c r="A27" s="93"/>
      <c r="B27" s="93"/>
      <c r="C27" s="94"/>
      <c r="D27" s="94"/>
      <c r="E27" s="94"/>
      <c r="F27" s="94"/>
      <c r="G27" s="94"/>
      <c r="H27" s="94"/>
      <c r="I27" s="94"/>
      <c r="J27" s="94"/>
      <c r="K27" s="94"/>
      <c r="L27" s="94"/>
      <c r="M27" s="94"/>
      <c r="N27" s="94"/>
      <c r="O27" s="94"/>
      <c r="P27" s="94"/>
      <c r="Q27" s="94"/>
      <c r="R27" s="94"/>
      <c r="S27" s="94"/>
      <c r="T27" s="94"/>
    </row>
    <row r="28" spans="1:20">
      <c r="A28" s="93"/>
      <c r="B28" s="93"/>
      <c r="C28" s="94"/>
      <c r="D28" s="94"/>
      <c r="E28" s="94"/>
      <c r="F28" s="94"/>
      <c r="G28" s="94"/>
      <c r="H28" s="94"/>
      <c r="I28" s="94"/>
      <c r="J28" s="94"/>
      <c r="K28" s="94"/>
      <c r="L28" s="94"/>
      <c r="M28" s="94"/>
      <c r="N28" s="94"/>
      <c r="O28" s="94"/>
      <c r="P28" s="94"/>
      <c r="Q28" s="94"/>
      <c r="R28" s="94"/>
      <c r="S28" s="94"/>
      <c r="T28" s="94"/>
    </row>
    <row r="29" spans="1:20">
      <c r="A29" s="93"/>
      <c r="B29" s="93"/>
      <c r="C29" s="94"/>
      <c r="D29" s="94"/>
      <c r="E29" s="94"/>
      <c r="F29" s="94"/>
      <c r="G29" s="94"/>
      <c r="H29" s="94"/>
      <c r="I29" s="94"/>
      <c r="J29" s="94"/>
      <c r="K29" s="94"/>
      <c r="L29" s="94"/>
      <c r="M29" s="94"/>
      <c r="N29" s="94"/>
      <c r="O29" s="94"/>
      <c r="P29" s="94"/>
      <c r="Q29" s="94"/>
      <c r="R29" s="94"/>
      <c r="S29" s="94"/>
      <c r="T29" s="94"/>
    </row>
    <row r="30" spans="1:20" ht="18.75" customHeight="1">
      <c r="C30" s="431" t="s">
        <v>736</v>
      </c>
      <c r="D30" s="432"/>
      <c r="E30" s="432"/>
      <c r="F30" s="432"/>
      <c r="G30" s="432"/>
      <c r="H30" s="432"/>
      <c r="I30" s="432"/>
      <c r="J30" s="432"/>
      <c r="K30" s="432"/>
      <c r="L30" s="432"/>
      <c r="M30" s="432"/>
      <c r="N30" s="432"/>
      <c r="O30" s="432"/>
      <c r="P30" s="432"/>
      <c r="Q30" s="432"/>
      <c r="R30" s="432"/>
      <c r="S30" s="432"/>
      <c r="T30" s="433"/>
    </row>
    <row r="31" spans="1:20" ht="55.5" customHeight="1">
      <c r="C31" s="435" t="s">
        <v>721</v>
      </c>
      <c r="D31" s="436"/>
      <c r="E31" s="436"/>
      <c r="F31" s="436"/>
      <c r="G31" s="436"/>
      <c r="H31" s="437"/>
      <c r="I31" s="431" t="s">
        <v>918</v>
      </c>
      <c r="J31" s="432"/>
      <c r="K31" s="432"/>
      <c r="L31" s="432"/>
      <c r="M31" s="432"/>
      <c r="N31" s="433"/>
      <c r="O31" s="431" t="s">
        <v>919</v>
      </c>
      <c r="P31" s="432"/>
      <c r="Q31" s="432"/>
      <c r="R31" s="432"/>
      <c r="S31" s="432"/>
      <c r="T31" s="433"/>
    </row>
    <row r="32" spans="1:20">
      <c r="C32" s="267">
        <v>2022</v>
      </c>
      <c r="D32" s="267">
        <v>2025</v>
      </c>
      <c r="E32" s="267">
        <v>2030</v>
      </c>
      <c r="F32" s="267">
        <v>2035</v>
      </c>
      <c r="G32" s="267">
        <v>2040</v>
      </c>
      <c r="H32" s="267">
        <v>2050</v>
      </c>
      <c r="I32" s="267">
        <v>2022</v>
      </c>
      <c r="J32" s="267">
        <v>2025</v>
      </c>
      <c r="K32" s="267">
        <v>2030</v>
      </c>
      <c r="L32" s="267">
        <v>2035</v>
      </c>
      <c r="M32" s="267">
        <v>2040</v>
      </c>
      <c r="N32" s="267">
        <v>2050</v>
      </c>
      <c r="O32" s="267">
        <v>2022</v>
      </c>
      <c r="P32" s="267">
        <v>2025</v>
      </c>
      <c r="Q32" s="267">
        <v>2030</v>
      </c>
      <c r="R32" s="267">
        <v>2035</v>
      </c>
      <c r="S32" s="267">
        <v>2040</v>
      </c>
      <c r="T32" s="267">
        <v>2050</v>
      </c>
    </row>
    <row r="33" spans="1:20">
      <c r="C33" s="112" t="s">
        <v>769</v>
      </c>
      <c r="D33" s="112" t="s">
        <v>770</v>
      </c>
      <c r="E33" s="112" t="s">
        <v>771</v>
      </c>
      <c r="F33" s="112" t="s">
        <v>772</v>
      </c>
      <c r="G33" s="112" t="s">
        <v>773</v>
      </c>
      <c r="H33" s="112" t="s">
        <v>826</v>
      </c>
      <c r="I33" s="112" t="s">
        <v>827</v>
      </c>
      <c r="J33" s="112" t="s">
        <v>828</v>
      </c>
      <c r="K33" s="112" t="s">
        <v>829</v>
      </c>
      <c r="L33" s="112" t="s">
        <v>830</v>
      </c>
      <c r="M33" s="112" t="s">
        <v>831</v>
      </c>
      <c r="N33" s="112" t="s">
        <v>832</v>
      </c>
      <c r="O33" s="112" t="s">
        <v>833</v>
      </c>
      <c r="P33" s="112" t="s">
        <v>834</v>
      </c>
      <c r="Q33" s="112" t="s">
        <v>835</v>
      </c>
      <c r="R33" s="112" t="s">
        <v>836</v>
      </c>
      <c r="S33" s="112" t="s">
        <v>837</v>
      </c>
      <c r="T33" s="112" t="s">
        <v>838</v>
      </c>
    </row>
    <row r="34" spans="1:20" ht="15.6">
      <c r="A34" s="110" t="s">
        <v>698</v>
      </c>
      <c r="B34" s="120" t="s">
        <v>795</v>
      </c>
      <c r="C34" s="369"/>
      <c r="D34" s="369"/>
      <c r="E34" s="369"/>
      <c r="F34" s="369"/>
      <c r="G34" s="370"/>
      <c r="H34" s="371"/>
      <c r="I34" s="372"/>
      <c r="J34" s="369"/>
      <c r="K34" s="369"/>
      <c r="L34" s="369"/>
      <c r="M34" s="370"/>
      <c r="N34" s="371"/>
      <c r="O34" s="372"/>
      <c r="P34" s="369"/>
      <c r="Q34" s="369"/>
      <c r="R34" s="369"/>
      <c r="S34" s="370"/>
      <c r="T34" s="371"/>
    </row>
    <row r="35" spans="1:20">
      <c r="A35" s="111" t="s">
        <v>723</v>
      </c>
      <c r="B35" s="112" t="s">
        <v>796</v>
      </c>
      <c r="C35" s="369"/>
      <c r="D35" s="369"/>
      <c r="E35" s="369"/>
      <c r="F35" s="369"/>
      <c r="G35" s="370"/>
      <c r="H35" s="371"/>
      <c r="I35" s="369"/>
      <c r="J35" s="369"/>
      <c r="K35" s="369"/>
      <c r="L35" s="369"/>
      <c r="M35" s="370"/>
      <c r="N35" s="371"/>
      <c r="O35" s="369"/>
      <c r="P35" s="369"/>
      <c r="Q35" s="369"/>
      <c r="R35" s="369"/>
      <c r="S35" s="370"/>
      <c r="T35" s="371"/>
    </row>
    <row r="36" spans="1:20">
      <c r="A36" s="111" t="s">
        <v>724</v>
      </c>
      <c r="B36" s="112" t="s">
        <v>797</v>
      </c>
      <c r="C36" s="369"/>
      <c r="D36" s="369"/>
      <c r="E36" s="369"/>
      <c r="F36" s="369"/>
      <c r="G36" s="370"/>
      <c r="H36" s="371"/>
      <c r="I36" s="369"/>
      <c r="J36" s="369"/>
      <c r="K36" s="369"/>
      <c r="L36" s="369"/>
      <c r="M36" s="370"/>
      <c r="N36" s="371"/>
      <c r="O36" s="369"/>
      <c r="P36" s="369"/>
      <c r="Q36" s="369"/>
      <c r="R36" s="369"/>
      <c r="S36" s="370"/>
      <c r="T36" s="371"/>
    </row>
    <row r="37" spans="1:20">
      <c r="A37" s="111" t="s">
        <v>725</v>
      </c>
      <c r="B37" s="112" t="s">
        <v>798</v>
      </c>
      <c r="C37" s="369"/>
      <c r="D37" s="369"/>
      <c r="E37" s="369"/>
      <c r="F37" s="369"/>
      <c r="G37" s="370"/>
      <c r="H37" s="371"/>
      <c r="I37" s="369"/>
      <c r="J37" s="369"/>
      <c r="K37" s="369"/>
      <c r="L37" s="369"/>
      <c r="M37" s="370"/>
      <c r="N37" s="371"/>
      <c r="O37" s="369"/>
      <c r="P37" s="369"/>
      <c r="Q37" s="369"/>
      <c r="R37" s="369"/>
      <c r="S37" s="370"/>
      <c r="T37" s="371"/>
    </row>
    <row r="38" spans="1:20">
      <c r="A38" s="111" t="s">
        <v>726</v>
      </c>
      <c r="B38" s="112" t="s">
        <v>799</v>
      </c>
      <c r="C38" s="369"/>
      <c r="D38" s="369"/>
      <c r="E38" s="369"/>
      <c r="F38" s="369"/>
      <c r="G38" s="370"/>
      <c r="H38" s="371"/>
      <c r="I38" s="369"/>
      <c r="J38" s="369"/>
      <c r="K38" s="369"/>
      <c r="L38" s="369"/>
      <c r="M38" s="370"/>
      <c r="N38" s="371"/>
      <c r="O38" s="369"/>
      <c r="P38" s="369"/>
      <c r="Q38" s="369"/>
      <c r="R38" s="369"/>
      <c r="S38" s="370"/>
      <c r="T38" s="371"/>
    </row>
    <row r="39" spans="1:20">
      <c r="A39" s="111" t="s">
        <v>727</v>
      </c>
      <c r="B39" s="112" t="s">
        <v>800</v>
      </c>
      <c r="C39" s="369"/>
      <c r="D39" s="369"/>
      <c r="E39" s="369"/>
      <c r="F39" s="369"/>
      <c r="G39" s="370"/>
      <c r="H39" s="371"/>
      <c r="I39" s="369"/>
      <c r="J39" s="369"/>
      <c r="K39" s="369"/>
      <c r="L39" s="369"/>
      <c r="M39" s="370"/>
      <c r="N39" s="371"/>
      <c r="O39" s="369"/>
      <c r="P39" s="369"/>
      <c r="Q39" s="369"/>
      <c r="R39" s="369"/>
      <c r="S39" s="370"/>
      <c r="T39" s="371"/>
    </row>
    <row r="40" spans="1:20">
      <c r="A40" s="111" t="s">
        <v>728</v>
      </c>
      <c r="B40" s="112" t="s">
        <v>801</v>
      </c>
      <c r="C40" s="369"/>
      <c r="D40" s="369"/>
      <c r="E40" s="369"/>
      <c r="F40" s="369"/>
      <c r="G40" s="370"/>
      <c r="H40" s="371"/>
      <c r="I40" s="369"/>
      <c r="J40" s="369"/>
      <c r="K40" s="369"/>
      <c r="L40" s="369"/>
      <c r="M40" s="370"/>
      <c r="N40" s="371"/>
      <c r="O40" s="369"/>
      <c r="P40" s="369"/>
      <c r="Q40" s="369"/>
      <c r="R40" s="369"/>
      <c r="S40" s="370"/>
      <c r="T40" s="371"/>
    </row>
    <row r="41" spans="1:20">
      <c r="A41" s="111" t="s">
        <v>729</v>
      </c>
      <c r="B41" s="112" t="s">
        <v>802</v>
      </c>
      <c r="C41" s="369"/>
      <c r="D41" s="369"/>
      <c r="E41" s="369"/>
      <c r="F41" s="369"/>
      <c r="G41" s="370"/>
      <c r="H41" s="371"/>
      <c r="I41" s="369"/>
      <c r="J41" s="369"/>
      <c r="K41" s="369"/>
      <c r="L41" s="369"/>
      <c r="M41" s="370"/>
      <c r="N41" s="371"/>
      <c r="O41" s="369"/>
      <c r="P41" s="369"/>
      <c r="Q41" s="369"/>
      <c r="R41" s="369"/>
      <c r="S41" s="370"/>
      <c r="T41" s="371"/>
    </row>
    <row r="42" spans="1:20">
      <c r="A42" s="111" t="s">
        <v>730</v>
      </c>
      <c r="B42" s="112" t="s">
        <v>803</v>
      </c>
      <c r="C42" s="369"/>
      <c r="D42" s="369"/>
      <c r="E42" s="369"/>
      <c r="F42" s="369"/>
      <c r="G42" s="370"/>
      <c r="H42" s="371"/>
      <c r="I42" s="369"/>
      <c r="J42" s="369"/>
      <c r="K42" s="369"/>
      <c r="L42" s="369"/>
      <c r="M42" s="370"/>
      <c r="N42" s="371"/>
      <c r="O42" s="369"/>
      <c r="P42" s="369"/>
      <c r="Q42" s="369"/>
      <c r="R42" s="369"/>
      <c r="S42" s="370"/>
      <c r="T42" s="371"/>
    </row>
    <row r="43" spans="1:20">
      <c r="A43" s="111" t="s">
        <v>731</v>
      </c>
      <c r="B43" s="112" t="s">
        <v>804</v>
      </c>
      <c r="C43" s="369"/>
      <c r="D43" s="369"/>
      <c r="E43" s="369"/>
      <c r="F43" s="369"/>
      <c r="G43" s="370"/>
      <c r="H43" s="371"/>
      <c r="I43" s="369"/>
      <c r="J43" s="369"/>
      <c r="K43" s="369"/>
      <c r="L43" s="369"/>
      <c r="M43" s="370"/>
      <c r="N43" s="371"/>
      <c r="O43" s="369"/>
      <c r="P43" s="369"/>
      <c r="Q43" s="369"/>
      <c r="R43" s="369"/>
      <c r="S43" s="370"/>
      <c r="T43" s="371"/>
    </row>
    <row r="44" spans="1:20">
      <c r="A44" s="111" t="s">
        <v>732</v>
      </c>
      <c r="B44" s="112" t="s">
        <v>805</v>
      </c>
      <c r="C44" s="369"/>
      <c r="D44" s="369"/>
      <c r="E44" s="369"/>
      <c r="F44" s="369"/>
      <c r="G44" s="370"/>
      <c r="H44" s="371"/>
      <c r="I44" s="369"/>
      <c r="J44" s="369"/>
      <c r="K44" s="369"/>
      <c r="L44" s="369"/>
      <c r="M44" s="370"/>
      <c r="N44" s="371"/>
      <c r="O44" s="369"/>
      <c r="P44" s="369"/>
      <c r="Q44" s="369"/>
      <c r="R44" s="369"/>
      <c r="S44" s="370"/>
      <c r="T44" s="371"/>
    </row>
    <row r="45" spans="1:20">
      <c r="A45" s="111" t="s">
        <v>733</v>
      </c>
      <c r="B45" s="112" t="s">
        <v>806</v>
      </c>
      <c r="C45" s="369"/>
      <c r="D45" s="369"/>
      <c r="E45" s="369"/>
      <c r="F45" s="369"/>
      <c r="G45" s="370"/>
      <c r="H45" s="371"/>
      <c r="I45" s="369"/>
      <c r="J45" s="369"/>
      <c r="K45" s="369"/>
      <c r="L45" s="369"/>
      <c r="M45" s="370"/>
      <c r="N45" s="371"/>
      <c r="O45" s="369"/>
      <c r="P45" s="369"/>
      <c r="Q45" s="369"/>
      <c r="R45" s="369"/>
      <c r="S45" s="370"/>
      <c r="T45" s="371"/>
    </row>
    <row r="46" spans="1:20">
      <c r="A46" s="111" t="s">
        <v>734</v>
      </c>
      <c r="B46" s="112" t="s">
        <v>807</v>
      </c>
      <c r="C46" s="369"/>
      <c r="D46" s="369"/>
      <c r="E46" s="369"/>
      <c r="F46" s="369"/>
      <c r="G46" s="370"/>
      <c r="H46" s="371"/>
      <c r="I46" s="369"/>
      <c r="J46" s="369"/>
      <c r="K46" s="369"/>
      <c r="L46" s="369"/>
      <c r="M46" s="370"/>
      <c r="N46" s="371"/>
      <c r="O46" s="369"/>
      <c r="P46" s="369"/>
      <c r="Q46" s="369"/>
      <c r="R46" s="369"/>
      <c r="S46" s="370"/>
      <c r="T46" s="371"/>
    </row>
    <row r="47" spans="1:20">
      <c r="A47" s="111" t="s">
        <v>735</v>
      </c>
      <c r="B47" s="112" t="s">
        <v>808</v>
      </c>
      <c r="C47" s="369"/>
      <c r="D47" s="369"/>
      <c r="E47" s="369"/>
      <c r="F47" s="369"/>
      <c r="G47" s="370"/>
      <c r="H47" s="371"/>
      <c r="I47" s="369"/>
      <c r="J47" s="369"/>
      <c r="K47" s="369"/>
      <c r="L47" s="369"/>
      <c r="M47" s="370"/>
      <c r="N47" s="371"/>
      <c r="O47" s="369"/>
      <c r="P47" s="369"/>
      <c r="Q47" s="369"/>
      <c r="R47" s="369"/>
      <c r="S47" s="370"/>
      <c r="T47" s="371"/>
    </row>
    <row r="48" spans="1:20">
      <c r="A48" s="109" t="s">
        <v>705</v>
      </c>
      <c r="B48" s="112" t="s">
        <v>809</v>
      </c>
      <c r="C48" s="369"/>
      <c r="D48" s="369"/>
      <c r="E48" s="369"/>
      <c r="F48" s="369"/>
      <c r="G48" s="370"/>
      <c r="H48" s="371"/>
      <c r="I48" s="369"/>
      <c r="J48" s="369"/>
      <c r="K48" s="369"/>
      <c r="L48" s="369"/>
      <c r="M48" s="370"/>
      <c r="N48" s="371"/>
      <c r="O48" s="369"/>
      <c r="P48" s="369"/>
      <c r="Q48" s="369"/>
      <c r="R48" s="369"/>
      <c r="S48" s="370"/>
      <c r="T48" s="371"/>
    </row>
    <row r="49" spans="1:20">
      <c r="A49" s="109" t="s">
        <v>699</v>
      </c>
      <c r="B49" s="112" t="s">
        <v>810</v>
      </c>
      <c r="C49" s="369"/>
      <c r="D49" s="369"/>
      <c r="E49" s="369"/>
      <c r="F49" s="369"/>
      <c r="G49" s="370"/>
      <c r="H49" s="371"/>
      <c r="I49" s="369"/>
      <c r="J49" s="369"/>
      <c r="K49" s="369"/>
      <c r="L49" s="369"/>
      <c r="M49" s="370"/>
      <c r="N49" s="371"/>
      <c r="O49" s="369"/>
      <c r="P49" s="369"/>
      <c r="Q49" s="369"/>
      <c r="R49" s="369"/>
      <c r="S49" s="370"/>
      <c r="T49" s="371"/>
    </row>
    <row r="50" spans="1:20">
      <c r="A50" s="109" t="s">
        <v>700</v>
      </c>
      <c r="B50" s="112" t="s">
        <v>811</v>
      </c>
      <c r="C50" s="369"/>
      <c r="D50" s="369"/>
      <c r="E50" s="369"/>
      <c r="F50" s="369"/>
      <c r="G50" s="370"/>
      <c r="H50" s="371"/>
      <c r="I50" s="369"/>
      <c r="J50" s="369"/>
      <c r="K50" s="369"/>
      <c r="L50" s="369"/>
      <c r="M50" s="370"/>
      <c r="N50" s="371"/>
      <c r="O50" s="369"/>
      <c r="P50" s="369"/>
      <c r="Q50" s="369"/>
      <c r="R50" s="369"/>
      <c r="S50" s="370"/>
      <c r="T50" s="371"/>
    </row>
    <row r="51" spans="1:20">
      <c r="A51" s="109" t="s">
        <v>701</v>
      </c>
      <c r="B51" s="112" t="s">
        <v>812</v>
      </c>
      <c r="C51" s="369"/>
      <c r="D51" s="369"/>
      <c r="E51" s="369"/>
      <c r="F51" s="369"/>
      <c r="G51" s="370"/>
      <c r="H51" s="371"/>
      <c r="I51" s="369"/>
      <c r="J51" s="369"/>
      <c r="K51" s="369"/>
      <c r="L51" s="369"/>
      <c r="M51" s="370"/>
      <c r="N51" s="371"/>
      <c r="O51" s="369"/>
      <c r="P51" s="369"/>
      <c r="Q51" s="369"/>
      <c r="R51" s="369"/>
      <c r="S51" s="370"/>
      <c r="T51" s="371"/>
    </row>
    <row r="52" spans="1:20">
      <c r="A52" s="109" t="s">
        <v>702</v>
      </c>
      <c r="B52" s="112" t="s">
        <v>813</v>
      </c>
      <c r="C52" s="369"/>
      <c r="D52" s="369"/>
      <c r="E52" s="369"/>
      <c r="F52" s="369"/>
      <c r="G52" s="370"/>
      <c r="H52" s="371"/>
      <c r="I52" s="369"/>
      <c r="J52" s="369"/>
      <c r="K52" s="369"/>
      <c r="L52" s="369"/>
      <c r="M52" s="370"/>
      <c r="N52" s="371"/>
      <c r="O52" s="369"/>
      <c r="P52" s="369"/>
      <c r="Q52" s="369"/>
      <c r="R52" s="369"/>
      <c r="S52" s="370"/>
      <c r="T52" s="371"/>
    </row>
    <row r="53" spans="1:20">
      <c r="A53" s="109" t="s">
        <v>703</v>
      </c>
      <c r="B53" s="112" t="s">
        <v>814</v>
      </c>
      <c r="C53" s="369"/>
      <c r="D53" s="369"/>
      <c r="E53" s="369"/>
      <c r="F53" s="369"/>
      <c r="G53" s="370"/>
      <c r="H53" s="371"/>
      <c r="I53" s="369"/>
      <c r="J53" s="369"/>
      <c r="K53" s="369"/>
      <c r="L53" s="369"/>
      <c r="M53" s="370"/>
      <c r="N53" s="371"/>
      <c r="O53" s="369"/>
      <c r="P53" s="369"/>
      <c r="Q53" s="369"/>
      <c r="R53" s="369"/>
      <c r="S53" s="370"/>
      <c r="T53" s="371"/>
    </row>
    <row r="54" spans="1:20">
      <c r="A54" s="109" t="s">
        <v>704</v>
      </c>
      <c r="B54" s="112" t="s">
        <v>815</v>
      </c>
      <c r="C54" s="369"/>
      <c r="D54" s="369"/>
      <c r="E54" s="369"/>
      <c r="F54" s="369"/>
      <c r="G54" s="370"/>
      <c r="H54" s="371"/>
      <c r="I54" s="369"/>
      <c r="J54" s="369"/>
      <c r="K54" s="369"/>
      <c r="L54" s="369"/>
      <c r="M54" s="370"/>
      <c r="N54" s="371"/>
      <c r="O54" s="369"/>
      <c r="P54" s="369"/>
      <c r="Q54" s="369"/>
      <c r="R54" s="369"/>
      <c r="S54" s="370"/>
      <c r="T54" s="371"/>
    </row>
    <row r="55" spans="1:20">
      <c r="A55" s="96"/>
      <c r="B55" s="96"/>
      <c r="C55" s="94"/>
      <c r="D55" s="94"/>
      <c r="E55" s="94"/>
      <c r="F55" s="94"/>
      <c r="G55" s="94"/>
      <c r="H55" s="94"/>
      <c r="I55" s="94"/>
      <c r="J55" s="94"/>
      <c r="K55" s="94"/>
      <c r="L55" s="94"/>
      <c r="M55" s="94"/>
      <c r="N55" s="94"/>
      <c r="O55" s="94"/>
      <c r="P55" s="94"/>
      <c r="Q55" s="94"/>
      <c r="R55" s="94"/>
      <c r="S55" s="94"/>
      <c r="T55" s="94"/>
    </row>
    <row r="56" spans="1:20">
      <c r="A56" s="93"/>
      <c r="B56" s="93"/>
      <c r="C56" s="94"/>
      <c r="D56" s="94"/>
      <c r="E56" s="94"/>
      <c r="F56" s="94"/>
      <c r="G56" s="94"/>
      <c r="H56" s="94"/>
      <c r="I56" s="94"/>
      <c r="J56" s="94"/>
      <c r="K56" s="94"/>
      <c r="L56" s="94"/>
      <c r="M56" s="94"/>
      <c r="N56" s="94"/>
      <c r="O56" s="94"/>
      <c r="P56" s="94"/>
      <c r="Q56" s="94"/>
      <c r="R56" s="94"/>
      <c r="S56" s="94"/>
      <c r="T56" s="94"/>
    </row>
    <row r="58" spans="1:20" ht="15" customHeight="1">
      <c r="C58" s="431" t="s">
        <v>722</v>
      </c>
      <c r="D58" s="432"/>
      <c r="E58" s="432"/>
      <c r="F58" s="432"/>
      <c r="G58" s="432"/>
      <c r="H58" s="433"/>
    </row>
    <row r="59" spans="1:20">
      <c r="C59" s="267">
        <v>2022</v>
      </c>
      <c r="D59" s="267">
        <v>2025</v>
      </c>
      <c r="E59" s="267">
        <v>2030</v>
      </c>
      <c r="F59" s="267">
        <v>2035</v>
      </c>
      <c r="G59" s="267">
        <v>2040</v>
      </c>
      <c r="H59" s="267">
        <v>2050</v>
      </c>
    </row>
    <row r="60" spans="1:20">
      <c r="C60" s="112" t="s">
        <v>769</v>
      </c>
      <c r="D60" s="112" t="s">
        <v>770</v>
      </c>
      <c r="E60" s="112" t="s">
        <v>771</v>
      </c>
      <c r="F60" s="112" t="s">
        <v>772</v>
      </c>
      <c r="G60" s="112" t="s">
        <v>773</v>
      </c>
      <c r="H60" s="112" t="s">
        <v>826</v>
      </c>
    </row>
    <row r="61" spans="1:20" ht="15.6">
      <c r="A61" s="110" t="s">
        <v>698</v>
      </c>
      <c r="B61" s="120" t="s">
        <v>816</v>
      </c>
      <c r="C61" s="369"/>
      <c r="D61" s="369"/>
      <c r="E61" s="369"/>
      <c r="F61" s="369"/>
      <c r="G61" s="370"/>
      <c r="H61" s="371"/>
    </row>
    <row r="62" spans="1:20">
      <c r="A62" s="111" t="s">
        <v>723</v>
      </c>
      <c r="B62" s="112" t="s">
        <v>817</v>
      </c>
      <c r="C62" s="369"/>
      <c r="D62" s="369"/>
      <c r="E62" s="369"/>
      <c r="F62" s="369"/>
      <c r="G62" s="370"/>
      <c r="H62" s="371"/>
    </row>
    <row r="63" spans="1:20">
      <c r="A63" s="111" t="s">
        <v>724</v>
      </c>
      <c r="B63" s="112" t="s">
        <v>818</v>
      </c>
      <c r="C63" s="369"/>
      <c r="D63" s="369"/>
      <c r="E63" s="369"/>
      <c r="F63" s="369"/>
      <c r="G63" s="370"/>
      <c r="H63" s="371"/>
    </row>
    <row r="64" spans="1:20">
      <c r="A64" s="111" t="s">
        <v>725</v>
      </c>
      <c r="B64" s="112" t="s">
        <v>819</v>
      </c>
      <c r="C64" s="369"/>
      <c r="D64" s="369"/>
      <c r="E64" s="369"/>
      <c r="F64" s="369"/>
      <c r="G64" s="370"/>
      <c r="H64" s="371"/>
    </row>
    <row r="65" spans="1:8">
      <c r="A65" s="111" t="s">
        <v>726</v>
      </c>
      <c r="B65" s="112" t="s">
        <v>820</v>
      </c>
      <c r="C65" s="369"/>
      <c r="D65" s="369"/>
      <c r="E65" s="369"/>
      <c r="F65" s="369"/>
      <c r="G65" s="370"/>
      <c r="H65" s="371"/>
    </row>
    <row r="66" spans="1:8">
      <c r="A66" s="111" t="s">
        <v>727</v>
      </c>
      <c r="B66" s="112" t="s">
        <v>821</v>
      </c>
      <c r="C66" s="369"/>
      <c r="D66" s="369"/>
      <c r="E66" s="369"/>
      <c r="F66" s="369"/>
      <c r="G66" s="370"/>
      <c r="H66" s="371"/>
    </row>
    <row r="67" spans="1:8">
      <c r="A67" s="111" t="s">
        <v>728</v>
      </c>
      <c r="B67" s="112" t="s">
        <v>822</v>
      </c>
      <c r="C67" s="369"/>
      <c r="D67" s="369"/>
      <c r="E67" s="369"/>
      <c r="F67" s="369"/>
      <c r="G67" s="370"/>
      <c r="H67" s="371"/>
    </row>
    <row r="68" spans="1:8">
      <c r="A68" s="111" t="s">
        <v>729</v>
      </c>
      <c r="B68" s="112" t="s">
        <v>823</v>
      </c>
      <c r="C68" s="369"/>
      <c r="D68" s="369"/>
      <c r="E68" s="369"/>
      <c r="F68" s="369"/>
      <c r="G68" s="370"/>
      <c r="H68" s="371"/>
    </row>
    <row r="69" spans="1:8">
      <c r="A69" s="111" t="s">
        <v>730</v>
      </c>
      <c r="B69" s="112" t="s">
        <v>824</v>
      </c>
      <c r="C69" s="369"/>
      <c r="D69" s="369"/>
      <c r="E69" s="369"/>
      <c r="F69" s="369"/>
      <c r="G69" s="370"/>
      <c r="H69" s="371"/>
    </row>
    <row r="70" spans="1:8">
      <c r="A70" s="111" t="s">
        <v>731</v>
      </c>
      <c r="B70" s="112" t="s">
        <v>825</v>
      </c>
      <c r="C70" s="369"/>
      <c r="D70" s="369"/>
      <c r="E70" s="369"/>
      <c r="F70" s="369"/>
      <c r="G70" s="370"/>
      <c r="H70" s="371"/>
    </row>
    <row r="71" spans="1:8">
      <c r="A71" s="111" t="s">
        <v>732</v>
      </c>
      <c r="B71" s="112" t="s">
        <v>861</v>
      </c>
      <c r="C71" s="369"/>
      <c r="D71" s="369"/>
      <c r="E71" s="369"/>
      <c r="F71" s="369"/>
      <c r="G71" s="370"/>
      <c r="H71" s="371"/>
    </row>
    <row r="72" spans="1:8">
      <c r="A72" s="111" t="s">
        <v>733</v>
      </c>
      <c r="B72" s="112" t="s">
        <v>862</v>
      </c>
      <c r="C72" s="369"/>
      <c r="D72" s="369"/>
      <c r="E72" s="369"/>
      <c r="F72" s="369"/>
      <c r="G72" s="370"/>
      <c r="H72" s="371"/>
    </row>
    <row r="73" spans="1:8">
      <c r="A73" s="111" t="s">
        <v>734</v>
      </c>
      <c r="B73" s="112" t="s">
        <v>863</v>
      </c>
      <c r="C73" s="369"/>
      <c r="D73" s="369"/>
      <c r="E73" s="369"/>
      <c r="F73" s="369"/>
      <c r="G73" s="370"/>
      <c r="H73" s="371"/>
    </row>
    <row r="74" spans="1:8">
      <c r="A74" s="111" t="s">
        <v>735</v>
      </c>
      <c r="B74" s="112" t="s">
        <v>864</v>
      </c>
      <c r="C74" s="369"/>
      <c r="D74" s="369"/>
      <c r="E74" s="369"/>
      <c r="F74" s="369"/>
      <c r="G74" s="370"/>
      <c r="H74" s="371"/>
    </row>
    <row r="75" spans="1:8">
      <c r="A75" s="109" t="s">
        <v>705</v>
      </c>
      <c r="B75" s="112" t="s">
        <v>865</v>
      </c>
      <c r="C75" s="369"/>
      <c r="D75" s="369"/>
      <c r="E75" s="369"/>
      <c r="F75" s="369"/>
      <c r="G75" s="370"/>
      <c r="H75" s="371"/>
    </row>
    <row r="76" spans="1:8">
      <c r="A76" s="109" t="s">
        <v>699</v>
      </c>
      <c r="B76" s="112" t="s">
        <v>866</v>
      </c>
      <c r="C76" s="369"/>
      <c r="D76" s="369"/>
      <c r="E76" s="369"/>
      <c r="F76" s="369"/>
      <c r="G76" s="370"/>
      <c r="H76" s="371"/>
    </row>
    <row r="77" spans="1:8">
      <c r="A77" s="109" t="s">
        <v>700</v>
      </c>
      <c r="B77" s="112" t="s">
        <v>867</v>
      </c>
      <c r="C77" s="369"/>
      <c r="D77" s="369"/>
      <c r="E77" s="369"/>
      <c r="F77" s="369"/>
      <c r="G77" s="370"/>
      <c r="H77" s="371"/>
    </row>
    <row r="78" spans="1:8">
      <c r="A78" s="109" t="s">
        <v>701</v>
      </c>
      <c r="B78" s="112" t="s">
        <v>868</v>
      </c>
      <c r="C78" s="369"/>
      <c r="D78" s="369"/>
      <c r="E78" s="369"/>
      <c r="F78" s="369"/>
      <c r="G78" s="370"/>
      <c r="H78" s="371"/>
    </row>
    <row r="79" spans="1:8">
      <c r="A79" s="109" t="s">
        <v>702</v>
      </c>
      <c r="B79" s="112" t="s">
        <v>869</v>
      </c>
      <c r="C79" s="369"/>
      <c r="D79" s="369"/>
      <c r="E79" s="369"/>
      <c r="F79" s="369"/>
      <c r="G79" s="370"/>
      <c r="H79" s="371"/>
    </row>
    <row r="80" spans="1:8">
      <c r="A80" s="109" t="s">
        <v>703</v>
      </c>
      <c r="B80" s="112" t="s">
        <v>870</v>
      </c>
      <c r="C80" s="369"/>
      <c r="D80" s="369"/>
      <c r="E80" s="369"/>
      <c r="F80" s="369"/>
      <c r="G80" s="370"/>
      <c r="H80" s="371"/>
    </row>
    <row r="81" spans="1:8">
      <c r="A81" s="109" t="s">
        <v>704</v>
      </c>
      <c r="B81" s="112" t="s">
        <v>871</v>
      </c>
      <c r="C81" s="369"/>
      <c r="D81" s="369"/>
      <c r="E81" s="369"/>
      <c r="F81" s="369"/>
      <c r="G81" s="370"/>
      <c r="H81" s="371"/>
    </row>
  </sheetData>
  <mergeCells count="9">
    <mergeCell ref="C58:H58"/>
    <mergeCell ref="C2:T2"/>
    <mergeCell ref="C3:H3"/>
    <mergeCell ref="I3:N3"/>
    <mergeCell ref="O3:T3"/>
    <mergeCell ref="C30:T30"/>
    <mergeCell ref="C31:H31"/>
    <mergeCell ref="I31:N31"/>
    <mergeCell ref="O31:T3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H116"/>
  <sheetViews>
    <sheetView showGridLines="0" topLeftCell="A46" workbookViewId="0">
      <selection activeCell="C63" sqref="C63:H63"/>
    </sheetView>
  </sheetViews>
  <sheetFormatPr baseColWidth="10" defaultColWidth="9.109375" defaultRowHeight="14.4"/>
  <cols>
    <col min="1" max="1" width="60.5546875" style="281" customWidth="1"/>
    <col min="2" max="2" width="14.109375" style="281" customWidth="1"/>
    <col min="3" max="4" width="17.33203125" style="281" customWidth="1"/>
    <col min="5" max="8" width="17.33203125" style="263" customWidth="1"/>
    <col min="9" max="16384" width="9.109375" style="263"/>
  </cols>
  <sheetData>
    <row r="1" spans="1:8">
      <c r="A1" s="270" t="s">
        <v>745</v>
      </c>
      <c r="B1" s="271"/>
      <c r="C1" s="261" t="str">
        <f>IF(P.Participant!C8="-","[Participant's name]",P.Participant!C8)</f>
        <v>[Participant's name]</v>
      </c>
      <c r="D1" s="261"/>
      <c r="E1" s="272"/>
      <c r="F1" s="272"/>
      <c r="G1" s="272"/>
      <c r="H1" s="272"/>
    </row>
    <row r="2" spans="1:8">
      <c r="A2" s="270"/>
      <c r="B2" s="270"/>
      <c r="C2" s="261"/>
      <c r="D2" s="261"/>
      <c r="E2" s="272"/>
      <c r="F2" s="272"/>
      <c r="G2" s="272"/>
      <c r="H2" s="272"/>
    </row>
    <row r="3" spans="1:8">
      <c r="A3" s="270" t="s">
        <v>708</v>
      </c>
      <c r="B3" s="270"/>
      <c r="C3" s="261"/>
      <c r="D3" s="261"/>
      <c r="E3" s="272"/>
      <c r="F3" s="272"/>
      <c r="G3" s="272"/>
      <c r="H3" s="272"/>
    </row>
    <row r="4" spans="1:8">
      <c r="A4" s="273"/>
      <c r="B4" s="271"/>
      <c r="C4" s="271"/>
      <c r="D4" s="271"/>
      <c r="E4" s="272"/>
      <c r="F4" s="272"/>
      <c r="G4" s="272"/>
      <c r="H4" s="272"/>
    </row>
    <row r="5" spans="1:8">
      <c r="A5" s="272"/>
      <c r="B5" s="272"/>
      <c r="C5" s="272"/>
      <c r="D5" s="272"/>
      <c r="E5" s="272"/>
      <c r="F5" s="272"/>
      <c r="G5" s="272"/>
      <c r="H5" s="272"/>
    </row>
    <row r="6" spans="1:8">
      <c r="A6" s="274"/>
      <c r="B6" s="275"/>
      <c r="C6" s="274"/>
      <c r="D6" s="274"/>
      <c r="E6" s="272"/>
      <c r="F6" s="272"/>
      <c r="G6" s="272"/>
      <c r="H6" s="272"/>
    </row>
    <row r="7" spans="1:8">
      <c r="A7" s="67"/>
      <c r="B7" s="276"/>
      <c r="C7" s="274"/>
      <c r="D7" s="274"/>
      <c r="E7" s="272"/>
      <c r="F7" s="272"/>
      <c r="G7" s="272"/>
      <c r="H7" s="276"/>
    </row>
    <row r="8" spans="1:8">
      <c r="A8" s="264"/>
      <c r="B8" s="264"/>
      <c r="C8" s="68" t="s">
        <v>712</v>
      </c>
      <c r="D8" s="68" t="s">
        <v>712</v>
      </c>
      <c r="E8" s="68" t="s">
        <v>712</v>
      </c>
      <c r="F8" s="68" t="s">
        <v>712</v>
      </c>
      <c r="G8" s="68" t="s">
        <v>712</v>
      </c>
      <c r="H8" s="68" t="s">
        <v>712</v>
      </c>
    </row>
    <row r="9" spans="1:8">
      <c r="A9" s="264"/>
      <c r="B9" s="264"/>
      <c r="C9" s="267">
        <v>2022</v>
      </c>
      <c r="D9" s="267">
        <v>2025</v>
      </c>
      <c r="E9" s="267">
        <v>2030</v>
      </c>
      <c r="F9" s="267">
        <v>2035</v>
      </c>
      <c r="G9" s="267">
        <v>2040</v>
      </c>
      <c r="H9" s="267">
        <v>2050</v>
      </c>
    </row>
    <row r="10" spans="1:8">
      <c r="A10" s="264"/>
      <c r="B10" s="264"/>
      <c r="C10" s="113" t="s">
        <v>769</v>
      </c>
      <c r="D10" s="113" t="s">
        <v>770</v>
      </c>
      <c r="E10" s="113" t="s">
        <v>771</v>
      </c>
      <c r="F10" s="113" t="s">
        <v>772</v>
      </c>
      <c r="G10" s="113" t="s">
        <v>773</v>
      </c>
      <c r="H10" s="113" t="s">
        <v>826</v>
      </c>
    </row>
    <row r="11" spans="1:8">
      <c r="A11" s="157" t="s">
        <v>644</v>
      </c>
      <c r="B11" s="121"/>
      <c r="C11" s="277"/>
      <c r="D11" s="277"/>
      <c r="E11" s="277"/>
      <c r="F11" s="277"/>
      <c r="G11" s="277"/>
      <c r="H11" s="277"/>
    </row>
    <row r="12" spans="1:8">
      <c r="A12" s="251" t="s">
        <v>632</v>
      </c>
      <c r="B12" s="2" t="s">
        <v>774</v>
      </c>
      <c r="C12" s="361"/>
      <c r="D12" s="361"/>
      <c r="E12" s="361"/>
      <c r="F12" s="361"/>
      <c r="G12" s="361"/>
      <c r="H12" s="361"/>
    </row>
    <row r="13" spans="1:8">
      <c r="A13" s="251" t="s">
        <v>633</v>
      </c>
      <c r="B13" s="2" t="s">
        <v>775</v>
      </c>
      <c r="C13" s="361"/>
      <c r="D13" s="361"/>
      <c r="E13" s="361"/>
      <c r="F13" s="361"/>
      <c r="G13" s="361"/>
      <c r="H13" s="361"/>
    </row>
    <row r="14" spans="1:8">
      <c r="A14" s="251" t="s">
        <v>634</v>
      </c>
      <c r="B14" s="2" t="s">
        <v>776</v>
      </c>
      <c r="C14" s="362">
        <f>SUM(C15:C16)</f>
        <v>0</v>
      </c>
      <c r="D14" s="362">
        <f t="shared" ref="D14:H14" si="0">SUM(D15:D16)</f>
        <v>0</v>
      </c>
      <c r="E14" s="362">
        <f t="shared" si="0"/>
        <v>0</v>
      </c>
      <c r="F14" s="362">
        <f t="shared" si="0"/>
        <v>0</v>
      </c>
      <c r="G14" s="362">
        <f t="shared" si="0"/>
        <v>0</v>
      </c>
      <c r="H14" s="362">
        <f t="shared" si="0"/>
        <v>0</v>
      </c>
    </row>
    <row r="15" spans="1:8">
      <c r="A15" s="278" t="s">
        <v>635</v>
      </c>
      <c r="B15" s="2" t="s">
        <v>777</v>
      </c>
      <c r="C15" s="361"/>
      <c r="D15" s="361"/>
      <c r="E15" s="361"/>
      <c r="F15" s="361"/>
      <c r="G15" s="361"/>
      <c r="H15" s="361"/>
    </row>
    <row r="16" spans="1:8">
      <c r="A16" s="278" t="s">
        <v>636</v>
      </c>
      <c r="B16" s="2" t="s">
        <v>778</v>
      </c>
      <c r="C16" s="361"/>
      <c r="D16" s="361"/>
      <c r="E16" s="361"/>
      <c r="F16" s="361"/>
      <c r="G16" s="361"/>
      <c r="H16" s="361"/>
    </row>
    <row r="17" spans="1:8">
      <c r="A17" s="251" t="s">
        <v>637</v>
      </c>
      <c r="B17" s="2" t="s">
        <v>779</v>
      </c>
      <c r="C17" s="362">
        <f>SUM(C18:C20)</f>
        <v>0</v>
      </c>
      <c r="D17" s="362">
        <f t="shared" ref="D17:H17" si="1">SUM(D18:D20)</f>
        <v>0</v>
      </c>
      <c r="E17" s="362">
        <f t="shared" si="1"/>
        <v>0</v>
      </c>
      <c r="F17" s="362">
        <f t="shared" si="1"/>
        <v>0</v>
      </c>
      <c r="G17" s="362">
        <f t="shared" si="1"/>
        <v>0</v>
      </c>
      <c r="H17" s="362">
        <f t="shared" si="1"/>
        <v>0</v>
      </c>
    </row>
    <row r="18" spans="1:8">
      <c r="A18" s="278" t="s">
        <v>638</v>
      </c>
      <c r="B18" s="2" t="s">
        <v>780</v>
      </c>
      <c r="C18" s="361"/>
      <c r="D18" s="361"/>
      <c r="E18" s="361"/>
      <c r="F18" s="361"/>
      <c r="G18" s="361"/>
      <c r="H18" s="361"/>
    </row>
    <row r="19" spans="1:8">
      <c r="A19" s="278" t="s">
        <v>639</v>
      </c>
      <c r="B19" s="2" t="s">
        <v>781</v>
      </c>
      <c r="C19" s="361"/>
      <c r="D19" s="361"/>
      <c r="E19" s="361"/>
      <c r="F19" s="361"/>
      <c r="G19" s="361"/>
      <c r="H19" s="361"/>
    </row>
    <row r="20" spans="1:8">
      <c r="A20" s="278" t="s">
        <v>640</v>
      </c>
      <c r="B20" s="2" t="s">
        <v>782</v>
      </c>
      <c r="C20" s="361"/>
      <c r="D20" s="361"/>
      <c r="E20" s="361"/>
      <c r="F20" s="361"/>
      <c r="G20" s="361"/>
      <c r="H20" s="361"/>
    </row>
    <row r="21" spans="1:8">
      <c r="A21" s="251" t="s">
        <v>641</v>
      </c>
      <c r="B21" s="2" t="s">
        <v>783</v>
      </c>
      <c r="C21" s="361"/>
      <c r="D21" s="361"/>
      <c r="E21" s="361"/>
      <c r="F21" s="361"/>
      <c r="G21" s="361"/>
      <c r="H21" s="361"/>
    </row>
    <row r="22" spans="1:8">
      <c r="A22" s="251" t="s">
        <v>643</v>
      </c>
      <c r="B22" s="2" t="s">
        <v>784</v>
      </c>
      <c r="C22" s="361"/>
      <c r="D22" s="361"/>
      <c r="E22" s="361"/>
      <c r="F22" s="361"/>
      <c r="G22" s="361"/>
      <c r="H22" s="361"/>
    </row>
    <row r="23" spans="1:8">
      <c r="A23" s="251" t="s">
        <v>642</v>
      </c>
      <c r="B23" s="2" t="s">
        <v>785</v>
      </c>
      <c r="C23" s="361"/>
      <c r="D23" s="361"/>
      <c r="E23" s="361"/>
      <c r="F23" s="361"/>
      <c r="G23" s="361"/>
      <c r="H23" s="361"/>
    </row>
    <row r="24" spans="1:8">
      <c r="A24" s="251" t="s">
        <v>1036</v>
      </c>
      <c r="B24" s="2" t="s">
        <v>786</v>
      </c>
      <c r="C24" s="361"/>
      <c r="D24" s="361"/>
      <c r="E24" s="361"/>
      <c r="F24" s="361"/>
      <c r="G24" s="361"/>
      <c r="H24" s="361"/>
    </row>
    <row r="25" spans="1:8">
      <c r="A25" s="251" t="s">
        <v>923</v>
      </c>
      <c r="B25" s="2" t="s">
        <v>787</v>
      </c>
      <c r="C25" s="355"/>
      <c r="D25" s="355"/>
      <c r="E25" s="355"/>
      <c r="F25" s="355"/>
      <c r="G25" s="355"/>
      <c r="H25" s="355"/>
    </row>
    <row r="26" spans="1:8">
      <c r="A26" s="279" t="s">
        <v>646</v>
      </c>
      <c r="B26" s="2" t="s">
        <v>788</v>
      </c>
      <c r="C26" s="362">
        <f>SUM(C27,C30,C33)</f>
        <v>0</v>
      </c>
      <c r="D26" s="362">
        <f t="shared" ref="D26:H26" si="2">SUM(D27,D30,D33)</f>
        <v>0</v>
      </c>
      <c r="E26" s="362">
        <f t="shared" si="2"/>
        <v>0</v>
      </c>
      <c r="F26" s="362">
        <f t="shared" si="2"/>
        <v>0</v>
      </c>
      <c r="G26" s="362">
        <f t="shared" si="2"/>
        <v>0</v>
      </c>
      <c r="H26" s="362">
        <f t="shared" si="2"/>
        <v>0</v>
      </c>
    </row>
    <row r="27" spans="1:8">
      <c r="A27" s="251" t="s">
        <v>647</v>
      </c>
      <c r="B27" s="2" t="s">
        <v>789</v>
      </c>
      <c r="C27" s="362">
        <f>SUM(C28:C29)</f>
        <v>0</v>
      </c>
      <c r="D27" s="362">
        <f t="shared" ref="D27:H27" si="3">SUM(D28:D29)</f>
        <v>0</v>
      </c>
      <c r="E27" s="362">
        <f t="shared" si="3"/>
        <v>0</v>
      </c>
      <c r="F27" s="362">
        <f t="shared" si="3"/>
        <v>0</v>
      </c>
      <c r="G27" s="362">
        <f t="shared" si="3"/>
        <v>0</v>
      </c>
      <c r="H27" s="362">
        <f t="shared" si="3"/>
        <v>0</v>
      </c>
    </row>
    <row r="28" spans="1:8">
      <c r="A28" s="278" t="s">
        <v>648</v>
      </c>
      <c r="B28" s="2" t="s">
        <v>790</v>
      </c>
      <c r="C28" s="361"/>
      <c r="D28" s="361"/>
      <c r="E28" s="361"/>
      <c r="F28" s="361"/>
      <c r="G28" s="361"/>
      <c r="H28" s="361"/>
    </row>
    <row r="29" spans="1:8">
      <c r="A29" s="278" t="s">
        <v>649</v>
      </c>
      <c r="B29" s="2" t="s">
        <v>791</v>
      </c>
      <c r="C29" s="361"/>
      <c r="D29" s="361"/>
      <c r="E29" s="361"/>
      <c r="F29" s="361"/>
      <c r="G29" s="361"/>
      <c r="H29" s="361"/>
    </row>
    <row r="30" spans="1:8">
      <c r="A30" s="251" t="s">
        <v>650</v>
      </c>
      <c r="B30" s="2" t="s">
        <v>792</v>
      </c>
      <c r="C30" s="362">
        <f>SUM(C31:C32)</f>
        <v>0</v>
      </c>
      <c r="D30" s="362">
        <f t="shared" ref="D30:H30" si="4">SUM(D31:D32)</f>
        <v>0</v>
      </c>
      <c r="E30" s="362">
        <f t="shared" si="4"/>
        <v>0</v>
      </c>
      <c r="F30" s="362">
        <f t="shared" si="4"/>
        <v>0</v>
      </c>
      <c r="G30" s="362">
        <f t="shared" si="4"/>
        <v>0</v>
      </c>
      <c r="H30" s="362">
        <f t="shared" si="4"/>
        <v>0</v>
      </c>
    </row>
    <row r="31" spans="1:8">
      <c r="A31" s="278" t="s">
        <v>651</v>
      </c>
      <c r="B31" s="2" t="s">
        <v>793</v>
      </c>
      <c r="C31" s="361"/>
      <c r="D31" s="361"/>
      <c r="E31" s="361"/>
      <c r="F31" s="361"/>
      <c r="G31" s="361"/>
      <c r="H31" s="361"/>
    </row>
    <row r="32" spans="1:8">
      <c r="A32" s="278" t="s">
        <v>652</v>
      </c>
      <c r="B32" s="2" t="s">
        <v>794</v>
      </c>
      <c r="C32" s="361"/>
      <c r="D32" s="361"/>
      <c r="E32" s="361"/>
      <c r="F32" s="361"/>
      <c r="G32" s="361"/>
      <c r="H32" s="361"/>
    </row>
    <row r="33" spans="1:8">
      <c r="A33" s="251" t="s">
        <v>653</v>
      </c>
      <c r="B33" s="2" t="s">
        <v>795</v>
      </c>
      <c r="C33" s="361"/>
      <c r="D33" s="361"/>
      <c r="E33" s="361"/>
      <c r="F33" s="361"/>
      <c r="G33" s="361"/>
      <c r="H33" s="361"/>
    </row>
    <row r="34" spans="1:8">
      <c r="A34" s="279" t="s">
        <v>952</v>
      </c>
      <c r="B34" s="2" t="s">
        <v>796</v>
      </c>
      <c r="C34" s="355"/>
      <c r="D34" s="355"/>
      <c r="E34" s="355"/>
      <c r="F34" s="355"/>
      <c r="G34" s="355"/>
      <c r="H34" s="355"/>
    </row>
    <row r="35" spans="1:8">
      <c r="A35" s="279" t="s">
        <v>654</v>
      </c>
      <c r="B35" s="2" t="s">
        <v>797</v>
      </c>
      <c r="C35" s="361"/>
      <c r="D35" s="361"/>
      <c r="E35" s="361"/>
      <c r="F35" s="361"/>
      <c r="G35" s="361"/>
      <c r="H35" s="361"/>
    </row>
    <row r="36" spans="1:8">
      <c r="A36" s="158" t="s">
        <v>645</v>
      </c>
      <c r="B36" s="2" t="s">
        <v>798</v>
      </c>
      <c r="C36" s="362">
        <f>SUM(C12,C13,C14,C17,C21,C22,C23,C24,C25,C26,C34,C35)</f>
        <v>0</v>
      </c>
      <c r="D36" s="362">
        <f t="shared" ref="D36:H36" si="5">SUM(D12,D13,D14,D17,D21,D22,D23,D24,D25,D26,D34,D35)</f>
        <v>0</v>
      </c>
      <c r="E36" s="362">
        <f t="shared" si="5"/>
        <v>0</v>
      </c>
      <c r="F36" s="362">
        <f t="shared" si="5"/>
        <v>0</v>
      </c>
      <c r="G36" s="362">
        <f t="shared" si="5"/>
        <v>0</v>
      </c>
      <c r="H36" s="362">
        <f t="shared" si="5"/>
        <v>0</v>
      </c>
    </row>
    <row r="37" spans="1:8">
      <c r="A37" s="158" t="s">
        <v>655</v>
      </c>
      <c r="B37" s="2"/>
      <c r="C37" s="363"/>
      <c r="D37" s="363"/>
      <c r="E37" s="363"/>
      <c r="F37" s="363"/>
      <c r="G37" s="363"/>
      <c r="H37" s="363"/>
    </row>
    <row r="38" spans="1:8">
      <c r="A38" s="279" t="s">
        <v>656</v>
      </c>
      <c r="B38" s="2" t="s">
        <v>799</v>
      </c>
      <c r="C38" s="362">
        <f>SUM(C39,C43)</f>
        <v>0</v>
      </c>
      <c r="D38" s="362">
        <f t="shared" ref="D38:H38" si="6">SUM(D39,D43)</f>
        <v>0</v>
      </c>
      <c r="E38" s="362">
        <f t="shared" si="6"/>
        <v>0</v>
      </c>
      <c r="F38" s="362">
        <f t="shared" si="6"/>
        <v>0</v>
      </c>
      <c r="G38" s="362">
        <f t="shared" si="6"/>
        <v>0</v>
      </c>
      <c r="H38" s="362">
        <f t="shared" si="6"/>
        <v>0</v>
      </c>
    </row>
    <row r="39" spans="1:8">
      <c r="A39" s="251" t="s">
        <v>657</v>
      </c>
      <c r="B39" s="2" t="s">
        <v>800</v>
      </c>
      <c r="C39" s="362">
        <f>SUM(C40:C42)</f>
        <v>0</v>
      </c>
      <c r="D39" s="362">
        <f t="shared" ref="D39:H39" si="7">SUM(D40:D42)</f>
        <v>0</v>
      </c>
      <c r="E39" s="362">
        <f t="shared" si="7"/>
        <v>0</v>
      </c>
      <c r="F39" s="362">
        <f t="shared" si="7"/>
        <v>0</v>
      </c>
      <c r="G39" s="362">
        <f t="shared" si="7"/>
        <v>0</v>
      </c>
      <c r="H39" s="362">
        <f t="shared" si="7"/>
        <v>0</v>
      </c>
    </row>
    <row r="40" spans="1:8">
      <c r="A40" s="278" t="s">
        <v>658</v>
      </c>
      <c r="B40" s="2" t="s">
        <v>801</v>
      </c>
      <c r="C40" s="361"/>
      <c r="D40" s="361"/>
      <c r="E40" s="361"/>
      <c r="F40" s="361"/>
      <c r="G40" s="361"/>
      <c r="H40" s="361"/>
    </row>
    <row r="41" spans="1:8">
      <c r="A41" s="278" t="s">
        <v>659</v>
      </c>
      <c r="B41" s="2" t="s">
        <v>802</v>
      </c>
      <c r="C41" s="361"/>
      <c r="D41" s="361"/>
      <c r="E41" s="361"/>
      <c r="F41" s="361"/>
      <c r="G41" s="361"/>
      <c r="H41" s="361"/>
    </row>
    <row r="42" spans="1:8">
      <c r="A42" s="278" t="s">
        <v>660</v>
      </c>
      <c r="B42" s="2" t="s">
        <v>803</v>
      </c>
      <c r="C42" s="361"/>
      <c r="D42" s="361"/>
      <c r="E42" s="361"/>
      <c r="F42" s="361"/>
      <c r="G42" s="361"/>
      <c r="H42" s="361"/>
    </row>
    <row r="43" spans="1:8">
      <c r="A43" s="251" t="s">
        <v>661</v>
      </c>
      <c r="B43" s="2" t="s">
        <v>804</v>
      </c>
      <c r="C43" s="362">
        <f>SUM(C44:C46)</f>
        <v>0</v>
      </c>
      <c r="D43" s="362">
        <f t="shared" ref="D43:H43" si="8">SUM(D44:D46)</f>
        <v>0</v>
      </c>
      <c r="E43" s="362">
        <f t="shared" si="8"/>
        <v>0</v>
      </c>
      <c r="F43" s="362">
        <f t="shared" si="8"/>
        <v>0</v>
      </c>
      <c r="G43" s="362">
        <f t="shared" si="8"/>
        <v>0</v>
      </c>
      <c r="H43" s="362">
        <f t="shared" si="8"/>
        <v>0</v>
      </c>
    </row>
    <row r="44" spans="1:8">
      <c r="A44" s="278" t="s">
        <v>658</v>
      </c>
      <c r="B44" s="2" t="s">
        <v>805</v>
      </c>
      <c r="C44" s="361"/>
      <c r="D44" s="361"/>
      <c r="E44" s="361"/>
      <c r="F44" s="361"/>
      <c r="G44" s="361"/>
      <c r="H44" s="361"/>
    </row>
    <row r="45" spans="1:8">
      <c r="A45" s="278" t="s">
        <v>659</v>
      </c>
      <c r="B45" s="2" t="s">
        <v>806</v>
      </c>
      <c r="C45" s="361"/>
      <c r="D45" s="361"/>
      <c r="E45" s="361"/>
      <c r="F45" s="361"/>
      <c r="G45" s="361"/>
      <c r="H45" s="361"/>
    </row>
    <row r="46" spans="1:8">
      <c r="A46" s="278" t="s">
        <v>660</v>
      </c>
      <c r="B46" s="2" t="s">
        <v>807</v>
      </c>
      <c r="C46" s="361"/>
      <c r="D46" s="361"/>
      <c r="E46" s="361"/>
      <c r="F46" s="361"/>
      <c r="G46" s="361"/>
      <c r="H46" s="361"/>
    </row>
    <row r="47" spans="1:8">
      <c r="A47" s="279" t="s">
        <v>662</v>
      </c>
      <c r="B47" s="2" t="s">
        <v>808</v>
      </c>
      <c r="C47" s="362">
        <f>SUM(C48,C52)</f>
        <v>0</v>
      </c>
      <c r="D47" s="362">
        <f t="shared" ref="D47:H47" si="9">SUM(D48,D52)</f>
        <v>0</v>
      </c>
      <c r="E47" s="362">
        <f t="shared" si="9"/>
        <v>0</v>
      </c>
      <c r="F47" s="362">
        <f t="shared" si="9"/>
        <v>0</v>
      </c>
      <c r="G47" s="362">
        <f t="shared" si="9"/>
        <v>0</v>
      </c>
      <c r="H47" s="362">
        <f t="shared" si="9"/>
        <v>0</v>
      </c>
    </row>
    <row r="48" spans="1:8">
      <c r="A48" s="251" t="s">
        <v>663</v>
      </c>
      <c r="B48" s="2" t="s">
        <v>809</v>
      </c>
      <c r="C48" s="362">
        <f>SUM(C49:C51)</f>
        <v>0</v>
      </c>
      <c r="D48" s="362">
        <f t="shared" ref="D48:H48" si="10">SUM(D49:D51)</f>
        <v>0</v>
      </c>
      <c r="E48" s="362">
        <f t="shared" si="10"/>
        <v>0</v>
      </c>
      <c r="F48" s="362">
        <f t="shared" si="10"/>
        <v>0</v>
      </c>
      <c r="G48" s="362">
        <f t="shared" si="10"/>
        <v>0</v>
      </c>
      <c r="H48" s="362">
        <f t="shared" si="10"/>
        <v>0</v>
      </c>
    </row>
    <row r="49" spans="1:8">
      <c r="A49" s="278" t="s">
        <v>658</v>
      </c>
      <c r="B49" s="2" t="s">
        <v>810</v>
      </c>
      <c r="C49" s="361"/>
      <c r="D49" s="361"/>
      <c r="E49" s="361"/>
      <c r="F49" s="361"/>
      <c r="G49" s="361"/>
      <c r="H49" s="361"/>
    </row>
    <row r="50" spans="1:8">
      <c r="A50" s="278" t="s">
        <v>659</v>
      </c>
      <c r="B50" s="2" t="s">
        <v>811</v>
      </c>
      <c r="C50" s="361"/>
      <c r="D50" s="361"/>
      <c r="E50" s="361"/>
      <c r="F50" s="361"/>
      <c r="G50" s="361"/>
      <c r="H50" s="361"/>
    </row>
    <row r="51" spans="1:8">
      <c r="A51" s="278" t="s">
        <v>660</v>
      </c>
      <c r="B51" s="2" t="s">
        <v>812</v>
      </c>
      <c r="C51" s="361"/>
      <c r="D51" s="361"/>
      <c r="E51" s="361"/>
      <c r="F51" s="361"/>
      <c r="G51" s="361"/>
      <c r="H51" s="361"/>
    </row>
    <row r="52" spans="1:8">
      <c r="A52" s="280" t="s">
        <v>664</v>
      </c>
      <c r="B52" s="2" t="s">
        <v>813</v>
      </c>
      <c r="C52" s="362">
        <f>SUM(C53:C55)</f>
        <v>0</v>
      </c>
      <c r="D52" s="362">
        <f t="shared" ref="D52:H52" si="11">SUM(D53:D55)</f>
        <v>0</v>
      </c>
      <c r="E52" s="362">
        <f t="shared" si="11"/>
        <v>0</v>
      </c>
      <c r="F52" s="362">
        <f t="shared" si="11"/>
        <v>0</v>
      </c>
      <c r="G52" s="362">
        <f t="shared" si="11"/>
        <v>0</v>
      </c>
      <c r="H52" s="362">
        <f t="shared" si="11"/>
        <v>0</v>
      </c>
    </row>
    <row r="53" spans="1:8">
      <c r="A53" s="278" t="s">
        <v>658</v>
      </c>
      <c r="B53" s="2" t="s">
        <v>814</v>
      </c>
      <c r="C53" s="364"/>
      <c r="D53" s="364"/>
      <c r="E53" s="364"/>
      <c r="F53" s="364"/>
      <c r="G53" s="364"/>
      <c r="H53" s="364"/>
    </row>
    <row r="54" spans="1:8">
      <c r="A54" s="278" t="s">
        <v>659</v>
      </c>
      <c r="B54" s="2" t="s">
        <v>815</v>
      </c>
      <c r="C54" s="361"/>
      <c r="D54" s="361"/>
      <c r="E54" s="361"/>
      <c r="F54" s="361"/>
      <c r="G54" s="361"/>
      <c r="H54" s="361"/>
    </row>
    <row r="55" spans="1:8">
      <c r="A55" s="278" t="s">
        <v>660</v>
      </c>
      <c r="B55" s="2" t="s">
        <v>816</v>
      </c>
      <c r="C55" s="361"/>
      <c r="D55" s="361"/>
      <c r="E55" s="361"/>
      <c r="F55" s="361"/>
      <c r="G55" s="361"/>
      <c r="H55" s="361"/>
    </row>
    <row r="56" spans="1:8">
      <c r="A56" s="279" t="s">
        <v>665</v>
      </c>
      <c r="B56" s="2" t="s">
        <v>817</v>
      </c>
      <c r="C56" s="362">
        <f>SUM(C57:C59)</f>
        <v>0</v>
      </c>
      <c r="D56" s="362">
        <f t="shared" ref="D56:H56" si="12">SUM(D57:D59)</f>
        <v>0</v>
      </c>
      <c r="E56" s="362">
        <f t="shared" si="12"/>
        <v>0</v>
      </c>
      <c r="F56" s="362">
        <f t="shared" si="12"/>
        <v>0</v>
      </c>
      <c r="G56" s="362">
        <f t="shared" si="12"/>
        <v>0</v>
      </c>
      <c r="H56" s="362">
        <f t="shared" si="12"/>
        <v>0</v>
      </c>
    </row>
    <row r="57" spans="1:8">
      <c r="A57" s="251" t="s">
        <v>658</v>
      </c>
      <c r="B57" s="2" t="s">
        <v>818</v>
      </c>
      <c r="C57" s="361"/>
      <c r="D57" s="361"/>
      <c r="E57" s="361"/>
      <c r="F57" s="361"/>
      <c r="G57" s="361"/>
      <c r="H57" s="361"/>
    </row>
    <row r="58" spans="1:8">
      <c r="A58" s="251" t="s">
        <v>659</v>
      </c>
      <c r="B58" s="2" t="s">
        <v>819</v>
      </c>
      <c r="C58" s="361"/>
      <c r="D58" s="361"/>
      <c r="E58" s="361"/>
      <c r="F58" s="361"/>
      <c r="G58" s="361"/>
      <c r="H58" s="361"/>
    </row>
    <row r="59" spans="1:8">
      <c r="A59" s="251" t="s">
        <v>660</v>
      </c>
      <c r="B59" s="2" t="s">
        <v>820</v>
      </c>
      <c r="C59" s="361"/>
      <c r="D59" s="361"/>
      <c r="E59" s="361"/>
      <c r="F59" s="361"/>
      <c r="G59" s="361"/>
      <c r="H59" s="361"/>
    </row>
    <row r="60" spans="1:8">
      <c r="A60" s="279" t="s">
        <v>669</v>
      </c>
      <c r="B60" s="2" t="s">
        <v>821</v>
      </c>
      <c r="C60" s="361"/>
      <c r="D60" s="361"/>
      <c r="E60" s="361"/>
      <c r="F60" s="361"/>
      <c r="G60" s="361"/>
      <c r="H60" s="361"/>
    </row>
    <row r="61" spans="1:8">
      <c r="A61" s="279" t="s">
        <v>668</v>
      </c>
      <c r="B61" s="2" t="s">
        <v>822</v>
      </c>
      <c r="C61" s="361"/>
      <c r="D61" s="361"/>
      <c r="E61" s="361"/>
      <c r="F61" s="361"/>
      <c r="G61" s="361"/>
      <c r="H61" s="361"/>
    </row>
    <row r="62" spans="1:8">
      <c r="A62" s="279" t="s">
        <v>643</v>
      </c>
      <c r="B62" s="2" t="s">
        <v>823</v>
      </c>
      <c r="C62" s="361"/>
      <c r="D62" s="361"/>
      <c r="E62" s="361"/>
      <c r="F62" s="361"/>
      <c r="G62" s="361"/>
      <c r="H62" s="361"/>
    </row>
    <row r="63" spans="1:8">
      <c r="A63" s="279" t="s">
        <v>1037</v>
      </c>
      <c r="B63" s="2" t="s">
        <v>824</v>
      </c>
      <c r="C63" s="362">
        <f>SUM(C64:C65)</f>
        <v>0</v>
      </c>
      <c r="D63" s="362">
        <f t="shared" ref="D63:H63" si="13">SUM(D64:D65)</f>
        <v>0</v>
      </c>
      <c r="E63" s="362">
        <f t="shared" si="13"/>
        <v>0</v>
      </c>
      <c r="F63" s="362">
        <f t="shared" si="13"/>
        <v>0</v>
      </c>
      <c r="G63" s="362">
        <f t="shared" si="13"/>
        <v>0</v>
      </c>
      <c r="H63" s="362">
        <f t="shared" si="13"/>
        <v>0</v>
      </c>
    </row>
    <row r="64" spans="1:8">
      <c r="A64" s="251" t="s">
        <v>1038</v>
      </c>
      <c r="B64" s="2" t="s">
        <v>825</v>
      </c>
      <c r="C64" s="355"/>
      <c r="D64" s="355"/>
      <c r="E64" s="355"/>
      <c r="F64" s="355"/>
      <c r="G64" s="355"/>
      <c r="H64" s="355"/>
    </row>
    <row r="65" spans="1:8">
      <c r="A65" s="251" t="s">
        <v>1039</v>
      </c>
      <c r="B65" s="2" t="s">
        <v>861</v>
      </c>
      <c r="C65" s="355"/>
      <c r="D65" s="355"/>
      <c r="E65" s="355"/>
      <c r="F65" s="355"/>
      <c r="G65" s="355"/>
      <c r="H65" s="355"/>
    </row>
    <row r="66" spans="1:8">
      <c r="A66" s="279" t="s">
        <v>670</v>
      </c>
      <c r="B66" s="2" t="s">
        <v>862</v>
      </c>
      <c r="C66" s="361"/>
      <c r="D66" s="361"/>
      <c r="E66" s="361"/>
      <c r="F66" s="361"/>
      <c r="G66" s="361"/>
      <c r="H66" s="361"/>
    </row>
    <row r="67" spans="1:8">
      <c r="A67" s="158" t="s">
        <v>666</v>
      </c>
      <c r="B67" s="2" t="s">
        <v>863</v>
      </c>
      <c r="C67" s="362">
        <f>SUM(C38,C47,C56,C60:C63,C66)</f>
        <v>0</v>
      </c>
      <c r="D67" s="362">
        <f t="shared" ref="D67:H67" si="14">SUM(D38,D47,D56,D60:D63,D66)</f>
        <v>0</v>
      </c>
      <c r="E67" s="362">
        <f t="shared" si="14"/>
        <v>0</v>
      </c>
      <c r="F67" s="362">
        <f t="shared" si="14"/>
        <v>0</v>
      </c>
      <c r="G67" s="362">
        <f t="shared" si="14"/>
        <v>0</v>
      </c>
      <c r="H67" s="362">
        <f t="shared" si="14"/>
        <v>0</v>
      </c>
    </row>
    <row r="68" spans="1:8">
      <c r="A68" s="158" t="s">
        <v>667</v>
      </c>
      <c r="B68" s="2" t="s">
        <v>864</v>
      </c>
      <c r="C68" s="362">
        <f>C36-C67</f>
        <v>0</v>
      </c>
      <c r="D68" s="362">
        <f t="shared" ref="D68:H68" si="15">D36-D67</f>
        <v>0</v>
      </c>
      <c r="E68" s="362">
        <f t="shared" si="15"/>
        <v>0</v>
      </c>
      <c r="F68" s="362">
        <f t="shared" si="15"/>
        <v>0</v>
      </c>
      <c r="G68" s="362">
        <f t="shared" si="15"/>
        <v>0</v>
      </c>
      <c r="H68" s="362">
        <f t="shared" si="15"/>
        <v>0</v>
      </c>
    </row>
    <row r="69" spans="1:8">
      <c r="A69" s="263"/>
      <c r="B69" s="263"/>
    </row>
    <row r="70" spans="1:8">
      <c r="A70" s="263"/>
      <c r="B70" s="263"/>
      <c r="C70" s="263"/>
      <c r="D70" s="263"/>
    </row>
    <row r="71" spans="1:8">
      <c r="A71" s="263"/>
      <c r="B71" s="263"/>
      <c r="C71" s="263"/>
      <c r="D71" s="263"/>
    </row>
    <row r="72" spans="1:8">
      <c r="A72" s="263"/>
      <c r="B72" s="263"/>
      <c r="C72" s="263"/>
      <c r="D72" s="263"/>
    </row>
    <row r="73" spans="1:8">
      <c r="A73" s="263"/>
      <c r="B73" s="263"/>
      <c r="C73" s="263"/>
      <c r="D73" s="263"/>
    </row>
    <row r="74" spans="1:8">
      <c r="A74" s="263"/>
      <c r="B74" s="263"/>
      <c r="C74" s="263"/>
      <c r="D74" s="263"/>
    </row>
    <row r="75" spans="1:8">
      <c r="A75" s="263"/>
      <c r="B75" s="263"/>
      <c r="C75" s="263"/>
      <c r="D75" s="263"/>
    </row>
    <row r="76" spans="1:8">
      <c r="A76" s="263"/>
      <c r="B76" s="263"/>
      <c r="C76" s="263"/>
      <c r="D76" s="263"/>
    </row>
    <row r="77" spans="1:8">
      <c r="A77" s="263"/>
      <c r="B77" s="263"/>
      <c r="C77" s="263"/>
      <c r="D77" s="263"/>
    </row>
    <row r="78" spans="1:8">
      <c r="A78" s="263"/>
      <c r="B78" s="263"/>
      <c r="C78" s="263"/>
      <c r="D78" s="263"/>
    </row>
    <row r="79" spans="1:8">
      <c r="A79" s="263"/>
      <c r="B79" s="263"/>
      <c r="C79" s="263"/>
      <c r="D79" s="263"/>
    </row>
    <row r="80" spans="1:8">
      <c r="A80" s="263"/>
      <c r="B80" s="263"/>
      <c r="C80" s="263"/>
      <c r="D80" s="263"/>
    </row>
    <row r="81" spans="1:4">
      <c r="A81" s="263"/>
      <c r="B81" s="263"/>
      <c r="C81" s="263"/>
      <c r="D81" s="263"/>
    </row>
    <row r="82" spans="1:4">
      <c r="A82" s="263"/>
      <c r="B82" s="263"/>
      <c r="C82" s="263"/>
      <c r="D82" s="263"/>
    </row>
    <row r="83" spans="1:4">
      <c r="A83" s="263"/>
      <c r="B83" s="263"/>
      <c r="C83" s="263"/>
      <c r="D83" s="263"/>
    </row>
    <row r="84" spans="1:4">
      <c r="A84" s="263"/>
      <c r="B84" s="263"/>
      <c r="C84" s="263"/>
      <c r="D84" s="263"/>
    </row>
    <row r="85" spans="1:4">
      <c r="A85" s="263"/>
      <c r="B85" s="263"/>
      <c r="C85" s="263"/>
      <c r="D85" s="263"/>
    </row>
    <row r="86" spans="1:4">
      <c r="A86" s="263"/>
      <c r="B86" s="263"/>
      <c r="C86" s="263"/>
      <c r="D86" s="263"/>
    </row>
    <row r="87" spans="1:4">
      <c r="A87" s="263"/>
      <c r="B87" s="263"/>
      <c r="C87" s="263"/>
      <c r="D87" s="263"/>
    </row>
    <row r="88" spans="1:4">
      <c r="A88" s="263"/>
      <c r="B88" s="263"/>
      <c r="C88" s="263"/>
      <c r="D88" s="263"/>
    </row>
    <row r="89" spans="1:4">
      <c r="A89" s="263"/>
      <c r="B89" s="263"/>
      <c r="C89" s="263"/>
      <c r="D89" s="263"/>
    </row>
    <row r="90" spans="1:4">
      <c r="A90" s="263"/>
      <c r="B90" s="263"/>
      <c r="C90" s="263"/>
      <c r="D90" s="263"/>
    </row>
    <row r="91" spans="1:4">
      <c r="A91" s="263"/>
      <c r="B91" s="263"/>
      <c r="C91" s="263"/>
      <c r="D91" s="263"/>
    </row>
    <row r="92" spans="1:4">
      <c r="A92" s="263"/>
      <c r="B92" s="263"/>
      <c r="C92" s="263"/>
      <c r="D92" s="263"/>
    </row>
    <row r="93" spans="1:4">
      <c r="A93" s="263"/>
      <c r="B93" s="263"/>
      <c r="C93" s="263"/>
      <c r="D93" s="263"/>
    </row>
    <row r="94" spans="1:4">
      <c r="A94" s="263"/>
      <c r="B94" s="263"/>
      <c r="C94" s="263"/>
      <c r="D94" s="263"/>
    </row>
    <row r="95" spans="1:4">
      <c r="A95" s="263"/>
      <c r="B95" s="263"/>
      <c r="C95" s="263"/>
      <c r="D95" s="263"/>
    </row>
    <row r="96" spans="1:4">
      <c r="A96" s="263"/>
      <c r="B96" s="263"/>
      <c r="C96" s="263"/>
      <c r="D96" s="263"/>
    </row>
    <row r="97" spans="1:4">
      <c r="A97" s="263"/>
      <c r="B97" s="263"/>
      <c r="C97" s="263"/>
      <c r="D97" s="263"/>
    </row>
    <row r="98" spans="1:4">
      <c r="A98" s="263"/>
      <c r="B98" s="263"/>
      <c r="C98" s="263"/>
      <c r="D98" s="263"/>
    </row>
    <row r="99" spans="1:4">
      <c r="A99" s="263"/>
      <c r="B99" s="263"/>
      <c r="C99" s="263"/>
      <c r="D99" s="263"/>
    </row>
    <row r="100" spans="1:4">
      <c r="A100" s="263"/>
      <c r="B100" s="263"/>
      <c r="C100" s="263"/>
      <c r="D100" s="263"/>
    </row>
    <row r="101" spans="1:4">
      <c r="A101" s="263"/>
      <c r="B101" s="263"/>
      <c r="C101" s="263"/>
      <c r="D101" s="263"/>
    </row>
    <row r="102" spans="1:4">
      <c r="A102" s="263"/>
      <c r="B102" s="263"/>
      <c r="C102" s="263"/>
      <c r="D102" s="263"/>
    </row>
    <row r="103" spans="1:4">
      <c r="A103" s="263"/>
      <c r="B103" s="263"/>
      <c r="C103" s="263"/>
      <c r="D103" s="263"/>
    </row>
    <row r="104" spans="1:4">
      <c r="A104" s="263"/>
      <c r="B104" s="263"/>
      <c r="C104" s="263"/>
      <c r="D104" s="263"/>
    </row>
    <row r="105" spans="1:4">
      <c r="A105" s="263"/>
      <c r="B105" s="263"/>
      <c r="C105" s="263"/>
      <c r="D105" s="263"/>
    </row>
    <row r="106" spans="1:4">
      <c r="A106" s="263"/>
      <c r="B106" s="263"/>
      <c r="C106" s="263"/>
      <c r="D106" s="263"/>
    </row>
    <row r="107" spans="1:4">
      <c r="A107" s="263"/>
      <c r="B107" s="263"/>
      <c r="C107" s="263"/>
      <c r="D107" s="263"/>
    </row>
    <row r="108" spans="1:4">
      <c r="A108" s="263"/>
      <c r="B108" s="263"/>
      <c r="C108" s="263"/>
      <c r="D108" s="263"/>
    </row>
    <row r="109" spans="1:4">
      <c r="A109" s="263"/>
      <c r="B109" s="263"/>
      <c r="C109" s="263"/>
      <c r="D109" s="263"/>
    </row>
    <row r="110" spans="1:4">
      <c r="A110" s="263"/>
      <c r="B110" s="263"/>
      <c r="C110" s="263"/>
      <c r="D110" s="263"/>
    </row>
    <row r="111" spans="1:4">
      <c r="A111" s="263"/>
      <c r="B111" s="263"/>
      <c r="C111" s="263"/>
      <c r="D111" s="263"/>
    </row>
    <row r="112" spans="1:4">
      <c r="A112" s="263"/>
      <c r="B112" s="263"/>
      <c r="C112" s="263"/>
      <c r="D112" s="263"/>
    </row>
    <row r="113" spans="1:4">
      <c r="A113" s="263"/>
      <c r="B113" s="263"/>
      <c r="C113" s="263"/>
      <c r="D113" s="263"/>
    </row>
    <row r="114" spans="1:4">
      <c r="A114" s="263"/>
      <c r="B114" s="263"/>
      <c r="C114" s="263"/>
      <c r="D114" s="263"/>
    </row>
    <row r="115" spans="1:4">
      <c r="A115" s="263"/>
      <c r="B115" s="263"/>
      <c r="C115" s="263"/>
      <c r="D115" s="263"/>
    </row>
    <row r="116" spans="1:4">
      <c r="A116" s="263"/>
      <c r="B116" s="263"/>
      <c r="C116" s="263"/>
      <c r="D116" s="263"/>
    </row>
  </sheetData>
  <pageMargins left="0.7" right="0.7" top="0.75" bottom="0.75" header="0.3" footer="0.3"/>
  <pageSetup paperSize="9" scale="49" orientation="portrait" r:id="rId1"/>
  <headerFooter>
    <oddHeader>&amp;LEIOPA-REFS-18-011&amp;C&amp;"-,Bold"Balance Sheet&amp;REIOPA REGULAR USE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K20"/>
  <sheetViews>
    <sheetView showGridLines="0" zoomScale="70" zoomScaleNormal="70" workbookViewId="0">
      <selection activeCell="G8" sqref="G8"/>
    </sheetView>
  </sheetViews>
  <sheetFormatPr baseColWidth="10" defaultColWidth="9.109375" defaultRowHeight="14.4"/>
  <cols>
    <col min="1" max="1" width="25.88671875" style="1" customWidth="1"/>
    <col min="2" max="2" width="81.33203125" style="1" bestFit="1" customWidth="1"/>
    <col min="3" max="3" width="70.5546875" style="1" bestFit="1" customWidth="1"/>
    <col min="4" max="4" width="33.33203125" style="1" customWidth="1"/>
    <col min="5" max="5" width="34.44140625" style="1" customWidth="1"/>
    <col min="6" max="11" width="15.5546875" style="1" customWidth="1"/>
    <col min="12" max="16384" width="9.109375" style="1"/>
  </cols>
  <sheetData>
    <row r="1" spans="1:11" s="263" customFormat="1">
      <c r="A1" s="259" t="s">
        <v>746</v>
      </c>
      <c r="B1" s="260"/>
      <c r="C1" s="261" t="str">
        <f>IF(P.Participant!C8="-","[Participant's name]",P.Participant!C8)</f>
        <v>[Participant's name]</v>
      </c>
      <c r="D1" s="262"/>
      <c r="E1" s="262"/>
    </row>
    <row r="2" spans="1:11" s="263" customFormat="1">
      <c r="A2" s="108"/>
      <c r="B2" s="259"/>
      <c r="C2" s="261"/>
      <c r="D2" s="262"/>
      <c r="E2" s="262"/>
    </row>
    <row r="3" spans="1:11" s="263" customFormat="1">
      <c r="A3" s="108" t="s">
        <v>671</v>
      </c>
      <c r="B3" s="259"/>
      <c r="C3" s="261"/>
      <c r="D3" s="262"/>
      <c r="E3" s="262"/>
    </row>
    <row r="4" spans="1:11" s="263" customFormat="1">
      <c r="A4" s="264"/>
      <c r="B4" s="265"/>
      <c r="C4" s="265"/>
      <c r="D4" s="265"/>
    </row>
    <row r="5" spans="1:11" s="266" customFormat="1" ht="63" customHeight="1">
      <c r="A5" s="68" t="s">
        <v>672</v>
      </c>
      <c r="B5" s="68" t="s">
        <v>676</v>
      </c>
      <c r="C5" s="68" t="s">
        <v>674</v>
      </c>
      <c r="D5" s="68" t="s">
        <v>675</v>
      </c>
      <c r="E5" s="68" t="s">
        <v>956</v>
      </c>
      <c r="F5" s="68" t="s">
        <v>673</v>
      </c>
      <c r="G5" s="68" t="s">
        <v>673</v>
      </c>
      <c r="H5" s="68" t="s">
        <v>673</v>
      </c>
      <c r="I5" s="68" t="s">
        <v>673</v>
      </c>
      <c r="J5" s="68" t="s">
        <v>673</v>
      </c>
      <c r="K5" s="68" t="s">
        <v>673</v>
      </c>
    </row>
    <row r="6" spans="1:11" s="266" customFormat="1">
      <c r="A6" s="90"/>
      <c r="B6" s="90"/>
      <c r="C6" s="90"/>
      <c r="D6" s="90"/>
      <c r="E6" s="90"/>
      <c r="F6" s="267">
        <v>2022</v>
      </c>
      <c r="G6" s="267">
        <v>2025</v>
      </c>
      <c r="H6" s="267">
        <v>2030</v>
      </c>
      <c r="I6" s="267">
        <v>2035</v>
      </c>
      <c r="J6" s="267">
        <v>2040</v>
      </c>
      <c r="K6" s="267">
        <v>2050</v>
      </c>
    </row>
    <row r="7" spans="1:11" s="266" customFormat="1">
      <c r="A7" s="2" t="s">
        <v>769</v>
      </c>
      <c r="B7" s="2" t="s">
        <v>770</v>
      </c>
      <c r="C7" s="2" t="s">
        <v>771</v>
      </c>
      <c r="D7" s="2" t="s">
        <v>772</v>
      </c>
      <c r="E7" s="2" t="s">
        <v>773</v>
      </c>
      <c r="F7" s="2" t="s">
        <v>826</v>
      </c>
      <c r="G7" s="2" t="s">
        <v>827</v>
      </c>
      <c r="H7" s="2" t="s">
        <v>828</v>
      </c>
      <c r="I7" s="2" t="s">
        <v>829</v>
      </c>
      <c r="J7" s="2" t="s">
        <v>830</v>
      </c>
      <c r="K7" s="2" t="s">
        <v>831</v>
      </c>
    </row>
    <row r="8" spans="1:11" s="266" customFormat="1">
      <c r="A8" s="268"/>
      <c r="B8" s="269"/>
      <c r="C8" s="268"/>
      <c r="D8" s="268"/>
      <c r="E8" s="268"/>
      <c r="F8" s="268"/>
      <c r="G8" s="268"/>
      <c r="H8" s="268"/>
      <c r="I8" s="268"/>
      <c r="J8" s="268"/>
      <c r="K8" s="268"/>
    </row>
    <row r="9" spans="1:11" s="69" customFormat="1" ht="15" customHeight="1">
      <c r="A9" s="70"/>
      <c r="B9" s="395" t="s">
        <v>984</v>
      </c>
      <c r="C9" s="395" t="s">
        <v>985</v>
      </c>
      <c r="D9" s="395" t="s">
        <v>986</v>
      </c>
      <c r="E9" s="395" t="s">
        <v>987</v>
      </c>
    </row>
    <row r="10" spans="1:11" s="69" customFormat="1">
      <c r="B10" s="395"/>
      <c r="C10" s="395"/>
      <c r="D10" s="395"/>
      <c r="E10" s="395"/>
    </row>
    <row r="11" spans="1:11" s="69" customFormat="1">
      <c r="B11" s="395"/>
      <c r="C11" s="395"/>
      <c r="D11" s="395"/>
      <c r="E11" s="395"/>
    </row>
    <row r="12" spans="1:11" s="63" customFormat="1">
      <c r="B12" s="395"/>
      <c r="C12" s="395"/>
      <c r="D12" s="395"/>
      <c r="E12" s="395"/>
    </row>
    <row r="13" spans="1:11" s="63" customFormat="1">
      <c r="A13" s="88"/>
      <c r="B13" s="395"/>
      <c r="C13" s="395"/>
      <c r="D13" s="395"/>
      <c r="E13" s="395"/>
    </row>
    <row r="14" spans="1:11" s="63" customFormat="1">
      <c r="B14" s="395"/>
      <c r="C14" s="395"/>
      <c r="D14" s="395"/>
      <c r="E14" s="395"/>
    </row>
    <row r="15" spans="1:11" s="63" customFormat="1">
      <c r="B15" s="395"/>
      <c r="C15" s="395"/>
      <c r="D15" s="395"/>
      <c r="E15" s="395"/>
    </row>
    <row r="16" spans="1:11" s="63" customFormat="1">
      <c r="A16" s="88"/>
      <c r="B16" s="395"/>
      <c r="C16" s="395"/>
      <c r="D16" s="395"/>
      <c r="E16" s="395"/>
    </row>
    <row r="17" spans="1:6" s="63" customFormat="1">
      <c r="A17" s="88"/>
      <c r="B17" s="395"/>
      <c r="C17" s="395"/>
      <c r="D17" s="395"/>
      <c r="E17" s="395"/>
      <c r="F17" s="71"/>
    </row>
    <row r="18" spans="1:6">
      <c r="B18" s="395"/>
      <c r="C18" s="395"/>
      <c r="D18" s="395"/>
      <c r="E18" s="395"/>
    </row>
    <row r="20" spans="1:6">
      <c r="B20" s="86"/>
      <c r="C20" s="125"/>
      <c r="D20" s="125"/>
    </row>
  </sheetData>
  <mergeCells count="4">
    <mergeCell ref="B9:B18"/>
    <mergeCell ref="C9:C18"/>
    <mergeCell ref="D9:D18"/>
    <mergeCell ref="E9:E18"/>
  </mergeCells>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BN29"/>
  <sheetViews>
    <sheetView showGridLines="0" topLeftCell="AY1" workbookViewId="0">
      <selection activeCell="BF21" sqref="BF21"/>
    </sheetView>
  </sheetViews>
  <sheetFormatPr baseColWidth="10" defaultColWidth="29.6640625" defaultRowHeight="12"/>
  <cols>
    <col min="1" max="1" width="51.5546875" style="74" customWidth="1"/>
    <col min="2" max="2" width="7.44140625" style="73" customWidth="1"/>
    <col min="3" max="62" width="10.44140625" style="74" customWidth="1"/>
    <col min="63" max="63" width="10.6640625" style="74" bestFit="1" customWidth="1"/>
    <col min="64" max="16384" width="29.6640625" style="74"/>
  </cols>
  <sheetData>
    <row r="1" spans="1:66" ht="30.9" customHeight="1">
      <c r="A1" s="252" t="s">
        <v>502</v>
      </c>
    </row>
    <row r="2" spans="1:66" ht="31.5" customHeight="1">
      <c r="A2" s="76"/>
    </row>
    <row r="3" spans="1:66" s="76" customFormat="1" ht="24" customHeight="1">
      <c r="A3" s="83"/>
      <c r="B3" s="254"/>
      <c r="C3" s="402" t="s">
        <v>690</v>
      </c>
      <c r="D3" s="403"/>
      <c r="E3" s="403"/>
      <c r="F3" s="403"/>
      <c r="G3" s="403"/>
      <c r="H3" s="403"/>
      <c r="I3" s="403"/>
      <c r="J3" s="403"/>
      <c r="K3" s="403"/>
      <c r="L3" s="403"/>
      <c r="M3" s="403"/>
      <c r="N3" s="404"/>
      <c r="O3" s="402" t="s">
        <v>503</v>
      </c>
      <c r="P3" s="403"/>
      <c r="Q3" s="403"/>
      <c r="R3" s="403"/>
      <c r="S3" s="403"/>
      <c r="T3" s="403"/>
      <c r="U3" s="403"/>
      <c r="V3" s="403"/>
      <c r="W3" s="403"/>
      <c r="X3" s="403"/>
      <c r="Y3" s="403"/>
      <c r="Z3" s="404"/>
      <c r="AA3" s="402" t="s">
        <v>504</v>
      </c>
      <c r="AB3" s="403"/>
      <c r="AC3" s="403"/>
      <c r="AD3" s="403"/>
      <c r="AE3" s="403"/>
      <c r="AF3" s="403"/>
      <c r="AG3" s="405"/>
      <c r="AH3" s="405"/>
      <c r="AI3" s="405"/>
      <c r="AJ3" s="405"/>
      <c r="AK3" s="405"/>
      <c r="AL3" s="405"/>
      <c r="AM3" s="403"/>
      <c r="AN3" s="403"/>
      <c r="AO3" s="403"/>
      <c r="AP3" s="403"/>
      <c r="AQ3" s="403"/>
      <c r="AR3" s="404"/>
      <c r="AS3" s="402" t="s">
        <v>505</v>
      </c>
      <c r="AT3" s="403"/>
      <c r="AU3" s="403"/>
      <c r="AV3" s="403"/>
      <c r="AW3" s="403"/>
      <c r="AX3" s="404"/>
      <c r="AY3" s="406" t="s">
        <v>1200</v>
      </c>
      <c r="AZ3" s="407"/>
      <c r="BA3" s="407"/>
      <c r="BB3" s="407"/>
      <c r="BC3" s="407"/>
      <c r="BD3" s="408"/>
      <c r="BE3" s="396" t="s">
        <v>1040</v>
      </c>
      <c r="BF3" s="397"/>
      <c r="BG3" s="397"/>
      <c r="BH3" s="397"/>
      <c r="BI3" s="397"/>
      <c r="BJ3" s="398"/>
    </row>
    <row r="4" spans="1:66" s="77" customFormat="1" ht="12" customHeight="1">
      <c r="A4" s="83"/>
      <c r="B4" s="254"/>
      <c r="C4" s="402" t="s">
        <v>506</v>
      </c>
      <c r="D4" s="403"/>
      <c r="E4" s="403"/>
      <c r="F4" s="403"/>
      <c r="G4" s="403"/>
      <c r="H4" s="404"/>
      <c r="I4" s="402" t="s">
        <v>507</v>
      </c>
      <c r="J4" s="403"/>
      <c r="K4" s="403"/>
      <c r="L4" s="403"/>
      <c r="M4" s="403"/>
      <c r="N4" s="404"/>
      <c r="O4" s="402" t="s">
        <v>508</v>
      </c>
      <c r="P4" s="403"/>
      <c r="Q4" s="403"/>
      <c r="R4" s="403"/>
      <c r="S4" s="403"/>
      <c r="T4" s="404"/>
      <c r="U4" s="402" t="s">
        <v>509</v>
      </c>
      <c r="V4" s="403"/>
      <c r="W4" s="403"/>
      <c r="X4" s="403"/>
      <c r="Y4" s="403"/>
      <c r="Z4" s="404"/>
      <c r="AA4" s="402" t="s">
        <v>510</v>
      </c>
      <c r="AB4" s="403"/>
      <c r="AC4" s="403"/>
      <c r="AD4" s="403"/>
      <c r="AE4" s="403"/>
      <c r="AF4" s="404"/>
      <c r="AG4" s="402" t="s">
        <v>1129</v>
      </c>
      <c r="AH4" s="403"/>
      <c r="AI4" s="403"/>
      <c r="AJ4" s="403"/>
      <c r="AK4" s="403"/>
      <c r="AL4" s="404"/>
      <c r="AM4" s="402" t="s">
        <v>1130</v>
      </c>
      <c r="AN4" s="403"/>
      <c r="AO4" s="403"/>
      <c r="AP4" s="403"/>
      <c r="AQ4" s="403"/>
      <c r="AR4" s="404"/>
      <c r="AS4" s="402" t="s">
        <v>511</v>
      </c>
      <c r="AT4" s="403"/>
      <c r="AU4" s="403"/>
      <c r="AV4" s="403"/>
      <c r="AW4" s="403"/>
      <c r="AX4" s="404"/>
      <c r="AY4" s="399"/>
      <c r="AZ4" s="400"/>
      <c r="BA4" s="400"/>
      <c r="BB4" s="400"/>
      <c r="BC4" s="400"/>
      <c r="BD4" s="401"/>
      <c r="BE4" s="399"/>
      <c r="BF4" s="400"/>
      <c r="BG4" s="400"/>
      <c r="BH4" s="400"/>
      <c r="BI4" s="400"/>
      <c r="BJ4" s="401"/>
    </row>
    <row r="5" spans="1:66" s="95" customFormat="1" ht="13.8">
      <c r="A5" s="78" t="s">
        <v>500</v>
      </c>
      <c r="B5" s="254"/>
      <c r="C5" s="255">
        <v>2022</v>
      </c>
      <c r="D5" s="255">
        <v>2025</v>
      </c>
      <c r="E5" s="255">
        <v>2030</v>
      </c>
      <c r="F5" s="255">
        <v>2035</v>
      </c>
      <c r="G5" s="255">
        <v>2040</v>
      </c>
      <c r="H5" s="255">
        <v>2050</v>
      </c>
      <c r="I5" s="255">
        <v>2022</v>
      </c>
      <c r="J5" s="255">
        <v>2025</v>
      </c>
      <c r="K5" s="255">
        <v>2030</v>
      </c>
      <c r="L5" s="255">
        <v>2035</v>
      </c>
      <c r="M5" s="255">
        <v>2040</v>
      </c>
      <c r="N5" s="255">
        <v>2050</v>
      </c>
      <c r="O5" s="255">
        <v>2022</v>
      </c>
      <c r="P5" s="255">
        <v>2025</v>
      </c>
      <c r="Q5" s="255">
        <v>2030</v>
      </c>
      <c r="R5" s="255">
        <v>2035</v>
      </c>
      <c r="S5" s="255">
        <v>2040</v>
      </c>
      <c r="T5" s="255">
        <v>2050</v>
      </c>
      <c r="U5" s="255">
        <v>2022</v>
      </c>
      <c r="V5" s="255">
        <v>2025</v>
      </c>
      <c r="W5" s="255">
        <v>2030</v>
      </c>
      <c r="X5" s="255">
        <v>2035</v>
      </c>
      <c r="Y5" s="255">
        <v>2040</v>
      </c>
      <c r="Z5" s="255">
        <v>2050</v>
      </c>
      <c r="AA5" s="255">
        <v>2022</v>
      </c>
      <c r="AB5" s="255">
        <v>2025</v>
      </c>
      <c r="AC5" s="255">
        <v>2030</v>
      </c>
      <c r="AD5" s="255">
        <v>2035</v>
      </c>
      <c r="AE5" s="255">
        <v>2040</v>
      </c>
      <c r="AF5" s="255">
        <v>2050</v>
      </c>
      <c r="AG5" s="255">
        <v>2022</v>
      </c>
      <c r="AH5" s="255">
        <v>2025</v>
      </c>
      <c r="AI5" s="255">
        <v>2030</v>
      </c>
      <c r="AJ5" s="255">
        <v>2035</v>
      </c>
      <c r="AK5" s="255">
        <v>2040</v>
      </c>
      <c r="AL5" s="255">
        <v>2050</v>
      </c>
      <c r="AM5" s="255">
        <v>2022</v>
      </c>
      <c r="AN5" s="255">
        <v>2025</v>
      </c>
      <c r="AO5" s="255">
        <v>2030</v>
      </c>
      <c r="AP5" s="255">
        <v>2035</v>
      </c>
      <c r="AQ5" s="255">
        <v>2040</v>
      </c>
      <c r="AR5" s="255">
        <v>2050</v>
      </c>
      <c r="AS5" s="255">
        <v>2022</v>
      </c>
      <c r="AT5" s="255">
        <v>2025</v>
      </c>
      <c r="AU5" s="255">
        <v>2030</v>
      </c>
      <c r="AV5" s="255">
        <v>2035</v>
      </c>
      <c r="AW5" s="255">
        <v>2040</v>
      </c>
      <c r="AX5" s="255">
        <v>2050</v>
      </c>
      <c r="AY5" s="255">
        <v>2022</v>
      </c>
      <c r="AZ5" s="255">
        <v>2025</v>
      </c>
      <c r="BA5" s="255">
        <v>2030</v>
      </c>
      <c r="BB5" s="255">
        <v>2035</v>
      </c>
      <c r="BC5" s="255">
        <v>2040</v>
      </c>
      <c r="BD5" s="255">
        <v>2050</v>
      </c>
      <c r="BE5" s="255">
        <v>2022</v>
      </c>
      <c r="BF5" s="255">
        <v>2025</v>
      </c>
      <c r="BG5" s="255">
        <v>2030</v>
      </c>
      <c r="BH5" s="255">
        <v>2035</v>
      </c>
      <c r="BI5" s="255">
        <v>2040</v>
      </c>
      <c r="BJ5" s="255">
        <v>2050</v>
      </c>
      <c r="BK5" s="128"/>
      <c r="BL5" s="128"/>
      <c r="BM5" s="128"/>
      <c r="BN5" s="128"/>
    </row>
    <row r="6" spans="1:66">
      <c r="A6" s="78"/>
      <c r="B6" s="254"/>
      <c r="C6" s="256" t="s">
        <v>769</v>
      </c>
      <c r="D6" s="256" t="s">
        <v>770</v>
      </c>
      <c r="E6" s="256" t="s">
        <v>771</v>
      </c>
      <c r="F6" s="256" t="s">
        <v>772</v>
      </c>
      <c r="G6" s="256" t="s">
        <v>773</v>
      </c>
      <c r="H6" s="256" t="s">
        <v>826</v>
      </c>
      <c r="I6" s="256" t="s">
        <v>827</v>
      </c>
      <c r="J6" s="256" t="s">
        <v>828</v>
      </c>
      <c r="K6" s="256" t="s">
        <v>829</v>
      </c>
      <c r="L6" s="256" t="s">
        <v>830</v>
      </c>
      <c r="M6" s="256" t="s">
        <v>831</v>
      </c>
      <c r="N6" s="256" t="s">
        <v>832</v>
      </c>
      <c r="O6" s="256" t="s">
        <v>833</v>
      </c>
      <c r="P6" s="256" t="s">
        <v>834</v>
      </c>
      <c r="Q6" s="256" t="s">
        <v>835</v>
      </c>
      <c r="R6" s="256" t="s">
        <v>836</v>
      </c>
      <c r="S6" s="256" t="s">
        <v>837</v>
      </c>
      <c r="T6" s="256" t="s">
        <v>838</v>
      </c>
      <c r="U6" s="256" t="s">
        <v>839</v>
      </c>
      <c r="V6" s="256" t="s">
        <v>840</v>
      </c>
      <c r="W6" s="256" t="s">
        <v>841</v>
      </c>
      <c r="X6" s="256" t="s">
        <v>842</v>
      </c>
      <c r="Y6" s="256" t="s">
        <v>843</v>
      </c>
      <c r="Z6" s="256" t="s">
        <v>844</v>
      </c>
      <c r="AA6" s="256" t="s">
        <v>845</v>
      </c>
      <c r="AB6" s="256" t="s">
        <v>846</v>
      </c>
      <c r="AC6" s="256" t="s">
        <v>847</v>
      </c>
      <c r="AD6" s="256" t="s">
        <v>848</v>
      </c>
      <c r="AE6" s="256" t="s">
        <v>849</v>
      </c>
      <c r="AF6" s="256" t="s">
        <v>850</v>
      </c>
      <c r="AG6" s="256" t="s">
        <v>851</v>
      </c>
      <c r="AH6" s="256" t="s">
        <v>852</v>
      </c>
      <c r="AI6" s="256" t="s">
        <v>853</v>
      </c>
      <c r="AJ6" s="256" t="s">
        <v>854</v>
      </c>
      <c r="AK6" s="256" t="s">
        <v>855</v>
      </c>
      <c r="AL6" s="256" t="s">
        <v>856</v>
      </c>
      <c r="AM6" s="256" t="s">
        <v>857</v>
      </c>
      <c r="AN6" s="256" t="s">
        <v>858</v>
      </c>
      <c r="AO6" s="256" t="s">
        <v>859</v>
      </c>
      <c r="AP6" s="256" t="s">
        <v>860</v>
      </c>
      <c r="AQ6" s="256" t="s">
        <v>967</v>
      </c>
      <c r="AR6" s="256" t="s">
        <v>968</v>
      </c>
      <c r="AS6" s="256" t="s">
        <v>969</v>
      </c>
      <c r="AT6" s="256" t="s">
        <v>970</v>
      </c>
      <c r="AU6" s="256" t="s">
        <v>971</v>
      </c>
      <c r="AV6" s="256" t="s">
        <v>972</v>
      </c>
      <c r="AW6" s="256" t="s">
        <v>973</v>
      </c>
      <c r="AX6" s="256" t="s">
        <v>974</v>
      </c>
      <c r="AY6" s="256" t="s">
        <v>1047</v>
      </c>
      <c r="AZ6" s="256" t="s">
        <v>1048</v>
      </c>
      <c r="BA6" s="256" t="s">
        <v>1049</v>
      </c>
      <c r="BB6" s="256" t="s">
        <v>1050</v>
      </c>
      <c r="BC6" s="256" t="s">
        <v>1051</v>
      </c>
      <c r="BD6" s="256" t="s">
        <v>1052</v>
      </c>
      <c r="BE6" s="256" t="s">
        <v>1201</v>
      </c>
      <c r="BF6" s="256" t="s">
        <v>1202</v>
      </c>
      <c r="BG6" s="256" t="s">
        <v>1203</v>
      </c>
      <c r="BH6" s="256" t="s">
        <v>1204</v>
      </c>
      <c r="BI6" s="256" t="s">
        <v>1205</v>
      </c>
      <c r="BJ6" s="256" t="s">
        <v>1206</v>
      </c>
      <c r="BK6" s="79"/>
      <c r="BL6" s="79"/>
      <c r="BM6" s="79"/>
      <c r="BN6" s="79"/>
    </row>
    <row r="7" spans="1:66" s="76" customFormat="1" ht="20.399999999999999" customHeight="1">
      <c r="A7" s="159" t="s">
        <v>512</v>
      </c>
      <c r="B7" s="256"/>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359"/>
      <c r="BD7" s="359"/>
      <c r="BE7" s="359"/>
      <c r="BF7" s="359"/>
      <c r="BG7" s="359"/>
      <c r="BH7" s="359"/>
      <c r="BI7" s="359"/>
      <c r="BJ7" s="359"/>
      <c r="BK7" s="80"/>
      <c r="BL7" s="80"/>
      <c r="BM7" s="80"/>
      <c r="BN7" s="81" t="s">
        <v>500</v>
      </c>
    </row>
    <row r="8" spans="1:66" s="76" customFormat="1" ht="20.399999999999999" customHeight="1">
      <c r="A8" s="107" t="s">
        <v>513</v>
      </c>
      <c r="B8" s="256" t="s">
        <v>774</v>
      </c>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80"/>
      <c r="BL8" s="80"/>
      <c r="BM8" s="80"/>
      <c r="BN8" s="81"/>
    </row>
    <row r="9" spans="1:66" s="76" customFormat="1" ht="20.399999999999999" customHeight="1">
      <c r="A9" s="107" t="s">
        <v>737</v>
      </c>
      <c r="B9" s="256" t="s">
        <v>775</v>
      </c>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6"/>
      <c r="BF9" s="356"/>
      <c r="BG9" s="356"/>
      <c r="BH9" s="356"/>
      <c r="BI9" s="356"/>
      <c r="BJ9" s="356"/>
      <c r="BK9" s="80"/>
      <c r="BL9" s="80"/>
      <c r="BM9" s="80"/>
      <c r="BN9" s="81"/>
    </row>
    <row r="10" spans="1:66" s="76" customFormat="1" ht="20.399999999999999" customHeight="1">
      <c r="A10" s="107" t="s">
        <v>1041</v>
      </c>
      <c r="B10" s="256" t="s">
        <v>776</v>
      </c>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c r="BA10" s="355"/>
      <c r="BB10" s="355"/>
      <c r="BC10" s="355"/>
      <c r="BD10" s="355"/>
      <c r="BE10" s="355"/>
      <c r="BF10" s="355"/>
      <c r="BG10" s="355"/>
      <c r="BH10" s="355"/>
      <c r="BI10" s="355"/>
      <c r="BJ10" s="355"/>
    </row>
    <row r="11" spans="1:66" ht="20.399999999999999" customHeight="1">
      <c r="A11" s="107" t="s">
        <v>738</v>
      </c>
      <c r="B11" s="256" t="s">
        <v>777</v>
      </c>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82"/>
      <c r="BL11" s="82"/>
    </row>
    <row r="12" spans="1:66" s="84" customFormat="1" ht="20.399999999999999" customHeight="1">
      <c r="A12" s="160" t="s">
        <v>516</v>
      </c>
      <c r="B12" s="256" t="s">
        <v>778</v>
      </c>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82"/>
      <c r="BL12" s="82"/>
      <c r="BM12" s="83"/>
      <c r="BN12" s="83"/>
    </row>
    <row r="13" spans="1:66" ht="20.399999999999999" customHeight="1">
      <c r="A13" s="160" t="s">
        <v>517</v>
      </c>
      <c r="B13" s="256" t="s">
        <v>779</v>
      </c>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8"/>
      <c r="BG13" s="358"/>
      <c r="BH13" s="358"/>
      <c r="BI13" s="358"/>
      <c r="BJ13" s="358"/>
      <c r="BK13" s="82"/>
      <c r="BL13" s="82"/>
      <c r="BM13" s="76"/>
      <c r="BN13" s="76"/>
    </row>
    <row r="14" spans="1:66" ht="20.399999999999999" customHeight="1">
      <c r="A14" s="160" t="s">
        <v>742</v>
      </c>
      <c r="B14" s="256" t="s">
        <v>780</v>
      </c>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c r="BD14" s="358"/>
      <c r="BE14" s="358"/>
      <c r="BF14" s="358"/>
      <c r="BG14" s="358"/>
      <c r="BH14" s="358"/>
      <c r="BI14" s="358"/>
      <c r="BJ14" s="358"/>
      <c r="BK14" s="82"/>
      <c r="BL14" s="82"/>
      <c r="BM14" s="76"/>
      <c r="BN14" s="76"/>
    </row>
    <row r="15" spans="1:66" s="84" customFormat="1" ht="20.399999999999999" customHeight="1">
      <c r="A15" s="160" t="s">
        <v>518</v>
      </c>
      <c r="B15" s="256" t="s">
        <v>781</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c r="BD15" s="358"/>
      <c r="BE15" s="358"/>
      <c r="BF15" s="358"/>
      <c r="BG15" s="358"/>
      <c r="BH15" s="358"/>
      <c r="BI15" s="358"/>
      <c r="BJ15" s="358"/>
      <c r="BK15" s="82"/>
      <c r="BL15" s="82"/>
      <c r="BN15" s="82"/>
    </row>
    <row r="16" spans="1:66" ht="20.399999999999999" customHeight="1">
      <c r="A16" s="161" t="s">
        <v>519</v>
      </c>
      <c r="B16" s="256" t="s">
        <v>782</v>
      </c>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82"/>
      <c r="BL16" s="82"/>
    </row>
    <row r="17" spans="1:64">
      <c r="A17" s="258" t="s">
        <v>1042</v>
      </c>
      <c r="B17" s="256" t="s">
        <v>783</v>
      </c>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row>
    <row r="18" spans="1:64" ht="20.399999999999999" customHeight="1">
      <c r="A18" s="258" t="s">
        <v>1043</v>
      </c>
      <c r="B18" s="256" t="s">
        <v>784</v>
      </c>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row>
    <row r="19" spans="1:64" ht="20.399999999999999" customHeight="1">
      <c r="A19" s="162" t="s">
        <v>522</v>
      </c>
      <c r="B19" s="256" t="s">
        <v>785</v>
      </c>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7"/>
      <c r="BG19" s="357"/>
      <c r="BH19" s="357"/>
      <c r="BI19" s="357"/>
      <c r="BJ19" s="357"/>
      <c r="BK19" s="82"/>
      <c r="BL19" s="82"/>
    </row>
    <row r="20" spans="1:64">
      <c r="B20" s="72"/>
    </row>
    <row r="24" spans="1:64">
      <c r="BE24" s="76"/>
    </row>
    <row r="25" spans="1:64" ht="14.4">
      <c r="A25" s="126"/>
    </row>
    <row r="26" spans="1:64" ht="14.4">
      <c r="A26" s="126"/>
    </row>
    <row r="27" spans="1:64" ht="13.8">
      <c r="A27" s="127"/>
    </row>
    <row r="28" spans="1:64" ht="13.8">
      <c r="A28" s="127"/>
    </row>
    <row r="29" spans="1:64">
      <c r="A29" s="75"/>
    </row>
  </sheetData>
  <mergeCells count="14">
    <mergeCell ref="BE3:BJ4"/>
    <mergeCell ref="C3:N3"/>
    <mergeCell ref="O3:Z3"/>
    <mergeCell ref="AA3:AR3"/>
    <mergeCell ref="AS3:AX3"/>
    <mergeCell ref="AY3:BD4"/>
    <mergeCell ref="C4:H4"/>
    <mergeCell ref="I4:N4"/>
    <mergeCell ref="O4:T4"/>
    <mergeCell ref="U4:Z4"/>
    <mergeCell ref="AA4:AF4"/>
    <mergeCell ref="AG4:AL4"/>
    <mergeCell ref="AM4:AR4"/>
    <mergeCell ref="AS4:AX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XEE35"/>
  <sheetViews>
    <sheetView showGridLines="0" workbookViewId="0">
      <selection activeCell="A23" sqref="A23"/>
    </sheetView>
  </sheetViews>
  <sheetFormatPr baseColWidth="10" defaultColWidth="29.6640625" defaultRowHeight="14.4"/>
  <cols>
    <col min="1" max="1" width="70.44140625" style="289" customWidth="1"/>
    <col min="2" max="2" width="12" style="283" customWidth="1"/>
    <col min="3" max="31" width="10" style="84" customWidth="1"/>
    <col min="32" max="32" width="10" style="284" customWidth="1"/>
    <col min="33" max="37" width="10" style="84" customWidth="1"/>
    <col min="38" max="38" width="10" style="284" customWidth="1"/>
    <col min="61" max="16384" width="29.6640625" style="84"/>
  </cols>
  <sheetData>
    <row r="1" spans="1:16359" ht="30.9" customHeight="1">
      <c r="A1" s="282" t="s">
        <v>1044</v>
      </c>
    </row>
    <row r="2" spans="1:16359" s="83" customFormat="1">
      <c r="B2" s="293"/>
      <c r="AF2" s="294"/>
      <c r="AL2" s="294"/>
      <c r="AM2"/>
      <c r="AN2"/>
      <c r="AO2"/>
      <c r="AP2"/>
      <c r="AQ2"/>
      <c r="AR2"/>
      <c r="AS2"/>
      <c r="AT2"/>
      <c r="AU2"/>
      <c r="AV2"/>
      <c r="AW2"/>
      <c r="AX2"/>
      <c r="AY2"/>
      <c r="AZ2"/>
      <c r="BA2"/>
      <c r="BB2"/>
      <c r="BC2"/>
      <c r="BD2"/>
      <c r="BE2"/>
      <c r="BF2"/>
      <c r="BG2"/>
      <c r="BH2"/>
    </row>
    <row r="3" spans="1:16359" s="285" customFormat="1" ht="12" customHeight="1">
      <c r="B3" s="283"/>
      <c r="C3" s="424" t="s">
        <v>523</v>
      </c>
      <c r="D3" s="424"/>
      <c r="E3" s="424"/>
      <c r="F3" s="424"/>
      <c r="G3" s="424"/>
      <c r="H3" s="424"/>
      <c r="I3" s="425"/>
      <c r="J3" s="425"/>
      <c r="K3" s="425"/>
      <c r="L3" s="425"/>
      <c r="M3" s="425"/>
      <c r="N3" s="425"/>
      <c r="O3" s="425"/>
      <c r="P3" s="425"/>
      <c r="Q3" s="425"/>
      <c r="R3" s="425"/>
      <c r="S3" s="425"/>
      <c r="T3" s="425"/>
      <c r="U3" s="424" t="s">
        <v>686</v>
      </c>
      <c r="V3" s="424"/>
      <c r="W3" s="424"/>
      <c r="X3" s="424"/>
      <c r="Y3" s="424"/>
      <c r="Z3" s="424"/>
      <c r="AA3" s="425"/>
      <c r="AB3" s="425"/>
      <c r="AC3" s="425"/>
      <c r="AD3" s="425"/>
      <c r="AE3" s="425"/>
      <c r="AF3" s="425"/>
      <c r="AG3" s="409" t="s">
        <v>1207</v>
      </c>
      <c r="AH3" s="410"/>
      <c r="AI3" s="410"/>
      <c r="AJ3" s="410"/>
      <c r="AK3" s="410"/>
      <c r="AL3" s="411"/>
      <c r="AM3"/>
      <c r="AN3"/>
      <c r="AO3"/>
      <c r="AP3"/>
      <c r="AQ3"/>
      <c r="AR3"/>
      <c r="AS3"/>
      <c r="AT3"/>
      <c r="AU3"/>
      <c r="AV3"/>
      <c r="AW3"/>
      <c r="AX3"/>
      <c r="AY3"/>
      <c r="AZ3"/>
      <c r="BA3"/>
      <c r="BB3"/>
      <c r="BC3"/>
      <c r="BD3"/>
      <c r="BE3"/>
      <c r="BF3"/>
      <c r="BG3"/>
      <c r="BH3"/>
    </row>
    <row r="4" spans="1:16359" ht="12" customHeight="1">
      <c r="A4" s="78" t="s">
        <v>500</v>
      </c>
      <c r="C4" s="396" t="s">
        <v>689</v>
      </c>
      <c r="D4" s="397"/>
      <c r="E4" s="397"/>
      <c r="F4" s="397"/>
      <c r="G4" s="397"/>
      <c r="H4" s="398"/>
      <c r="I4" s="396" t="s">
        <v>687</v>
      </c>
      <c r="J4" s="397"/>
      <c r="K4" s="397"/>
      <c r="L4" s="397"/>
      <c r="M4" s="397"/>
      <c r="N4" s="397"/>
      <c r="O4" s="397"/>
      <c r="P4" s="397"/>
      <c r="Q4" s="397"/>
      <c r="R4" s="397"/>
      <c r="S4" s="397"/>
      <c r="T4" s="398"/>
      <c r="U4" s="396" t="s">
        <v>1212</v>
      </c>
      <c r="V4" s="397"/>
      <c r="W4" s="397"/>
      <c r="X4" s="397"/>
      <c r="Y4" s="397"/>
      <c r="Z4" s="397"/>
      <c r="AA4" s="397"/>
      <c r="AB4" s="397"/>
      <c r="AC4" s="397"/>
      <c r="AD4" s="397"/>
      <c r="AE4" s="397"/>
      <c r="AF4" s="398"/>
      <c r="AG4" s="412"/>
      <c r="AH4" s="413"/>
      <c r="AI4" s="413"/>
      <c r="AJ4" s="413"/>
      <c r="AK4" s="413"/>
      <c r="AL4" s="414"/>
    </row>
    <row r="5" spans="1:16359" ht="12" customHeight="1">
      <c r="A5" s="78" t="s">
        <v>500</v>
      </c>
      <c r="C5" s="421"/>
      <c r="D5" s="422"/>
      <c r="E5" s="422"/>
      <c r="F5" s="422"/>
      <c r="G5" s="422"/>
      <c r="H5" s="423"/>
      <c r="I5" s="421"/>
      <c r="J5" s="422"/>
      <c r="K5" s="422"/>
      <c r="L5" s="422"/>
      <c r="M5" s="422"/>
      <c r="N5" s="422"/>
      <c r="O5" s="422"/>
      <c r="P5" s="422"/>
      <c r="Q5" s="422"/>
      <c r="R5" s="422"/>
      <c r="S5" s="422"/>
      <c r="T5" s="423"/>
      <c r="U5" s="421"/>
      <c r="V5" s="422"/>
      <c r="W5" s="422"/>
      <c r="X5" s="422"/>
      <c r="Y5" s="422"/>
      <c r="Z5" s="422"/>
      <c r="AA5" s="422"/>
      <c r="AB5" s="422"/>
      <c r="AC5" s="422"/>
      <c r="AD5" s="422"/>
      <c r="AE5" s="422"/>
      <c r="AF5" s="423"/>
      <c r="AG5" s="415"/>
      <c r="AH5" s="416"/>
      <c r="AI5" s="416"/>
      <c r="AJ5" s="416"/>
      <c r="AK5" s="416"/>
      <c r="AL5" s="417"/>
    </row>
    <row r="6" spans="1:16359">
      <c r="A6" s="78" t="s">
        <v>500</v>
      </c>
      <c r="C6" s="421"/>
      <c r="D6" s="422"/>
      <c r="E6" s="422"/>
      <c r="F6" s="422"/>
      <c r="G6" s="422"/>
      <c r="H6" s="423"/>
      <c r="I6" s="399"/>
      <c r="J6" s="400"/>
      <c r="K6" s="400"/>
      <c r="L6" s="400"/>
      <c r="M6" s="400"/>
      <c r="N6" s="400"/>
      <c r="O6" s="400"/>
      <c r="P6" s="400"/>
      <c r="Q6" s="400"/>
      <c r="R6" s="400"/>
      <c r="S6" s="400"/>
      <c r="T6" s="401"/>
      <c r="U6" s="399"/>
      <c r="V6" s="400"/>
      <c r="W6" s="400"/>
      <c r="X6" s="400"/>
      <c r="Y6" s="400"/>
      <c r="Z6" s="400"/>
      <c r="AA6" s="400"/>
      <c r="AB6" s="400"/>
      <c r="AC6" s="400"/>
      <c r="AD6" s="400"/>
      <c r="AE6" s="400"/>
      <c r="AF6" s="401"/>
      <c r="AG6" s="418"/>
      <c r="AH6" s="419"/>
      <c r="AI6" s="419"/>
      <c r="AJ6" s="419"/>
      <c r="AK6" s="419"/>
      <c r="AL6" s="420"/>
    </row>
    <row r="7" spans="1:16359" ht="27" customHeight="1">
      <c r="A7" s="78" t="s">
        <v>500</v>
      </c>
      <c r="C7" s="399"/>
      <c r="D7" s="400"/>
      <c r="E7" s="400"/>
      <c r="F7" s="400"/>
      <c r="G7" s="400"/>
      <c r="H7" s="401"/>
      <c r="I7" s="402" t="s">
        <v>1060</v>
      </c>
      <c r="J7" s="403"/>
      <c r="K7" s="403"/>
      <c r="L7" s="403"/>
      <c r="M7" s="403"/>
      <c r="N7" s="404"/>
      <c r="O7" s="402" t="s">
        <v>688</v>
      </c>
      <c r="P7" s="403"/>
      <c r="Q7" s="403"/>
      <c r="R7" s="403"/>
      <c r="S7" s="403"/>
      <c r="T7" s="404"/>
      <c r="U7" s="402" t="s">
        <v>506</v>
      </c>
      <c r="V7" s="403"/>
      <c r="W7" s="403"/>
      <c r="X7" s="403"/>
      <c r="Y7" s="403"/>
      <c r="Z7" s="404"/>
      <c r="AA7" s="402" t="s">
        <v>524</v>
      </c>
      <c r="AB7" s="403"/>
      <c r="AC7" s="403"/>
      <c r="AD7" s="403"/>
      <c r="AE7" s="403"/>
      <c r="AF7" s="404"/>
      <c r="AG7" s="402" t="s">
        <v>1200</v>
      </c>
      <c r="AH7" s="403"/>
      <c r="AI7" s="403"/>
      <c r="AJ7" s="403"/>
      <c r="AK7" s="403"/>
      <c r="AL7" s="404"/>
    </row>
    <row r="8" spans="1:16359" s="287" customFormat="1">
      <c r="A8" s="91" t="s">
        <v>500</v>
      </c>
      <c r="B8" s="286"/>
      <c r="C8" s="255">
        <v>2022</v>
      </c>
      <c r="D8" s="255">
        <v>2025</v>
      </c>
      <c r="E8" s="255">
        <v>2030</v>
      </c>
      <c r="F8" s="255">
        <v>2035</v>
      </c>
      <c r="G8" s="255">
        <v>2040</v>
      </c>
      <c r="H8" s="255">
        <v>2050</v>
      </c>
      <c r="I8" s="255">
        <v>2022</v>
      </c>
      <c r="J8" s="255">
        <v>2025</v>
      </c>
      <c r="K8" s="255">
        <v>2030</v>
      </c>
      <c r="L8" s="255">
        <v>2035</v>
      </c>
      <c r="M8" s="255">
        <v>2040</v>
      </c>
      <c r="N8" s="255">
        <v>2050</v>
      </c>
      <c r="O8" s="255">
        <v>2022</v>
      </c>
      <c r="P8" s="255">
        <v>2025</v>
      </c>
      <c r="Q8" s="255">
        <v>2030</v>
      </c>
      <c r="R8" s="255">
        <v>2035</v>
      </c>
      <c r="S8" s="255">
        <v>2040</v>
      </c>
      <c r="T8" s="255">
        <v>2050</v>
      </c>
      <c r="U8" s="255">
        <v>2022</v>
      </c>
      <c r="V8" s="255">
        <v>2025</v>
      </c>
      <c r="W8" s="255">
        <v>2030</v>
      </c>
      <c r="X8" s="255">
        <v>2035</v>
      </c>
      <c r="Y8" s="255">
        <v>2040</v>
      </c>
      <c r="Z8" s="255">
        <v>2050</v>
      </c>
      <c r="AA8" s="255">
        <v>2022</v>
      </c>
      <c r="AB8" s="255">
        <v>2025</v>
      </c>
      <c r="AC8" s="255">
        <v>2030</v>
      </c>
      <c r="AD8" s="255">
        <v>2035</v>
      </c>
      <c r="AE8" s="255">
        <v>2040</v>
      </c>
      <c r="AF8" s="255">
        <v>2050</v>
      </c>
      <c r="AG8" s="255">
        <v>2022</v>
      </c>
      <c r="AH8" s="255">
        <v>2025</v>
      </c>
      <c r="AI8" s="255">
        <v>2030</v>
      </c>
      <c r="AJ8" s="255">
        <v>2035</v>
      </c>
      <c r="AK8" s="255">
        <v>2040</v>
      </c>
      <c r="AL8" s="255">
        <v>2050</v>
      </c>
      <c r="AM8"/>
      <c r="AN8"/>
      <c r="AO8"/>
      <c r="AP8"/>
      <c r="AQ8"/>
      <c r="AR8"/>
      <c r="AS8"/>
      <c r="AT8"/>
      <c r="AU8"/>
      <c r="AV8"/>
      <c r="AW8"/>
      <c r="AX8"/>
      <c r="AY8"/>
      <c r="AZ8"/>
      <c r="BA8"/>
      <c r="BB8"/>
      <c r="BC8"/>
      <c r="BD8"/>
      <c r="BE8"/>
      <c r="BF8"/>
      <c r="BG8"/>
      <c r="BH8"/>
    </row>
    <row r="9" spans="1:16359" s="287" customFormat="1" ht="26.25" customHeight="1">
      <c r="A9" s="91"/>
      <c r="B9" s="286"/>
      <c r="C9" s="256" t="s">
        <v>769</v>
      </c>
      <c r="D9" s="256" t="s">
        <v>770</v>
      </c>
      <c r="E9" s="256" t="s">
        <v>771</v>
      </c>
      <c r="F9" s="256" t="s">
        <v>772</v>
      </c>
      <c r="G9" s="256" t="s">
        <v>773</v>
      </c>
      <c r="H9" s="256" t="s">
        <v>826</v>
      </c>
      <c r="I9" s="256" t="s">
        <v>827</v>
      </c>
      <c r="J9" s="256" t="s">
        <v>828</v>
      </c>
      <c r="K9" s="256" t="s">
        <v>829</v>
      </c>
      <c r="L9" s="256" t="s">
        <v>830</v>
      </c>
      <c r="M9" s="256" t="s">
        <v>831</v>
      </c>
      <c r="N9" s="256" t="s">
        <v>832</v>
      </c>
      <c r="O9" s="256" t="s">
        <v>833</v>
      </c>
      <c r="P9" s="256" t="s">
        <v>834</v>
      </c>
      <c r="Q9" s="256" t="s">
        <v>835</v>
      </c>
      <c r="R9" s="256" t="s">
        <v>836</v>
      </c>
      <c r="S9" s="256" t="s">
        <v>837</v>
      </c>
      <c r="T9" s="256" t="s">
        <v>838</v>
      </c>
      <c r="U9" s="256" t="s">
        <v>839</v>
      </c>
      <c r="V9" s="256" t="s">
        <v>840</v>
      </c>
      <c r="W9" s="256" t="s">
        <v>841</v>
      </c>
      <c r="X9" s="256" t="s">
        <v>842</v>
      </c>
      <c r="Y9" s="256" t="s">
        <v>843</v>
      </c>
      <c r="Z9" s="256" t="s">
        <v>844</v>
      </c>
      <c r="AA9" s="256" t="s">
        <v>845</v>
      </c>
      <c r="AB9" s="256" t="s">
        <v>846</v>
      </c>
      <c r="AC9" s="256" t="s">
        <v>847</v>
      </c>
      <c r="AD9" s="256" t="s">
        <v>848</v>
      </c>
      <c r="AE9" s="256" t="s">
        <v>849</v>
      </c>
      <c r="AF9" s="256" t="s">
        <v>850</v>
      </c>
      <c r="AG9" s="256" t="s">
        <v>851</v>
      </c>
      <c r="AH9" s="256" t="s">
        <v>852</v>
      </c>
      <c r="AI9" s="256" t="s">
        <v>853</v>
      </c>
      <c r="AJ9" s="256" t="s">
        <v>854</v>
      </c>
      <c r="AK9" s="256" t="s">
        <v>855</v>
      </c>
      <c r="AL9" s="256" t="s">
        <v>856</v>
      </c>
      <c r="AM9"/>
      <c r="AN9"/>
      <c r="AO9"/>
      <c r="AP9"/>
      <c r="AQ9"/>
      <c r="AR9"/>
      <c r="AS9"/>
      <c r="AT9"/>
      <c r="AU9"/>
      <c r="AV9"/>
      <c r="AW9"/>
      <c r="AX9"/>
      <c r="AY9"/>
      <c r="AZ9"/>
      <c r="BA9"/>
      <c r="BB9"/>
      <c r="BC9"/>
      <c r="BD9"/>
      <c r="BE9"/>
      <c r="BF9"/>
      <c r="BG9"/>
      <c r="BH9"/>
    </row>
    <row r="10" spans="1:16359" ht="20.399999999999999" customHeight="1">
      <c r="A10" s="159" t="s">
        <v>512</v>
      </c>
      <c r="B10" s="163"/>
      <c r="C10" s="164"/>
      <c r="D10" s="164"/>
      <c r="E10" s="164"/>
      <c r="F10" s="164"/>
      <c r="G10" s="164"/>
      <c r="H10" s="164"/>
      <c r="I10" s="164"/>
      <c r="J10" s="164"/>
      <c r="K10" s="164"/>
      <c r="L10" s="164"/>
      <c r="M10" s="164"/>
      <c r="N10" s="164"/>
      <c r="O10" s="288"/>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row>
    <row r="11" spans="1:16359" ht="20.399999999999999" customHeight="1">
      <c r="A11" s="295" t="s">
        <v>513</v>
      </c>
      <c r="B11" s="163" t="s">
        <v>774</v>
      </c>
      <c r="C11" s="355"/>
      <c r="D11" s="355"/>
      <c r="E11" s="355"/>
      <c r="F11" s="355"/>
      <c r="G11" s="355"/>
      <c r="H11" s="355"/>
      <c r="I11" s="355"/>
      <c r="J11" s="355"/>
      <c r="K11" s="355"/>
      <c r="L11" s="355"/>
      <c r="M11" s="355"/>
      <c r="N11" s="355"/>
      <c r="O11" s="355"/>
      <c r="P11" s="355"/>
      <c r="Q11" s="355"/>
      <c r="R11" s="355"/>
      <c r="S11" s="355"/>
      <c r="T11" s="355"/>
      <c r="U11" s="360"/>
      <c r="V11" s="360"/>
      <c r="W11" s="360"/>
      <c r="X11" s="360"/>
      <c r="Y11" s="360"/>
      <c r="Z11" s="360"/>
      <c r="AA11" s="360"/>
      <c r="AB11" s="360"/>
      <c r="AC11" s="360"/>
      <c r="AD11" s="360"/>
      <c r="AE11" s="360"/>
      <c r="AF11" s="360"/>
      <c r="AG11" s="360"/>
      <c r="AH11" s="360"/>
      <c r="AI11" s="360"/>
      <c r="AJ11" s="360"/>
      <c r="AK11" s="360"/>
      <c r="AL11" s="360"/>
    </row>
    <row r="12" spans="1:16359" ht="20.399999999999999" customHeight="1">
      <c r="A12" s="295" t="s">
        <v>737</v>
      </c>
      <c r="B12" s="163" t="s">
        <v>775</v>
      </c>
      <c r="C12" s="365"/>
      <c r="D12" s="365"/>
      <c r="E12" s="365"/>
      <c r="F12" s="365"/>
      <c r="G12" s="365"/>
      <c r="H12" s="365"/>
      <c r="I12" s="365"/>
      <c r="J12" s="365"/>
      <c r="K12" s="365"/>
      <c r="L12" s="365"/>
      <c r="M12" s="365"/>
      <c r="N12" s="365"/>
      <c r="O12" s="365"/>
      <c r="P12" s="365"/>
      <c r="Q12" s="365"/>
      <c r="R12" s="365"/>
      <c r="S12" s="365"/>
      <c r="T12" s="365"/>
      <c r="U12" s="360"/>
      <c r="V12" s="360"/>
      <c r="W12" s="360"/>
      <c r="X12" s="360"/>
      <c r="Y12" s="360"/>
      <c r="Z12" s="360"/>
      <c r="AA12" s="360"/>
      <c r="AB12" s="360"/>
      <c r="AC12" s="360"/>
      <c r="AD12" s="360"/>
      <c r="AE12" s="360"/>
      <c r="AF12" s="360"/>
      <c r="AG12" s="360"/>
      <c r="AH12" s="360"/>
      <c r="AI12" s="360"/>
      <c r="AJ12" s="360"/>
      <c r="AK12" s="360"/>
      <c r="AL12" s="360"/>
    </row>
    <row r="13" spans="1:16359" s="83" customFormat="1" ht="20.399999999999999" customHeight="1">
      <c r="A13" s="295" t="s">
        <v>1041</v>
      </c>
      <c r="B13" s="163" t="s">
        <v>776</v>
      </c>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c r="AN13"/>
      <c r="AO13"/>
      <c r="AP13"/>
      <c r="AQ13"/>
      <c r="AR13"/>
      <c r="AS13"/>
      <c r="AT13"/>
      <c r="AU13"/>
      <c r="AV13"/>
      <c r="AW13"/>
      <c r="AX13"/>
      <c r="AY13"/>
      <c r="AZ13"/>
      <c r="BA13"/>
      <c r="BB13"/>
      <c r="BC13"/>
      <c r="BD13"/>
      <c r="BE13"/>
      <c r="BF13"/>
      <c r="BG13"/>
      <c r="BH13"/>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c r="NK13" s="84"/>
      <c r="NL13" s="84"/>
      <c r="NM13" s="84"/>
      <c r="NN13" s="84"/>
      <c r="NO13" s="84"/>
      <c r="NP13" s="84"/>
      <c r="NQ13" s="84"/>
      <c r="NR13" s="84"/>
      <c r="NS13" s="84"/>
      <c r="NT13" s="84"/>
      <c r="NU13" s="84"/>
      <c r="NV13" s="84"/>
      <c r="NW13" s="84"/>
      <c r="NX13" s="84"/>
      <c r="NY13" s="84"/>
      <c r="NZ13" s="84"/>
      <c r="OA13" s="84"/>
      <c r="OB13" s="84"/>
      <c r="OC13" s="84"/>
      <c r="OD13" s="84"/>
      <c r="OE13" s="84"/>
      <c r="OF13" s="84"/>
      <c r="OG13" s="84"/>
      <c r="OH13" s="84"/>
      <c r="OI13" s="84"/>
      <c r="OJ13" s="84"/>
      <c r="OK13" s="84"/>
      <c r="OL13" s="84"/>
      <c r="OM13" s="84"/>
      <c r="ON13" s="84"/>
      <c r="OO13" s="84"/>
      <c r="OP13" s="84"/>
      <c r="OQ13" s="84"/>
      <c r="OR13" s="84"/>
      <c r="OS13" s="84"/>
      <c r="OT13" s="84"/>
      <c r="OU13" s="84"/>
      <c r="OV13" s="84"/>
      <c r="OW13" s="84"/>
      <c r="OX13" s="84"/>
      <c r="OY13" s="84"/>
      <c r="OZ13" s="84"/>
      <c r="PA13" s="84"/>
      <c r="PB13" s="84"/>
      <c r="PC13" s="84"/>
      <c r="PD13" s="84"/>
      <c r="PE13" s="84"/>
      <c r="PF13" s="84"/>
      <c r="PG13" s="84"/>
      <c r="PH13" s="84"/>
      <c r="PI13" s="84"/>
      <c r="PJ13" s="84"/>
      <c r="PK13" s="84"/>
      <c r="PL13" s="84"/>
      <c r="PM13" s="84"/>
      <c r="PN13" s="84"/>
      <c r="PO13" s="84"/>
      <c r="PP13" s="84"/>
      <c r="PQ13" s="84"/>
      <c r="PR13" s="84"/>
      <c r="PS13" s="84"/>
      <c r="PT13" s="84"/>
      <c r="PU13" s="84"/>
      <c r="PV13" s="84"/>
      <c r="PW13" s="84"/>
      <c r="PX13" s="84"/>
      <c r="PY13" s="84"/>
      <c r="PZ13" s="84"/>
      <c r="QA13" s="84"/>
      <c r="QB13" s="84"/>
      <c r="QC13" s="84"/>
      <c r="QD13" s="84"/>
      <c r="QE13" s="84"/>
      <c r="QF13" s="84"/>
      <c r="QG13" s="84"/>
      <c r="QH13" s="84"/>
      <c r="QI13" s="84"/>
      <c r="QJ13" s="84"/>
      <c r="QK13" s="84"/>
      <c r="QL13" s="84"/>
      <c r="QM13" s="84"/>
      <c r="QN13" s="84"/>
      <c r="QO13" s="84"/>
      <c r="QP13" s="84"/>
      <c r="QQ13" s="84"/>
      <c r="QR13" s="84"/>
      <c r="QS13" s="84"/>
      <c r="QT13" s="84"/>
      <c r="QU13" s="84"/>
      <c r="QV13" s="84"/>
      <c r="QW13" s="84"/>
      <c r="QX13" s="84"/>
      <c r="QY13" s="84"/>
      <c r="QZ13" s="84"/>
      <c r="RA13" s="84"/>
      <c r="RB13" s="84"/>
      <c r="RC13" s="84"/>
      <c r="RD13" s="84"/>
      <c r="RE13" s="84"/>
      <c r="RF13" s="84"/>
      <c r="RG13" s="84"/>
      <c r="RH13" s="84"/>
      <c r="RI13" s="84"/>
      <c r="RJ13" s="84"/>
      <c r="RK13" s="84"/>
      <c r="RL13" s="84"/>
      <c r="RM13" s="84"/>
      <c r="RN13" s="84"/>
      <c r="RO13" s="84"/>
      <c r="RP13" s="84"/>
      <c r="RQ13" s="84"/>
      <c r="RR13" s="84"/>
      <c r="RS13" s="84"/>
      <c r="RT13" s="84"/>
      <c r="RU13" s="84"/>
      <c r="RV13" s="84"/>
      <c r="RW13" s="84"/>
      <c r="RX13" s="84"/>
      <c r="RY13" s="84"/>
      <c r="RZ13" s="84"/>
      <c r="SA13" s="84"/>
      <c r="SB13" s="84"/>
      <c r="SC13" s="84"/>
      <c r="SD13" s="84"/>
      <c r="SE13" s="84"/>
      <c r="SF13" s="84"/>
      <c r="SG13" s="84"/>
      <c r="SH13" s="84"/>
      <c r="SI13" s="84"/>
      <c r="SJ13" s="84"/>
      <c r="SK13" s="84"/>
      <c r="SL13" s="84"/>
      <c r="SM13" s="84"/>
      <c r="SN13" s="84"/>
      <c r="SO13" s="84"/>
      <c r="SP13" s="84"/>
      <c r="SQ13" s="84"/>
      <c r="SR13" s="84"/>
      <c r="SS13" s="84"/>
      <c r="ST13" s="84"/>
      <c r="SU13" s="84"/>
      <c r="SV13" s="84"/>
      <c r="SW13" s="84"/>
      <c r="SX13" s="84"/>
      <c r="SY13" s="84"/>
      <c r="SZ13" s="84"/>
      <c r="TA13" s="84"/>
      <c r="TB13" s="84"/>
      <c r="TC13" s="84"/>
      <c r="TD13" s="84"/>
      <c r="TE13" s="84"/>
      <c r="TF13" s="84"/>
      <c r="TG13" s="84"/>
      <c r="TH13" s="84"/>
      <c r="TI13" s="84"/>
      <c r="TJ13" s="84"/>
      <c r="TK13" s="84"/>
      <c r="TL13" s="84"/>
      <c r="TM13" s="84"/>
      <c r="TN13" s="84"/>
      <c r="TO13" s="84"/>
      <c r="TP13" s="84"/>
      <c r="TQ13" s="84"/>
      <c r="TR13" s="84"/>
      <c r="TS13" s="84"/>
      <c r="TT13" s="84"/>
      <c r="TU13" s="84"/>
      <c r="TV13" s="84"/>
      <c r="TW13" s="84"/>
      <c r="TX13" s="84"/>
      <c r="TY13" s="84"/>
      <c r="TZ13" s="84"/>
      <c r="UA13" s="84"/>
      <c r="UB13" s="84"/>
      <c r="UC13" s="84"/>
      <c r="UD13" s="84"/>
      <c r="UE13" s="84"/>
      <c r="UF13" s="84"/>
      <c r="UG13" s="84"/>
      <c r="UH13" s="84"/>
      <c r="UI13" s="84"/>
      <c r="UJ13" s="84"/>
      <c r="UK13" s="84"/>
      <c r="UL13" s="84"/>
      <c r="UM13" s="84"/>
      <c r="UN13" s="84"/>
      <c r="UO13" s="84"/>
      <c r="UP13" s="84"/>
      <c r="UQ13" s="84"/>
      <c r="UR13" s="84"/>
      <c r="US13" s="84"/>
      <c r="UT13" s="84"/>
      <c r="UU13" s="84"/>
      <c r="UV13" s="84"/>
      <c r="UW13" s="84"/>
      <c r="UX13" s="84"/>
      <c r="UY13" s="84"/>
      <c r="UZ13" s="84"/>
      <c r="VA13" s="84"/>
      <c r="VB13" s="84"/>
      <c r="VC13" s="84"/>
      <c r="VD13" s="84"/>
      <c r="VE13" s="84"/>
      <c r="VF13" s="84"/>
      <c r="VG13" s="84"/>
      <c r="VH13" s="84"/>
      <c r="VI13" s="84"/>
      <c r="VJ13" s="84"/>
      <c r="VK13" s="84"/>
      <c r="VL13" s="84"/>
      <c r="VM13" s="84"/>
      <c r="VN13" s="84"/>
      <c r="VO13" s="84"/>
      <c r="VP13" s="84"/>
      <c r="VQ13" s="84"/>
      <c r="VR13" s="84"/>
      <c r="VS13" s="84"/>
      <c r="VT13" s="84"/>
      <c r="VU13" s="84"/>
      <c r="VV13" s="84"/>
      <c r="VW13" s="84"/>
      <c r="VX13" s="84"/>
      <c r="VY13" s="84"/>
      <c r="VZ13" s="84"/>
      <c r="WA13" s="84"/>
      <c r="WB13" s="84"/>
      <c r="WC13" s="84"/>
      <c r="WD13" s="84"/>
      <c r="WE13" s="84"/>
      <c r="WF13" s="84"/>
      <c r="WG13" s="84"/>
      <c r="WH13" s="84"/>
      <c r="WI13" s="84"/>
      <c r="WJ13" s="84"/>
      <c r="WK13" s="84"/>
      <c r="WL13" s="84"/>
      <c r="WM13" s="84"/>
      <c r="WN13" s="84"/>
      <c r="WO13" s="84"/>
      <c r="WP13" s="84"/>
      <c r="WQ13" s="84"/>
      <c r="WR13" s="84"/>
      <c r="WS13" s="84"/>
      <c r="WT13" s="84"/>
      <c r="WU13" s="84"/>
      <c r="WV13" s="84"/>
      <c r="WW13" s="84"/>
      <c r="WX13" s="84"/>
      <c r="WY13" s="84"/>
      <c r="WZ13" s="84"/>
      <c r="XA13" s="84"/>
      <c r="XB13" s="84"/>
      <c r="XC13" s="84"/>
      <c r="XD13" s="84"/>
      <c r="XE13" s="84"/>
      <c r="XF13" s="84"/>
      <c r="XG13" s="84"/>
      <c r="XH13" s="84"/>
      <c r="XI13" s="84"/>
      <c r="XJ13" s="84"/>
      <c r="XK13" s="84"/>
      <c r="XL13" s="84"/>
      <c r="XM13" s="84"/>
      <c r="XN13" s="84"/>
      <c r="XO13" s="84"/>
      <c r="XP13" s="84"/>
      <c r="XQ13" s="84"/>
      <c r="XR13" s="84"/>
      <c r="XS13" s="84"/>
      <c r="XT13" s="84"/>
      <c r="XU13" s="84"/>
      <c r="XV13" s="84"/>
      <c r="XW13" s="84"/>
      <c r="XX13" s="84"/>
      <c r="XY13" s="84"/>
      <c r="XZ13" s="84"/>
      <c r="YA13" s="84"/>
      <c r="YB13" s="84"/>
      <c r="YC13" s="84"/>
      <c r="YD13" s="84"/>
      <c r="YE13" s="84"/>
      <c r="YF13" s="84"/>
      <c r="YG13" s="84"/>
      <c r="YH13" s="84"/>
      <c r="YI13" s="84"/>
      <c r="YJ13" s="84"/>
      <c r="YK13" s="84"/>
      <c r="YL13" s="84"/>
      <c r="YM13" s="84"/>
      <c r="YN13" s="84"/>
      <c r="YO13" s="84"/>
      <c r="YP13" s="84"/>
      <c r="YQ13" s="84"/>
      <c r="YR13" s="84"/>
      <c r="YS13" s="84"/>
      <c r="YT13" s="84"/>
      <c r="YU13" s="84"/>
      <c r="YV13" s="84"/>
      <c r="YW13" s="84"/>
      <c r="YX13" s="84"/>
      <c r="YY13" s="84"/>
      <c r="YZ13" s="84"/>
      <c r="ZA13" s="84"/>
      <c r="ZB13" s="84"/>
      <c r="ZC13" s="84"/>
      <c r="ZD13" s="84"/>
      <c r="ZE13" s="84"/>
      <c r="ZF13" s="84"/>
      <c r="ZG13" s="84"/>
      <c r="ZH13" s="84"/>
      <c r="ZI13" s="84"/>
      <c r="ZJ13" s="84"/>
      <c r="ZK13" s="84"/>
      <c r="ZL13" s="84"/>
      <c r="ZM13" s="84"/>
      <c r="ZN13" s="84"/>
      <c r="ZO13" s="84"/>
      <c r="ZP13" s="84"/>
      <c r="ZQ13" s="84"/>
      <c r="ZR13" s="84"/>
      <c r="ZS13" s="84"/>
      <c r="ZT13" s="84"/>
      <c r="ZU13" s="84"/>
      <c r="ZV13" s="84"/>
      <c r="ZW13" s="84"/>
      <c r="ZX13" s="84"/>
      <c r="ZY13" s="84"/>
      <c r="ZZ13" s="84"/>
      <c r="AAA13" s="84"/>
      <c r="AAB13" s="84"/>
      <c r="AAC13" s="84"/>
      <c r="AAD13" s="84"/>
      <c r="AAE13" s="84"/>
      <c r="AAF13" s="84"/>
      <c r="AAG13" s="84"/>
      <c r="AAH13" s="84"/>
      <c r="AAI13" s="84"/>
      <c r="AAJ13" s="84"/>
      <c r="AAK13" s="84"/>
      <c r="AAL13" s="84"/>
      <c r="AAM13" s="84"/>
      <c r="AAN13" s="84"/>
      <c r="AAO13" s="84"/>
      <c r="AAP13" s="84"/>
      <c r="AAQ13" s="84"/>
      <c r="AAR13" s="84"/>
      <c r="AAS13" s="84"/>
      <c r="AAT13" s="84"/>
      <c r="AAU13" s="84"/>
      <c r="AAV13" s="84"/>
      <c r="AAW13" s="84"/>
      <c r="AAX13" s="84"/>
      <c r="AAY13" s="84"/>
      <c r="AAZ13" s="84"/>
      <c r="ABA13" s="84"/>
      <c r="ABB13" s="84"/>
      <c r="ABC13" s="84"/>
      <c r="ABD13" s="84"/>
      <c r="ABE13" s="84"/>
      <c r="ABF13" s="84"/>
      <c r="ABG13" s="84"/>
      <c r="ABH13" s="84"/>
      <c r="ABI13" s="84"/>
      <c r="ABJ13" s="84"/>
      <c r="ABK13" s="84"/>
      <c r="ABL13" s="84"/>
      <c r="ABM13" s="84"/>
      <c r="ABN13" s="84"/>
      <c r="ABO13" s="84"/>
      <c r="ABP13" s="84"/>
      <c r="ABQ13" s="84"/>
      <c r="ABR13" s="84"/>
      <c r="ABS13" s="84"/>
      <c r="ABT13" s="84"/>
      <c r="ABU13" s="84"/>
      <c r="ABV13" s="84"/>
      <c r="ABW13" s="84"/>
      <c r="ABX13" s="84"/>
      <c r="ABY13" s="84"/>
      <c r="ABZ13" s="84"/>
      <c r="ACA13" s="84"/>
      <c r="ACB13" s="84"/>
      <c r="ACC13" s="84"/>
      <c r="ACD13" s="84"/>
      <c r="ACE13" s="84"/>
      <c r="ACF13" s="84"/>
      <c r="ACG13" s="84"/>
      <c r="ACH13" s="84"/>
      <c r="ACI13" s="84"/>
      <c r="ACJ13" s="84"/>
      <c r="ACK13" s="84"/>
      <c r="ACL13" s="84"/>
      <c r="ACM13" s="84"/>
      <c r="ACN13" s="84"/>
      <c r="ACO13" s="84"/>
      <c r="ACP13" s="84"/>
      <c r="ACQ13" s="84"/>
      <c r="ACR13" s="84"/>
      <c r="ACS13" s="84"/>
      <c r="ACT13" s="84"/>
      <c r="ACU13" s="84"/>
      <c r="ACV13" s="84"/>
      <c r="ACW13" s="84"/>
      <c r="ACX13" s="84"/>
      <c r="ACY13" s="84"/>
      <c r="ACZ13" s="84"/>
      <c r="ADA13" s="84"/>
      <c r="ADB13" s="84"/>
      <c r="ADC13" s="84"/>
      <c r="ADD13" s="84"/>
      <c r="ADE13" s="84"/>
      <c r="ADF13" s="84"/>
      <c r="ADG13" s="84"/>
      <c r="ADH13" s="84"/>
      <c r="ADI13" s="84"/>
      <c r="ADJ13" s="84"/>
      <c r="ADK13" s="84"/>
      <c r="ADL13" s="84"/>
      <c r="ADM13" s="84"/>
      <c r="ADN13" s="84"/>
      <c r="ADO13" s="84"/>
      <c r="ADP13" s="84"/>
      <c r="ADQ13" s="84"/>
      <c r="ADR13" s="84"/>
      <c r="ADS13" s="84"/>
      <c r="ADT13" s="84"/>
      <c r="ADU13" s="84"/>
      <c r="ADV13" s="84"/>
      <c r="ADW13" s="84"/>
      <c r="ADX13" s="84"/>
      <c r="ADY13" s="84"/>
      <c r="ADZ13" s="84"/>
      <c r="AEA13" s="84"/>
      <c r="AEB13" s="84"/>
      <c r="AEC13" s="84"/>
      <c r="AED13" s="84"/>
      <c r="AEE13" s="84"/>
      <c r="AEF13" s="84"/>
      <c r="AEG13" s="84"/>
      <c r="AEH13" s="84"/>
      <c r="AEI13" s="84"/>
      <c r="AEJ13" s="84"/>
      <c r="AEK13" s="84"/>
      <c r="AEL13" s="84"/>
      <c r="AEM13" s="84"/>
      <c r="AEN13" s="84"/>
      <c r="AEO13" s="84"/>
      <c r="AEP13" s="84"/>
      <c r="AEQ13" s="84"/>
      <c r="AER13" s="84"/>
      <c r="AES13" s="84"/>
      <c r="AET13" s="84"/>
      <c r="AEU13" s="84"/>
      <c r="AEV13" s="84"/>
      <c r="AEW13" s="84"/>
      <c r="AEX13" s="84"/>
      <c r="AEY13" s="84"/>
      <c r="AEZ13" s="84"/>
      <c r="AFA13" s="84"/>
      <c r="AFB13" s="84"/>
      <c r="AFC13" s="84"/>
      <c r="AFD13" s="84"/>
      <c r="AFE13" s="84"/>
      <c r="AFF13" s="84"/>
      <c r="AFG13" s="84"/>
      <c r="AFH13" s="84"/>
      <c r="AFI13" s="84"/>
      <c r="AFJ13" s="84"/>
      <c r="AFK13" s="84"/>
      <c r="AFL13" s="84"/>
      <c r="AFM13" s="84"/>
      <c r="AFN13" s="84"/>
      <c r="AFO13" s="84"/>
      <c r="AFP13" s="84"/>
      <c r="AFQ13" s="84"/>
      <c r="AFR13" s="84"/>
      <c r="AFS13" s="84"/>
      <c r="AFT13" s="84"/>
      <c r="AFU13" s="84"/>
      <c r="AFV13" s="84"/>
      <c r="AFW13" s="84"/>
      <c r="AFX13" s="84"/>
      <c r="AFY13" s="84"/>
      <c r="AFZ13" s="84"/>
      <c r="AGA13" s="84"/>
      <c r="AGB13" s="84"/>
      <c r="AGC13" s="84"/>
      <c r="AGD13" s="84"/>
      <c r="AGE13" s="84"/>
      <c r="AGF13" s="84"/>
      <c r="AGG13" s="84"/>
      <c r="AGH13" s="84"/>
      <c r="AGI13" s="84"/>
      <c r="AGJ13" s="84"/>
      <c r="AGK13" s="84"/>
      <c r="AGL13" s="84"/>
      <c r="AGM13" s="84"/>
      <c r="AGN13" s="84"/>
      <c r="AGO13" s="84"/>
      <c r="AGP13" s="84"/>
      <c r="AGQ13" s="84"/>
      <c r="AGR13" s="84"/>
      <c r="AGS13" s="84"/>
      <c r="AGT13" s="84"/>
      <c r="AGU13" s="84"/>
      <c r="AGV13" s="84"/>
      <c r="AGW13" s="84"/>
      <c r="AGX13" s="84"/>
      <c r="AGY13" s="84"/>
      <c r="AGZ13" s="84"/>
      <c r="AHA13" s="84"/>
      <c r="AHB13" s="84"/>
      <c r="AHC13" s="84"/>
      <c r="AHD13" s="84"/>
      <c r="AHE13" s="84"/>
      <c r="AHF13" s="84"/>
      <c r="AHG13" s="84"/>
      <c r="AHH13" s="84"/>
      <c r="AHI13" s="84"/>
      <c r="AHJ13" s="84"/>
      <c r="AHK13" s="84"/>
      <c r="AHL13" s="84"/>
      <c r="AHM13" s="84"/>
      <c r="AHN13" s="84"/>
      <c r="AHO13" s="84"/>
      <c r="AHP13" s="84"/>
      <c r="AHQ13" s="84"/>
      <c r="AHR13" s="84"/>
      <c r="AHS13" s="84"/>
      <c r="AHT13" s="84"/>
      <c r="AHU13" s="84"/>
      <c r="AHV13" s="84"/>
      <c r="AHW13" s="84"/>
      <c r="AHX13" s="84"/>
      <c r="AHY13" s="84"/>
      <c r="AHZ13" s="84"/>
      <c r="AIA13" s="84"/>
      <c r="AIB13" s="84"/>
      <c r="AIC13" s="84"/>
      <c r="AID13" s="84"/>
      <c r="AIE13" s="84"/>
      <c r="AIF13" s="84"/>
      <c r="AIG13" s="84"/>
      <c r="AIH13" s="84"/>
      <c r="AII13" s="84"/>
      <c r="AIJ13" s="84"/>
      <c r="AIK13" s="84"/>
      <c r="AIL13" s="84"/>
      <c r="AIM13" s="84"/>
      <c r="AIN13" s="84"/>
      <c r="AIO13" s="84"/>
      <c r="AIP13" s="84"/>
      <c r="AIQ13" s="84"/>
      <c r="AIR13" s="84"/>
      <c r="AIS13" s="84"/>
      <c r="AIT13" s="84"/>
      <c r="AIU13" s="84"/>
      <c r="AIV13" s="84"/>
      <c r="AIW13" s="84"/>
      <c r="AIX13" s="84"/>
      <c r="AIY13" s="84"/>
      <c r="AIZ13" s="84"/>
      <c r="AJA13" s="84"/>
      <c r="AJB13" s="84"/>
      <c r="AJC13" s="84"/>
      <c r="AJD13" s="84"/>
      <c r="AJE13" s="84"/>
      <c r="AJF13" s="84"/>
      <c r="AJG13" s="84"/>
      <c r="AJH13" s="84"/>
      <c r="AJI13" s="84"/>
      <c r="AJJ13" s="84"/>
      <c r="AJK13" s="84"/>
      <c r="AJL13" s="84"/>
      <c r="AJM13" s="84"/>
      <c r="AJN13" s="84"/>
      <c r="AJO13" s="84"/>
      <c r="AJP13" s="84"/>
      <c r="AJQ13" s="84"/>
      <c r="AJR13" s="84"/>
      <c r="AJS13" s="84"/>
      <c r="AJT13" s="84"/>
      <c r="AJU13" s="84"/>
      <c r="AJV13" s="84"/>
      <c r="AJW13" s="84"/>
      <c r="AJX13" s="84"/>
      <c r="AJY13" s="84"/>
      <c r="AJZ13" s="84"/>
      <c r="AKA13" s="84"/>
      <c r="AKB13" s="84"/>
      <c r="AKC13" s="84"/>
      <c r="AKD13" s="84"/>
      <c r="AKE13" s="84"/>
      <c r="AKF13" s="84"/>
      <c r="AKG13" s="84"/>
      <c r="AKH13" s="84"/>
      <c r="AKI13" s="84"/>
      <c r="AKJ13" s="84"/>
      <c r="AKK13" s="84"/>
      <c r="AKL13" s="84"/>
      <c r="AKM13" s="84"/>
      <c r="AKN13" s="84"/>
      <c r="AKO13" s="84"/>
      <c r="AKP13" s="84"/>
      <c r="AKQ13" s="84"/>
      <c r="AKR13" s="84"/>
      <c r="AKS13" s="84"/>
      <c r="AKT13" s="84"/>
      <c r="AKU13" s="84"/>
      <c r="AKV13" s="84"/>
      <c r="AKW13" s="84"/>
      <c r="AKX13" s="84"/>
      <c r="AKY13" s="84"/>
      <c r="AKZ13" s="84"/>
      <c r="ALA13" s="84"/>
      <c r="ALB13" s="84"/>
      <c r="ALC13" s="84"/>
      <c r="ALD13" s="84"/>
      <c r="ALE13" s="84"/>
      <c r="ALF13" s="84"/>
      <c r="ALG13" s="84"/>
      <c r="ALH13" s="84"/>
      <c r="ALI13" s="84"/>
      <c r="ALJ13" s="84"/>
      <c r="ALK13" s="84"/>
      <c r="ALL13" s="84"/>
      <c r="ALM13" s="84"/>
      <c r="ALN13" s="84"/>
      <c r="ALO13" s="84"/>
      <c r="ALP13" s="84"/>
      <c r="ALQ13" s="84"/>
      <c r="ALR13" s="84"/>
      <c r="ALS13" s="84"/>
      <c r="ALT13" s="84"/>
      <c r="ALU13" s="84"/>
      <c r="ALV13" s="84"/>
      <c r="ALW13" s="84"/>
      <c r="ALX13" s="84"/>
      <c r="ALY13" s="84"/>
      <c r="ALZ13" s="84"/>
      <c r="AMA13" s="84"/>
      <c r="AMB13" s="84"/>
      <c r="AMC13" s="84"/>
      <c r="AMD13" s="84"/>
      <c r="AME13" s="84"/>
      <c r="AMF13" s="84"/>
      <c r="AMG13" s="84"/>
      <c r="AMH13" s="84"/>
      <c r="AMI13" s="84"/>
      <c r="AMJ13" s="84"/>
      <c r="AMK13" s="84"/>
      <c r="AML13" s="84"/>
      <c r="AMM13" s="84"/>
      <c r="AMN13" s="84"/>
      <c r="AMO13" s="84"/>
      <c r="AMP13" s="84"/>
      <c r="AMQ13" s="84"/>
      <c r="AMR13" s="84"/>
      <c r="AMS13" s="84"/>
      <c r="AMT13" s="84"/>
      <c r="AMU13" s="84"/>
      <c r="AMV13" s="84"/>
      <c r="AMW13" s="84"/>
      <c r="AMX13" s="84"/>
      <c r="AMY13" s="84"/>
      <c r="AMZ13" s="84"/>
      <c r="ANA13" s="84"/>
      <c r="ANB13" s="84"/>
      <c r="ANC13" s="84"/>
      <c r="AND13" s="84"/>
      <c r="ANE13" s="84"/>
      <c r="ANF13" s="84"/>
      <c r="ANG13" s="84"/>
      <c r="ANH13" s="84"/>
      <c r="ANI13" s="84"/>
      <c r="ANJ13" s="84"/>
      <c r="ANK13" s="84"/>
      <c r="ANL13" s="84"/>
      <c r="ANM13" s="84"/>
      <c r="ANN13" s="84"/>
      <c r="ANO13" s="84"/>
      <c r="ANP13" s="84"/>
      <c r="ANQ13" s="84"/>
      <c r="ANR13" s="84"/>
      <c r="ANS13" s="84"/>
      <c r="ANT13" s="84"/>
      <c r="ANU13" s="84"/>
      <c r="ANV13" s="84"/>
      <c r="ANW13" s="84"/>
      <c r="ANX13" s="84"/>
      <c r="ANY13" s="84"/>
      <c r="ANZ13" s="84"/>
      <c r="AOA13" s="84"/>
      <c r="AOB13" s="84"/>
      <c r="AOC13" s="84"/>
      <c r="AOD13" s="84"/>
      <c r="AOE13" s="84"/>
      <c r="AOF13" s="84"/>
      <c r="AOG13" s="84"/>
      <c r="AOH13" s="84"/>
      <c r="AOI13" s="84"/>
      <c r="AOJ13" s="84"/>
      <c r="AOK13" s="84"/>
      <c r="AOL13" s="84"/>
      <c r="AOM13" s="84"/>
      <c r="AON13" s="84"/>
      <c r="AOO13" s="84"/>
      <c r="AOP13" s="84"/>
      <c r="AOQ13" s="84"/>
      <c r="AOR13" s="84"/>
      <c r="AOS13" s="84"/>
      <c r="AOT13" s="84"/>
      <c r="AOU13" s="84"/>
      <c r="AOV13" s="84"/>
      <c r="AOW13" s="84"/>
      <c r="AOX13" s="84"/>
      <c r="AOY13" s="84"/>
      <c r="AOZ13" s="84"/>
      <c r="APA13" s="84"/>
      <c r="APB13" s="84"/>
      <c r="APC13" s="84"/>
      <c r="APD13" s="84"/>
      <c r="APE13" s="84"/>
      <c r="APF13" s="84"/>
      <c r="APG13" s="84"/>
      <c r="APH13" s="84"/>
      <c r="API13" s="84"/>
      <c r="APJ13" s="84"/>
      <c r="APK13" s="84"/>
      <c r="APL13" s="84"/>
      <c r="APM13" s="84"/>
      <c r="APN13" s="84"/>
      <c r="APO13" s="84"/>
      <c r="APP13" s="84"/>
      <c r="APQ13" s="84"/>
      <c r="APR13" s="84"/>
      <c r="APS13" s="84"/>
      <c r="APT13" s="84"/>
      <c r="APU13" s="84"/>
      <c r="APV13" s="84"/>
      <c r="APW13" s="84"/>
      <c r="APX13" s="84"/>
      <c r="APY13" s="84"/>
      <c r="APZ13" s="84"/>
      <c r="AQA13" s="84"/>
      <c r="AQB13" s="84"/>
      <c r="AQC13" s="84"/>
      <c r="AQD13" s="84"/>
      <c r="AQE13" s="84"/>
      <c r="AQF13" s="84"/>
      <c r="AQG13" s="84"/>
      <c r="AQH13" s="84"/>
      <c r="AQI13" s="84"/>
      <c r="AQJ13" s="84"/>
      <c r="AQK13" s="84"/>
      <c r="AQL13" s="84"/>
      <c r="AQM13" s="84"/>
      <c r="AQN13" s="84"/>
      <c r="AQO13" s="84"/>
      <c r="AQP13" s="84"/>
      <c r="AQQ13" s="84"/>
      <c r="AQR13" s="84"/>
      <c r="AQS13" s="84"/>
      <c r="AQT13" s="84"/>
      <c r="AQU13" s="84"/>
      <c r="AQV13" s="84"/>
      <c r="AQW13" s="84"/>
      <c r="AQX13" s="84"/>
      <c r="AQY13" s="84"/>
      <c r="AQZ13" s="84"/>
      <c r="ARA13" s="84"/>
      <c r="ARB13" s="84"/>
      <c r="ARC13" s="84"/>
      <c r="ARD13" s="84"/>
      <c r="ARE13" s="84"/>
      <c r="ARF13" s="84"/>
      <c r="ARG13" s="84"/>
      <c r="ARH13" s="84"/>
      <c r="ARI13" s="84"/>
      <c r="ARJ13" s="84"/>
      <c r="ARK13" s="84"/>
      <c r="ARL13" s="84"/>
      <c r="ARM13" s="84"/>
      <c r="ARN13" s="84"/>
      <c r="ARO13" s="84"/>
      <c r="ARP13" s="84"/>
      <c r="ARQ13" s="84"/>
      <c r="ARR13" s="84"/>
      <c r="ARS13" s="84"/>
      <c r="ART13" s="84"/>
      <c r="ARU13" s="84"/>
      <c r="ARV13" s="84"/>
      <c r="ARW13" s="84"/>
      <c r="ARX13" s="84"/>
      <c r="ARY13" s="84"/>
      <c r="ARZ13" s="84"/>
      <c r="ASA13" s="84"/>
      <c r="ASB13" s="84"/>
      <c r="ASC13" s="84"/>
      <c r="ASD13" s="84"/>
      <c r="ASE13" s="84"/>
      <c r="ASF13" s="84"/>
      <c r="ASG13" s="84"/>
      <c r="ASH13" s="84"/>
      <c r="ASI13" s="84"/>
      <c r="ASJ13" s="84"/>
      <c r="ASK13" s="84"/>
      <c r="ASL13" s="84"/>
      <c r="ASM13" s="84"/>
      <c r="ASN13" s="84"/>
      <c r="ASO13" s="84"/>
      <c r="ASP13" s="84"/>
      <c r="ASQ13" s="84"/>
      <c r="ASR13" s="84"/>
      <c r="ASS13" s="84"/>
      <c r="AST13" s="84"/>
      <c r="ASU13" s="84"/>
      <c r="ASV13" s="84"/>
      <c r="ASW13" s="84"/>
      <c r="ASX13" s="84"/>
      <c r="ASY13" s="84"/>
      <c r="ASZ13" s="84"/>
      <c r="ATA13" s="84"/>
      <c r="ATB13" s="84"/>
      <c r="ATC13" s="84"/>
      <c r="ATD13" s="84"/>
      <c r="ATE13" s="84"/>
      <c r="ATF13" s="84"/>
      <c r="ATG13" s="84"/>
      <c r="ATH13" s="84"/>
      <c r="ATI13" s="84"/>
      <c r="ATJ13" s="84"/>
      <c r="ATK13" s="84"/>
      <c r="ATL13" s="84"/>
      <c r="ATM13" s="84"/>
      <c r="ATN13" s="84"/>
      <c r="ATO13" s="84"/>
      <c r="ATP13" s="84"/>
      <c r="ATQ13" s="84"/>
      <c r="ATR13" s="84"/>
      <c r="ATS13" s="84"/>
      <c r="ATT13" s="84"/>
      <c r="ATU13" s="84"/>
      <c r="ATV13" s="84"/>
      <c r="ATW13" s="84"/>
      <c r="ATX13" s="84"/>
      <c r="ATY13" s="84"/>
      <c r="ATZ13" s="84"/>
      <c r="AUA13" s="84"/>
      <c r="AUB13" s="84"/>
      <c r="AUC13" s="84"/>
      <c r="AUD13" s="84"/>
      <c r="AUE13" s="84"/>
      <c r="AUF13" s="84"/>
      <c r="AUG13" s="84"/>
      <c r="AUH13" s="84"/>
      <c r="AUI13" s="84"/>
      <c r="AUJ13" s="84"/>
      <c r="AUK13" s="84"/>
      <c r="AUL13" s="84"/>
      <c r="AUM13" s="84"/>
      <c r="AUN13" s="84"/>
      <c r="AUO13" s="84"/>
      <c r="AUP13" s="84"/>
      <c r="AUQ13" s="84"/>
      <c r="AUR13" s="84"/>
      <c r="AUS13" s="84"/>
      <c r="AUT13" s="84"/>
      <c r="AUU13" s="84"/>
      <c r="AUV13" s="84"/>
      <c r="AUW13" s="84"/>
      <c r="AUX13" s="84"/>
      <c r="AUY13" s="84"/>
      <c r="AUZ13" s="84"/>
      <c r="AVA13" s="84"/>
      <c r="AVB13" s="84"/>
      <c r="AVC13" s="84"/>
      <c r="AVD13" s="84"/>
      <c r="AVE13" s="84"/>
      <c r="AVF13" s="84"/>
      <c r="AVG13" s="84"/>
      <c r="AVH13" s="84"/>
      <c r="AVI13" s="84"/>
      <c r="AVJ13" s="84"/>
      <c r="AVK13" s="84"/>
      <c r="AVL13" s="84"/>
      <c r="AVM13" s="84"/>
      <c r="AVN13" s="84"/>
      <c r="AVO13" s="84"/>
      <c r="AVP13" s="84"/>
      <c r="AVQ13" s="84"/>
      <c r="AVR13" s="84"/>
      <c r="AVS13" s="84"/>
      <c r="AVT13" s="84"/>
      <c r="AVU13" s="84"/>
      <c r="AVV13" s="84"/>
      <c r="AVW13" s="84"/>
      <c r="AVX13" s="84"/>
      <c r="AVY13" s="84"/>
      <c r="AVZ13" s="84"/>
      <c r="AWA13" s="84"/>
      <c r="AWB13" s="84"/>
      <c r="AWC13" s="84"/>
      <c r="AWD13" s="84"/>
      <c r="AWE13" s="84"/>
      <c r="AWF13" s="84"/>
      <c r="AWG13" s="84"/>
      <c r="AWH13" s="84"/>
      <c r="AWI13" s="84"/>
      <c r="AWJ13" s="84"/>
      <c r="AWK13" s="84"/>
      <c r="AWL13" s="84"/>
      <c r="AWM13" s="84"/>
      <c r="AWN13" s="84"/>
      <c r="AWO13" s="84"/>
      <c r="AWP13" s="84"/>
      <c r="AWQ13" s="84"/>
      <c r="AWR13" s="84"/>
      <c r="AWS13" s="84"/>
      <c r="AWT13" s="84"/>
      <c r="AWU13" s="84"/>
      <c r="AWV13" s="84"/>
      <c r="AWW13" s="84"/>
      <c r="AWX13" s="84"/>
      <c r="AWY13" s="84"/>
      <c r="AWZ13" s="84"/>
      <c r="AXA13" s="84"/>
      <c r="AXB13" s="84"/>
      <c r="AXC13" s="84"/>
      <c r="AXD13" s="84"/>
      <c r="AXE13" s="84"/>
      <c r="AXF13" s="84"/>
      <c r="AXG13" s="84"/>
      <c r="AXH13" s="84"/>
      <c r="AXI13" s="84"/>
      <c r="AXJ13" s="84"/>
      <c r="AXK13" s="84"/>
      <c r="AXL13" s="84"/>
      <c r="AXM13" s="84"/>
      <c r="AXN13" s="84"/>
      <c r="AXO13" s="84"/>
      <c r="AXP13" s="84"/>
      <c r="AXQ13" s="84"/>
      <c r="AXR13" s="84"/>
      <c r="AXS13" s="84"/>
      <c r="AXT13" s="84"/>
      <c r="AXU13" s="84"/>
      <c r="AXV13" s="84"/>
      <c r="AXW13" s="84"/>
      <c r="AXX13" s="84"/>
      <c r="AXY13" s="84"/>
      <c r="AXZ13" s="84"/>
      <c r="AYA13" s="84"/>
      <c r="AYB13" s="84"/>
      <c r="AYC13" s="84"/>
      <c r="AYD13" s="84"/>
      <c r="AYE13" s="84"/>
      <c r="AYF13" s="84"/>
      <c r="AYG13" s="84"/>
      <c r="AYH13" s="84"/>
      <c r="AYI13" s="84"/>
      <c r="AYJ13" s="84"/>
      <c r="AYK13" s="84"/>
      <c r="AYL13" s="84"/>
      <c r="AYM13" s="84"/>
      <c r="AYN13" s="84"/>
      <c r="AYO13" s="84"/>
      <c r="AYP13" s="84"/>
      <c r="AYQ13" s="84"/>
      <c r="AYR13" s="84"/>
      <c r="AYS13" s="84"/>
      <c r="AYT13" s="84"/>
      <c r="AYU13" s="84"/>
      <c r="AYV13" s="84"/>
      <c r="AYW13" s="84"/>
      <c r="AYX13" s="84"/>
      <c r="AYY13" s="84"/>
      <c r="AYZ13" s="84"/>
      <c r="AZA13" s="84"/>
      <c r="AZB13" s="84"/>
      <c r="AZC13" s="84"/>
      <c r="AZD13" s="84"/>
      <c r="AZE13" s="84"/>
      <c r="AZF13" s="84"/>
      <c r="AZG13" s="84"/>
      <c r="AZH13" s="84"/>
      <c r="AZI13" s="84"/>
      <c r="AZJ13" s="84"/>
      <c r="AZK13" s="84"/>
      <c r="AZL13" s="84"/>
      <c r="AZM13" s="84"/>
      <c r="AZN13" s="84"/>
      <c r="AZO13" s="84"/>
      <c r="AZP13" s="84"/>
      <c r="AZQ13" s="84"/>
      <c r="AZR13" s="84"/>
      <c r="AZS13" s="84"/>
      <c r="AZT13" s="84"/>
      <c r="AZU13" s="84"/>
      <c r="AZV13" s="84"/>
      <c r="AZW13" s="84"/>
      <c r="AZX13" s="84"/>
      <c r="AZY13" s="84"/>
      <c r="AZZ13" s="84"/>
      <c r="BAA13" s="84"/>
      <c r="BAB13" s="84"/>
      <c r="BAC13" s="84"/>
      <c r="BAD13" s="84"/>
      <c r="BAE13" s="84"/>
      <c r="BAF13" s="84"/>
      <c r="BAG13" s="84"/>
      <c r="BAH13" s="84"/>
      <c r="BAI13" s="84"/>
      <c r="BAJ13" s="84"/>
      <c r="BAK13" s="84"/>
      <c r="BAL13" s="84"/>
      <c r="BAM13" s="84"/>
      <c r="BAN13" s="84"/>
      <c r="BAO13" s="84"/>
      <c r="BAP13" s="84"/>
      <c r="BAQ13" s="84"/>
      <c r="BAR13" s="84"/>
      <c r="BAS13" s="84"/>
      <c r="BAT13" s="84"/>
      <c r="BAU13" s="84"/>
      <c r="BAV13" s="84"/>
      <c r="BAW13" s="84"/>
      <c r="BAX13" s="84"/>
      <c r="BAY13" s="84"/>
      <c r="BAZ13" s="84"/>
      <c r="BBA13" s="84"/>
      <c r="BBB13" s="84"/>
      <c r="BBC13" s="84"/>
      <c r="BBD13" s="84"/>
      <c r="BBE13" s="84"/>
      <c r="BBF13" s="84"/>
      <c r="BBG13" s="84"/>
      <c r="BBH13" s="84"/>
      <c r="BBI13" s="84"/>
      <c r="BBJ13" s="84"/>
      <c r="BBK13" s="84"/>
      <c r="BBL13" s="84"/>
      <c r="BBM13" s="84"/>
      <c r="BBN13" s="84"/>
      <c r="BBO13" s="84"/>
      <c r="BBP13" s="84"/>
      <c r="BBQ13" s="84"/>
      <c r="BBR13" s="84"/>
      <c r="BBS13" s="84"/>
      <c r="BBT13" s="84"/>
      <c r="BBU13" s="84"/>
      <c r="BBV13" s="84"/>
      <c r="BBW13" s="84"/>
      <c r="BBX13" s="84"/>
      <c r="BBY13" s="84"/>
      <c r="BBZ13" s="84"/>
      <c r="BCA13" s="84"/>
      <c r="BCB13" s="84"/>
      <c r="BCC13" s="84"/>
      <c r="BCD13" s="84"/>
      <c r="BCE13" s="84"/>
      <c r="BCF13" s="84"/>
      <c r="BCG13" s="84"/>
      <c r="BCH13" s="84"/>
      <c r="BCI13" s="84"/>
      <c r="BCJ13" s="84"/>
      <c r="BCK13" s="84"/>
      <c r="BCL13" s="84"/>
      <c r="BCM13" s="84"/>
      <c r="BCN13" s="84"/>
      <c r="BCO13" s="84"/>
      <c r="BCP13" s="84"/>
      <c r="BCQ13" s="84"/>
      <c r="BCR13" s="84"/>
      <c r="BCS13" s="84"/>
      <c r="BCT13" s="84"/>
      <c r="BCU13" s="84"/>
      <c r="BCV13" s="84"/>
      <c r="BCW13" s="84"/>
      <c r="BCX13" s="84"/>
      <c r="BCY13" s="84"/>
      <c r="BCZ13" s="84"/>
      <c r="BDA13" s="84"/>
      <c r="BDB13" s="84"/>
      <c r="BDC13" s="84"/>
      <c r="BDD13" s="84"/>
      <c r="BDE13" s="84"/>
      <c r="BDF13" s="84"/>
      <c r="BDG13" s="84"/>
      <c r="BDH13" s="84"/>
      <c r="BDI13" s="84"/>
      <c r="BDJ13" s="84"/>
      <c r="BDK13" s="84"/>
      <c r="BDL13" s="84"/>
      <c r="BDM13" s="84"/>
      <c r="BDN13" s="84"/>
      <c r="BDO13" s="84"/>
      <c r="BDP13" s="84"/>
      <c r="BDQ13" s="84"/>
      <c r="BDR13" s="84"/>
      <c r="BDS13" s="84"/>
      <c r="BDT13" s="84"/>
      <c r="BDU13" s="84"/>
      <c r="BDV13" s="84"/>
      <c r="BDW13" s="84"/>
      <c r="BDX13" s="84"/>
      <c r="BDY13" s="84"/>
      <c r="BDZ13" s="84"/>
      <c r="BEA13" s="84"/>
      <c r="BEB13" s="84"/>
      <c r="BEC13" s="84"/>
      <c r="BED13" s="84"/>
      <c r="BEE13" s="84"/>
      <c r="BEF13" s="84"/>
      <c r="BEG13" s="84"/>
      <c r="BEH13" s="84"/>
      <c r="BEI13" s="84"/>
      <c r="BEJ13" s="84"/>
      <c r="BEK13" s="84"/>
      <c r="BEL13" s="84"/>
      <c r="BEM13" s="84"/>
      <c r="BEN13" s="84"/>
      <c r="BEO13" s="84"/>
      <c r="BEP13" s="84"/>
      <c r="BEQ13" s="84"/>
      <c r="BER13" s="84"/>
      <c r="BES13" s="84"/>
      <c r="BET13" s="84"/>
      <c r="BEU13" s="84"/>
      <c r="BEV13" s="84"/>
      <c r="BEW13" s="84"/>
      <c r="BEX13" s="84"/>
      <c r="BEY13" s="84"/>
      <c r="BEZ13" s="84"/>
      <c r="BFA13" s="84"/>
      <c r="BFB13" s="84"/>
      <c r="BFC13" s="84"/>
      <c r="BFD13" s="84"/>
      <c r="BFE13" s="84"/>
      <c r="BFF13" s="84"/>
      <c r="BFG13" s="84"/>
      <c r="BFH13" s="84"/>
      <c r="BFI13" s="84"/>
      <c r="BFJ13" s="84"/>
      <c r="BFK13" s="84"/>
      <c r="BFL13" s="84"/>
      <c r="BFM13" s="84"/>
      <c r="BFN13" s="84"/>
      <c r="BFO13" s="84"/>
      <c r="BFP13" s="84"/>
      <c r="BFQ13" s="84"/>
      <c r="BFR13" s="84"/>
      <c r="BFS13" s="84"/>
      <c r="BFT13" s="84"/>
      <c r="BFU13" s="84"/>
      <c r="BFV13" s="84"/>
      <c r="BFW13" s="84"/>
      <c r="BFX13" s="84"/>
      <c r="BFY13" s="84"/>
      <c r="BFZ13" s="84"/>
      <c r="BGA13" s="84"/>
      <c r="BGB13" s="84"/>
      <c r="BGC13" s="84"/>
      <c r="BGD13" s="84"/>
      <c r="BGE13" s="84"/>
      <c r="BGF13" s="84"/>
      <c r="BGG13" s="84"/>
      <c r="BGH13" s="84"/>
      <c r="BGI13" s="84"/>
      <c r="BGJ13" s="84"/>
      <c r="BGK13" s="84"/>
      <c r="BGL13" s="84"/>
      <c r="BGM13" s="84"/>
      <c r="BGN13" s="84"/>
      <c r="BGO13" s="84"/>
      <c r="BGP13" s="84"/>
      <c r="BGQ13" s="84"/>
      <c r="BGR13" s="84"/>
      <c r="BGS13" s="84"/>
      <c r="BGT13" s="84"/>
      <c r="BGU13" s="84"/>
      <c r="BGV13" s="84"/>
      <c r="BGW13" s="84"/>
      <c r="BGX13" s="84"/>
      <c r="BGY13" s="84"/>
      <c r="BGZ13" s="84"/>
      <c r="BHA13" s="84"/>
      <c r="BHB13" s="84"/>
      <c r="BHC13" s="84"/>
      <c r="BHD13" s="84"/>
      <c r="BHE13" s="84"/>
      <c r="BHF13" s="84"/>
      <c r="BHG13" s="84"/>
      <c r="BHH13" s="84"/>
      <c r="BHI13" s="84"/>
      <c r="BHJ13" s="84"/>
      <c r="BHK13" s="84"/>
      <c r="BHL13" s="84"/>
      <c r="BHM13" s="84"/>
      <c r="BHN13" s="84"/>
      <c r="BHO13" s="84"/>
      <c r="BHP13" s="84"/>
      <c r="BHQ13" s="84"/>
      <c r="BHR13" s="84"/>
      <c r="BHS13" s="84"/>
      <c r="BHT13" s="84"/>
      <c r="BHU13" s="84"/>
      <c r="BHV13" s="84"/>
      <c r="BHW13" s="84"/>
      <c r="BHX13" s="84"/>
      <c r="BHY13" s="84"/>
      <c r="BHZ13" s="84"/>
      <c r="BIA13" s="84"/>
      <c r="BIB13" s="84"/>
      <c r="BIC13" s="84"/>
      <c r="BID13" s="84"/>
      <c r="BIE13" s="84"/>
      <c r="BIF13" s="84"/>
      <c r="BIG13" s="84"/>
      <c r="BIH13" s="84"/>
      <c r="BII13" s="84"/>
      <c r="BIJ13" s="84"/>
      <c r="BIK13" s="84"/>
      <c r="BIL13" s="84"/>
      <c r="BIM13" s="84"/>
      <c r="BIN13" s="84"/>
      <c r="BIO13" s="84"/>
      <c r="BIP13" s="84"/>
      <c r="BIQ13" s="84"/>
      <c r="BIR13" s="84"/>
      <c r="BIS13" s="84"/>
      <c r="BIT13" s="84"/>
      <c r="BIU13" s="84"/>
      <c r="BIV13" s="84"/>
      <c r="BIW13" s="84"/>
      <c r="BIX13" s="84"/>
      <c r="BIY13" s="84"/>
      <c r="BIZ13" s="84"/>
      <c r="BJA13" s="84"/>
      <c r="BJB13" s="84"/>
      <c r="BJC13" s="84"/>
      <c r="BJD13" s="84"/>
      <c r="BJE13" s="84"/>
      <c r="BJF13" s="84"/>
      <c r="BJG13" s="84"/>
      <c r="BJH13" s="84"/>
      <c r="BJI13" s="84"/>
      <c r="BJJ13" s="84"/>
      <c r="BJK13" s="84"/>
      <c r="BJL13" s="84"/>
      <c r="BJM13" s="84"/>
      <c r="BJN13" s="84"/>
      <c r="BJO13" s="84"/>
      <c r="BJP13" s="84"/>
      <c r="BJQ13" s="84"/>
      <c r="BJR13" s="84"/>
      <c r="BJS13" s="84"/>
      <c r="BJT13" s="84"/>
      <c r="BJU13" s="84"/>
      <c r="BJV13" s="84"/>
      <c r="BJW13" s="84"/>
      <c r="BJX13" s="84"/>
      <c r="BJY13" s="84"/>
      <c r="BJZ13" s="84"/>
      <c r="BKA13" s="84"/>
      <c r="BKB13" s="84"/>
      <c r="BKC13" s="84"/>
      <c r="BKD13" s="84"/>
      <c r="BKE13" s="84"/>
      <c r="BKF13" s="84"/>
      <c r="BKG13" s="84"/>
      <c r="BKH13" s="84"/>
      <c r="BKI13" s="84"/>
      <c r="BKJ13" s="84"/>
      <c r="BKK13" s="84"/>
      <c r="BKL13" s="84"/>
      <c r="BKM13" s="84"/>
      <c r="BKN13" s="84"/>
      <c r="BKO13" s="84"/>
      <c r="BKP13" s="84"/>
      <c r="BKQ13" s="84"/>
      <c r="BKR13" s="84"/>
      <c r="BKS13" s="84"/>
      <c r="BKT13" s="84"/>
      <c r="BKU13" s="84"/>
      <c r="BKV13" s="84"/>
      <c r="BKW13" s="84"/>
      <c r="BKX13" s="84"/>
      <c r="BKY13" s="84"/>
      <c r="BKZ13" s="84"/>
      <c r="BLA13" s="84"/>
      <c r="BLB13" s="84"/>
      <c r="BLC13" s="84"/>
      <c r="BLD13" s="84"/>
      <c r="BLE13" s="84"/>
      <c r="BLF13" s="84"/>
      <c r="BLG13" s="84"/>
      <c r="BLH13" s="84"/>
      <c r="BLI13" s="84"/>
      <c r="BLJ13" s="84"/>
      <c r="BLK13" s="84"/>
      <c r="BLL13" s="84"/>
      <c r="BLM13" s="84"/>
      <c r="BLN13" s="84"/>
      <c r="BLO13" s="84"/>
      <c r="BLP13" s="84"/>
      <c r="BLQ13" s="84"/>
      <c r="BLR13" s="84"/>
      <c r="BLS13" s="84"/>
      <c r="BLT13" s="84"/>
      <c r="BLU13" s="84"/>
      <c r="BLV13" s="84"/>
      <c r="BLW13" s="84"/>
      <c r="BLX13" s="84"/>
      <c r="BLY13" s="84"/>
      <c r="BLZ13" s="84"/>
      <c r="BMA13" s="84"/>
      <c r="BMB13" s="84"/>
      <c r="BMC13" s="84"/>
      <c r="BMD13" s="84"/>
      <c r="BME13" s="84"/>
      <c r="BMF13" s="84"/>
      <c r="BMG13" s="84"/>
      <c r="BMH13" s="84"/>
      <c r="BMI13" s="84"/>
      <c r="BMJ13" s="84"/>
      <c r="BMK13" s="84"/>
      <c r="BML13" s="84"/>
      <c r="BMM13" s="84"/>
      <c r="BMN13" s="84"/>
      <c r="BMO13" s="84"/>
      <c r="BMP13" s="84"/>
      <c r="BMQ13" s="84"/>
      <c r="BMR13" s="84"/>
      <c r="BMS13" s="84"/>
      <c r="BMT13" s="84"/>
      <c r="BMU13" s="84"/>
      <c r="BMV13" s="84"/>
      <c r="BMW13" s="84"/>
      <c r="BMX13" s="84"/>
      <c r="BMY13" s="84"/>
      <c r="BMZ13" s="84"/>
      <c r="BNA13" s="84"/>
      <c r="BNB13" s="84"/>
      <c r="BNC13" s="84"/>
      <c r="BND13" s="84"/>
      <c r="BNE13" s="84"/>
      <c r="BNF13" s="84"/>
      <c r="BNG13" s="84"/>
      <c r="BNH13" s="84"/>
      <c r="BNI13" s="84"/>
      <c r="BNJ13" s="84"/>
      <c r="BNK13" s="84"/>
      <c r="BNL13" s="84"/>
      <c r="BNM13" s="84"/>
      <c r="BNN13" s="84"/>
      <c r="BNO13" s="84"/>
      <c r="BNP13" s="84"/>
      <c r="BNQ13" s="84"/>
      <c r="BNR13" s="84"/>
      <c r="BNS13" s="84"/>
      <c r="BNT13" s="84"/>
      <c r="BNU13" s="84"/>
      <c r="BNV13" s="84"/>
      <c r="BNW13" s="84"/>
      <c r="BNX13" s="84"/>
      <c r="BNY13" s="84"/>
      <c r="BNZ13" s="84"/>
      <c r="BOA13" s="84"/>
      <c r="BOB13" s="84"/>
      <c r="BOC13" s="84"/>
      <c r="BOD13" s="84"/>
      <c r="BOE13" s="84"/>
      <c r="BOF13" s="84"/>
      <c r="BOG13" s="84"/>
      <c r="BOH13" s="84"/>
      <c r="BOI13" s="84"/>
      <c r="BOJ13" s="84"/>
      <c r="BOK13" s="84"/>
      <c r="BOL13" s="84"/>
      <c r="BOM13" s="84"/>
      <c r="BON13" s="84"/>
      <c r="BOO13" s="84"/>
      <c r="BOP13" s="84"/>
      <c r="BOQ13" s="84"/>
      <c r="BOR13" s="84"/>
      <c r="BOS13" s="84"/>
      <c r="BOT13" s="84"/>
      <c r="BOU13" s="84"/>
      <c r="BOV13" s="84"/>
      <c r="BOW13" s="84"/>
      <c r="BOX13" s="84"/>
      <c r="BOY13" s="84"/>
      <c r="BOZ13" s="84"/>
      <c r="BPA13" s="84"/>
      <c r="BPB13" s="84"/>
      <c r="BPC13" s="84"/>
      <c r="BPD13" s="84"/>
      <c r="BPE13" s="84"/>
      <c r="BPF13" s="84"/>
      <c r="BPG13" s="84"/>
      <c r="BPH13" s="84"/>
      <c r="BPI13" s="84"/>
      <c r="BPJ13" s="84"/>
      <c r="BPK13" s="84"/>
      <c r="BPL13" s="84"/>
      <c r="BPM13" s="84"/>
      <c r="BPN13" s="84"/>
      <c r="BPO13" s="84"/>
      <c r="BPP13" s="84"/>
      <c r="BPQ13" s="84"/>
      <c r="BPR13" s="84"/>
      <c r="BPS13" s="84"/>
      <c r="BPT13" s="84"/>
      <c r="BPU13" s="84"/>
      <c r="BPV13" s="84"/>
      <c r="BPW13" s="84"/>
      <c r="BPX13" s="84"/>
      <c r="BPY13" s="84"/>
      <c r="BPZ13" s="84"/>
      <c r="BQA13" s="84"/>
      <c r="BQB13" s="84"/>
      <c r="BQC13" s="84"/>
      <c r="BQD13" s="84"/>
      <c r="BQE13" s="84"/>
      <c r="BQF13" s="84"/>
      <c r="BQG13" s="84"/>
      <c r="BQH13" s="84"/>
      <c r="BQI13" s="84"/>
      <c r="BQJ13" s="84"/>
      <c r="BQK13" s="84"/>
      <c r="BQL13" s="84"/>
      <c r="BQM13" s="84"/>
      <c r="BQN13" s="84"/>
      <c r="BQO13" s="84"/>
      <c r="BQP13" s="84"/>
      <c r="BQQ13" s="84"/>
      <c r="BQR13" s="84"/>
      <c r="BQS13" s="84"/>
      <c r="BQT13" s="84"/>
      <c r="BQU13" s="84"/>
      <c r="BQV13" s="84"/>
      <c r="BQW13" s="84"/>
      <c r="BQX13" s="84"/>
      <c r="BQY13" s="84"/>
      <c r="BQZ13" s="84"/>
      <c r="BRA13" s="84"/>
      <c r="BRB13" s="84"/>
      <c r="BRC13" s="84"/>
      <c r="BRD13" s="84"/>
      <c r="BRE13" s="84"/>
      <c r="BRF13" s="84"/>
      <c r="BRG13" s="84"/>
      <c r="BRH13" s="84"/>
      <c r="BRI13" s="84"/>
      <c r="BRJ13" s="84"/>
      <c r="BRK13" s="84"/>
      <c r="BRL13" s="84"/>
      <c r="BRM13" s="84"/>
      <c r="BRN13" s="84"/>
      <c r="BRO13" s="84"/>
      <c r="BRP13" s="84"/>
      <c r="BRQ13" s="84"/>
      <c r="BRR13" s="84"/>
      <c r="BRS13" s="84"/>
      <c r="BRT13" s="84"/>
      <c r="BRU13" s="84"/>
      <c r="BRV13" s="84"/>
      <c r="BRW13" s="84"/>
      <c r="BRX13" s="84"/>
      <c r="BRY13" s="84"/>
      <c r="BRZ13" s="84"/>
      <c r="BSA13" s="84"/>
      <c r="BSB13" s="84"/>
      <c r="BSC13" s="84"/>
      <c r="BSD13" s="84"/>
      <c r="BSE13" s="84"/>
      <c r="BSF13" s="84"/>
      <c r="BSG13" s="84"/>
      <c r="BSH13" s="84"/>
      <c r="BSI13" s="84"/>
      <c r="BSJ13" s="84"/>
      <c r="BSK13" s="84"/>
      <c r="BSL13" s="84"/>
      <c r="BSM13" s="84"/>
      <c r="BSN13" s="84"/>
      <c r="BSO13" s="84"/>
      <c r="BSP13" s="84"/>
      <c r="BSQ13" s="84"/>
      <c r="BSR13" s="84"/>
      <c r="BSS13" s="84"/>
      <c r="BST13" s="84"/>
      <c r="BSU13" s="84"/>
      <c r="BSV13" s="84"/>
      <c r="BSW13" s="84"/>
      <c r="BSX13" s="84"/>
      <c r="BSY13" s="84"/>
      <c r="BSZ13" s="84"/>
      <c r="BTA13" s="84"/>
      <c r="BTB13" s="84"/>
      <c r="BTC13" s="84"/>
      <c r="BTD13" s="84"/>
      <c r="BTE13" s="84"/>
      <c r="BTF13" s="84"/>
      <c r="BTG13" s="84"/>
      <c r="BTH13" s="84"/>
      <c r="BTI13" s="84"/>
      <c r="BTJ13" s="84"/>
      <c r="BTK13" s="84"/>
      <c r="BTL13" s="84"/>
      <c r="BTM13" s="84"/>
      <c r="BTN13" s="84"/>
      <c r="BTO13" s="84"/>
      <c r="BTP13" s="84"/>
      <c r="BTQ13" s="84"/>
      <c r="BTR13" s="84"/>
      <c r="BTS13" s="84"/>
      <c r="BTT13" s="84"/>
      <c r="BTU13" s="84"/>
      <c r="BTV13" s="84"/>
      <c r="BTW13" s="84"/>
      <c r="BTX13" s="84"/>
      <c r="BTY13" s="84"/>
      <c r="BTZ13" s="84"/>
      <c r="BUA13" s="84"/>
      <c r="BUB13" s="84"/>
      <c r="BUC13" s="84"/>
      <c r="BUD13" s="84"/>
      <c r="BUE13" s="84"/>
      <c r="BUF13" s="84"/>
      <c r="BUG13" s="84"/>
      <c r="BUH13" s="84"/>
      <c r="BUI13" s="84"/>
      <c r="BUJ13" s="84"/>
      <c r="BUK13" s="84"/>
      <c r="BUL13" s="84"/>
      <c r="BUM13" s="84"/>
      <c r="BUN13" s="84"/>
      <c r="BUO13" s="84"/>
      <c r="BUP13" s="84"/>
      <c r="BUQ13" s="84"/>
      <c r="BUR13" s="84"/>
      <c r="BUS13" s="84"/>
      <c r="BUT13" s="84"/>
      <c r="BUU13" s="84"/>
      <c r="BUV13" s="84"/>
      <c r="BUW13" s="84"/>
      <c r="BUX13" s="84"/>
      <c r="BUY13" s="84"/>
      <c r="BUZ13" s="84"/>
      <c r="BVA13" s="84"/>
      <c r="BVB13" s="84"/>
      <c r="BVC13" s="84"/>
      <c r="BVD13" s="84"/>
      <c r="BVE13" s="84"/>
      <c r="BVF13" s="84"/>
      <c r="BVG13" s="84"/>
      <c r="BVH13" s="84"/>
      <c r="BVI13" s="84"/>
      <c r="BVJ13" s="84"/>
      <c r="BVK13" s="84"/>
      <c r="BVL13" s="84"/>
      <c r="BVM13" s="84"/>
      <c r="BVN13" s="84"/>
      <c r="BVO13" s="84"/>
      <c r="BVP13" s="84"/>
      <c r="BVQ13" s="84"/>
      <c r="BVR13" s="84"/>
      <c r="BVS13" s="84"/>
      <c r="BVT13" s="84"/>
      <c r="BVU13" s="84"/>
      <c r="BVV13" s="84"/>
      <c r="BVW13" s="84"/>
      <c r="BVX13" s="84"/>
      <c r="BVY13" s="84"/>
      <c r="BVZ13" s="84"/>
      <c r="BWA13" s="84"/>
      <c r="BWB13" s="84"/>
      <c r="BWC13" s="84"/>
      <c r="BWD13" s="84"/>
      <c r="BWE13" s="84"/>
      <c r="BWF13" s="84"/>
      <c r="BWG13" s="84"/>
      <c r="BWH13" s="84"/>
      <c r="BWI13" s="84"/>
      <c r="BWJ13" s="84"/>
      <c r="BWK13" s="84"/>
      <c r="BWL13" s="84"/>
      <c r="BWM13" s="84"/>
      <c r="BWN13" s="84"/>
      <c r="BWO13" s="84"/>
      <c r="BWP13" s="84"/>
      <c r="BWQ13" s="84"/>
      <c r="BWR13" s="84"/>
      <c r="BWS13" s="84"/>
      <c r="BWT13" s="84"/>
      <c r="BWU13" s="84"/>
      <c r="BWV13" s="84"/>
      <c r="BWW13" s="84"/>
      <c r="BWX13" s="84"/>
      <c r="BWY13" s="84"/>
      <c r="BWZ13" s="84"/>
      <c r="BXA13" s="84"/>
      <c r="BXB13" s="84"/>
      <c r="BXC13" s="84"/>
      <c r="BXD13" s="84"/>
      <c r="BXE13" s="84"/>
      <c r="BXF13" s="84"/>
      <c r="BXG13" s="84"/>
      <c r="BXH13" s="84"/>
      <c r="BXI13" s="84"/>
      <c r="BXJ13" s="84"/>
      <c r="BXK13" s="84"/>
      <c r="BXL13" s="84"/>
      <c r="BXM13" s="84"/>
      <c r="BXN13" s="84"/>
      <c r="BXO13" s="84"/>
      <c r="BXP13" s="84"/>
      <c r="BXQ13" s="84"/>
      <c r="BXR13" s="84"/>
      <c r="BXS13" s="84"/>
      <c r="BXT13" s="84"/>
      <c r="BXU13" s="84"/>
      <c r="BXV13" s="84"/>
      <c r="BXW13" s="84"/>
      <c r="BXX13" s="84"/>
      <c r="BXY13" s="84"/>
      <c r="BXZ13" s="84"/>
      <c r="BYA13" s="84"/>
      <c r="BYB13" s="84"/>
      <c r="BYC13" s="84"/>
      <c r="BYD13" s="84"/>
      <c r="BYE13" s="84"/>
      <c r="BYF13" s="84"/>
      <c r="BYG13" s="84"/>
      <c r="BYH13" s="84"/>
      <c r="BYI13" s="84"/>
      <c r="BYJ13" s="84"/>
      <c r="BYK13" s="84"/>
      <c r="BYL13" s="84"/>
      <c r="BYM13" s="84"/>
      <c r="BYN13" s="84"/>
      <c r="BYO13" s="84"/>
      <c r="BYP13" s="84"/>
      <c r="BYQ13" s="84"/>
      <c r="BYR13" s="84"/>
      <c r="BYS13" s="84"/>
      <c r="BYT13" s="84"/>
      <c r="BYU13" s="84"/>
      <c r="BYV13" s="84"/>
      <c r="BYW13" s="84"/>
      <c r="BYX13" s="84"/>
      <c r="BYY13" s="84"/>
      <c r="BYZ13" s="84"/>
      <c r="BZA13" s="84"/>
      <c r="BZB13" s="84"/>
      <c r="BZC13" s="84"/>
      <c r="BZD13" s="84"/>
      <c r="BZE13" s="84"/>
      <c r="BZF13" s="84"/>
      <c r="BZG13" s="84"/>
      <c r="BZH13" s="84"/>
      <c r="BZI13" s="84"/>
      <c r="BZJ13" s="84"/>
      <c r="BZK13" s="84"/>
      <c r="BZL13" s="84"/>
      <c r="BZM13" s="84"/>
      <c r="BZN13" s="84"/>
      <c r="BZO13" s="84"/>
      <c r="BZP13" s="84"/>
      <c r="BZQ13" s="84"/>
      <c r="BZR13" s="84"/>
      <c r="BZS13" s="84"/>
      <c r="BZT13" s="84"/>
      <c r="BZU13" s="84"/>
      <c r="BZV13" s="84"/>
      <c r="BZW13" s="84"/>
      <c r="BZX13" s="84"/>
      <c r="BZY13" s="84"/>
      <c r="BZZ13" s="84"/>
      <c r="CAA13" s="84"/>
      <c r="CAB13" s="84"/>
      <c r="CAC13" s="84"/>
      <c r="CAD13" s="84"/>
      <c r="CAE13" s="84"/>
      <c r="CAF13" s="84"/>
      <c r="CAG13" s="84"/>
      <c r="CAH13" s="84"/>
      <c r="CAI13" s="84"/>
      <c r="CAJ13" s="84"/>
      <c r="CAK13" s="84"/>
      <c r="CAL13" s="84"/>
      <c r="CAM13" s="84"/>
      <c r="CAN13" s="84"/>
      <c r="CAO13" s="84"/>
      <c r="CAP13" s="84"/>
      <c r="CAQ13" s="84"/>
      <c r="CAR13" s="84"/>
      <c r="CAS13" s="84"/>
      <c r="CAT13" s="84"/>
      <c r="CAU13" s="84"/>
      <c r="CAV13" s="84"/>
      <c r="CAW13" s="84"/>
      <c r="CAX13" s="84"/>
      <c r="CAY13" s="84"/>
      <c r="CAZ13" s="84"/>
      <c r="CBA13" s="84"/>
      <c r="CBB13" s="84"/>
      <c r="CBC13" s="84"/>
      <c r="CBD13" s="84"/>
      <c r="CBE13" s="84"/>
      <c r="CBF13" s="84"/>
      <c r="CBG13" s="84"/>
      <c r="CBH13" s="84"/>
      <c r="CBI13" s="84"/>
      <c r="CBJ13" s="84"/>
      <c r="CBK13" s="84"/>
      <c r="CBL13" s="84"/>
      <c r="CBM13" s="84"/>
      <c r="CBN13" s="84"/>
      <c r="CBO13" s="84"/>
      <c r="CBP13" s="84"/>
      <c r="CBQ13" s="84"/>
      <c r="CBR13" s="84"/>
      <c r="CBS13" s="84"/>
      <c r="CBT13" s="84"/>
      <c r="CBU13" s="84"/>
      <c r="CBV13" s="84"/>
      <c r="CBW13" s="84"/>
      <c r="CBX13" s="84"/>
      <c r="CBY13" s="84"/>
      <c r="CBZ13" s="84"/>
      <c r="CCA13" s="84"/>
      <c r="CCB13" s="84"/>
      <c r="CCC13" s="84"/>
      <c r="CCD13" s="84"/>
      <c r="CCE13" s="84"/>
      <c r="CCF13" s="84"/>
      <c r="CCG13" s="84"/>
      <c r="CCH13" s="84"/>
      <c r="CCI13" s="84"/>
      <c r="CCJ13" s="84"/>
      <c r="CCK13" s="84"/>
      <c r="CCL13" s="84"/>
      <c r="CCM13" s="84"/>
      <c r="CCN13" s="84"/>
      <c r="CCO13" s="84"/>
      <c r="CCP13" s="84"/>
      <c r="CCQ13" s="84"/>
      <c r="CCR13" s="84"/>
      <c r="CCS13" s="84"/>
      <c r="CCT13" s="84"/>
      <c r="CCU13" s="84"/>
      <c r="CCV13" s="84"/>
      <c r="CCW13" s="84"/>
      <c r="CCX13" s="84"/>
      <c r="CCY13" s="84"/>
      <c r="CCZ13" s="84"/>
      <c r="CDA13" s="84"/>
      <c r="CDB13" s="84"/>
      <c r="CDC13" s="84"/>
      <c r="CDD13" s="84"/>
      <c r="CDE13" s="84"/>
      <c r="CDF13" s="84"/>
      <c r="CDG13" s="84"/>
      <c r="CDH13" s="84"/>
      <c r="CDI13" s="84"/>
      <c r="CDJ13" s="84"/>
      <c r="CDK13" s="84"/>
      <c r="CDL13" s="84"/>
      <c r="CDM13" s="84"/>
      <c r="CDN13" s="84"/>
      <c r="CDO13" s="84"/>
      <c r="CDP13" s="84"/>
      <c r="CDQ13" s="84"/>
      <c r="CDR13" s="84"/>
      <c r="CDS13" s="84"/>
      <c r="CDT13" s="84"/>
      <c r="CDU13" s="84"/>
      <c r="CDV13" s="84"/>
      <c r="CDW13" s="84"/>
      <c r="CDX13" s="84"/>
      <c r="CDY13" s="84"/>
      <c r="CDZ13" s="84"/>
      <c r="CEA13" s="84"/>
      <c r="CEB13" s="84"/>
      <c r="CEC13" s="84"/>
      <c r="CED13" s="84"/>
      <c r="CEE13" s="84"/>
      <c r="CEF13" s="84"/>
      <c r="CEG13" s="84"/>
      <c r="CEH13" s="84"/>
      <c r="CEI13" s="84"/>
      <c r="CEJ13" s="84"/>
      <c r="CEK13" s="84"/>
      <c r="CEL13" s="84"/>
      <c r="CEM13" s="84"/>
      <c r="CEN13" s="84"/>
      <c r="CEO13" s="84"/>
      <c r="CEP13" s="84"/>
      <c r="CEQ13" s="84"/>
      <c r="CER13" s="84"/>
      <c r="CES13" s="84"/>
      <c r="CET13" s="84"/>
      <c r="CEU13" s="84"/>
      <c r="CEV13" s="84"/>
      <c r="CEW13" s="84"/>
      <c r="CEX13" s="84"/>
      <c r="CEY13" s="84"/>
      <c r="CEZ13" s="84"/>
      <c r="CFA13" s="84"/>
      <c r="CFB13" s="84"/>
      <c r="CFC13" s="84"/>
      <c r="CFD13" s="84"/>
      <c r="CFE13" s="84"/>
      <c r="CFF13" s="84"/>
      <c r="CFG13" s="84"/>
      <c r="CFH13" s="84"/>
      <c r="CFI13" s="84"/>
      <c r="CFJ13" s="84"/>
      <c r="CFK13" s="84"/>
      <c r="CFL13" s="84"/>
      <c r="CFM13" s="84"/>
      <c r="CFN13" s="84"/>
      <c r="CFO13" s="84"/>
      <c r="CFP13" s="84"/>
      <c r="CFQ13" s="84"/>
      <c r="CFR13" s="84"/>
      <c r="CFS13" s="84"/>
      <c r="CFT13" s="84"/>
      <c r="CFU13" s="84"/>
      <c r="CFV13" s="84"/>
      <c r="CFW13" s="84"/>
      <c r="CFX13" s="84"/>
      <c r="CFY13" s="84"/>
      <c r="CFZ13" s="84"/>
      <c r="CGA13" s="84"/>
      <c r="CGB13" s="84"/>
      <c r="CGC13" s="84"/>
      <c r="CGD13" s="84"/>
      <c r="CGE13" s="84"/>
      <c r="CGF13" s="84"/>
      <c r="CGG13" s="84"/>
      <c r="CGH13" s="84"/>
      <c r="CGI13" s="84"/>
      <c r="CGJ13" s="84"/>
      <c r="CGK13" s="84"/>
      <c r="CGL13" s="84"/>
      <c r="CGM13" s="84"/>
      <c r="CGN13" s="84"/>
      <c r="CGO13" s="84"/>
      <c r="CGP13" s="84"/>
      <c r="CGQ13" s="84"/>
      <c r="CGR13" s="84"/>
      <c r="CGS13" s="84"/>
      <c r="CGT13" s="84"/>
      <c r="CGU13" s="84"/>
      <c r="CGV13" s="84"/>
      <c r="CGW13" s="84"/>
      <c r="CGX13" s="84"/>
      <c r="CGY13" s="84"/>
      <c r="CGZ13" s="84"/>
      <c r="CHA13" s="84"/>
      <c r="CHB13" s="84"/>
      <c r="CHC13" s="84"/>
      <c r="CHD13" s="84"/>
      <c r="CHE13" s="84"/>
      <c r="CHF13" s="84"/>
      <c r="CHG13" s="84"/>
      <c r="CHH13" s="84"/>
      <c r="CHI13" s="84"/>
      <c r="CHJ13" s="84"/>
      <c r="CHK13" s="84"/>
      <c r="CHL13" s="84"/>
      <c r="CHM13" s="84"/>
      <c r="CHN13" s="84"/>
      <c r="CHO13" s="84"/>
      <c r="CHP13" s="84"/>
      <c r="CHQ13" s="84"/>
      <c r="CHR13" s="84"/>
      <c r="CHS13" s="84"/>
      <c r="CHT13" s="84"/>
      <c r="CHU13" s="84"/>
      <c r="CHV13" s="84"/>
      <c r="CHW13" s="84"/>
      <c r="CHX13" s="84"/>
      <c r="CHY13" s="84"/>
      <c r="CHZ13" s="84"/>
      <c r="CIA13" s="84"/>
      <c r="CIB13" s="84"/>
      <c r="CIC13" s="84"/>
      <c r="CID13" s="84"/>
      <c r="CIE13" s="84"/>
      <c r="CIF13" s="84"/>
      <c r="CIG13" s="84"/>
      <c r="CIH13" s="84"/>
      <c r="CII13" s="84"/>
      <c r="CIJ13" s="84"/>
      <c r="CIK13" s="84"/>
      <c r="CIL13" s="84"/>
      <c r="CIM13" s="84"/>
      <c r="CIN13" s="84"/>
      <c r="CIO13" s="84"/>
      <c r="CIP13" s="84"/>
      <c r="CIQ13" s="84"/>
      <c r="CIR13" s="84"/>
      <c r="CIS13" s="84"/>
      <c r="CIT13" s="84"/>
      <c r="CIU13" s="84"/>
      <c r="CIV13" s="84"/>
      <c r="CIW13" s="84"/>
      <c r="CIX13" s="84"/>
      <c r="CIY13" s="84"/>
      <c r="CIZ13" s="84"/>
      <c r="CJA13" s="84"/>
      <c r="CJB13" s="84"/>
      <c r="CJC13" s="84"/>
      <c r="CJD13" s="84"/>
      <c r="CJE13" s="84"/>
      <c r="CJF13" s="84"/>
      <c r="CJG13" s="84"/>
      <c r="CJH13" s="84"/>
      <c r="CJI13" s="84"/>
      <c r="CJJ13" s="84"/>
      <c r="CJK13" s="84"/>
      <c r="CJL13" s="84"/>
      <c r="CJM13" s="84"/>
      <c r="CJN13" s="84"/>
      <c r="CJO13" s="84"/>
      <c r="CJP13" s="84"/>
      <c r="CJQ13" s="84"/>
      <c r="CJR13" s="84"/>
      <c r="CJS13" s="84"/>
      <c r="CJT13" s="84"/>
      <c r="CJU13" s="84"/>
      <c r="CJV13" s="84"/>
      <c r="CJW13" s="84"/>
      <c r="CJX13" s="84"/>
      <c r="CJY13" s="84"/>
      <c r="CJZ13" s="84"/>
      <c r="CKA13" s="84"/>
      <c r="CKB13" s="84"/>
      <c r="CKC13" s="84"/>
      <c r="CKD13" s="84"/>
      <c r="CKE13" s="84"/>
      <c r="CKF13" s="84"/>
      <c r="CKG13" s="84"/>
      <c r="CKH13" s="84"/>
      <c r="CKI13" s="84"/>
      <c r="CKJ13" s="84"/>
      <c r="CKK13" s="84"/>
      <c r="CKL13" s="84"/>
      <c r="CKM13" s="84"/>
      <c r="CKN13" s="84"/>
      <c r="CKO13" s="84"/>
      <c r="CKP13" s="84"/>
      <c r="CKQ13" s="84"/>
      <c r="CKR13" s="84"/>
      <c r="CKS13" s="84"/>
      <c r="CKT13" s="84"/>
      <c r="CKU13" s="84"/>
      <c r="CKV13" s="84"/>
      <c r="CKW13" s="84"/>
      <c r="CKX13" s="84"/>
      <c r="CKY13" s="84"/>
      <c r="CKZ13" s="84"/>
      <c r="CLA13" s="84"/>
      <c r="CLB13" s="84"/>
      <c r="CLC13" s="84"/>
      <c r="CLD13" s="84"/>
      <c r="CLE13" s="84"/>
      <c r="CLF13" s="84"/>
      <c r="CLG13" s="84"/>
      <c r="CLH13" s="84"/>
      <c r="CLI13" s="84"/>
      <c r="CLJ13" s="84"/>
      <c r="CLK13" s="84"/>
      <c r="CLL13" s="84"/>
      <c r="CLM13" s="84"/>
      <c r="CLN13" s="84"/>
      <c r="CLO13" s="84"/>
      <c r="CLP13" s="84"/>
      <c r="CLQ13" s="84"/>
      <c r="CLR13" s="84"/>
      <c r="CLS13" s="84"/>
      <c r="CLT13" s="84"/>
      <c r="CLU13" s="84"/>
      <c r="CLV13" s="84"/>
      <c r="CLW13" s="84"/>
      <c r="CLX13" s="84"/>
      <c r="CLY13" s="84"/>
      <c r="CLZ13" s="84"/>
      <c r="CMA13" s="84"/>
      <c r="CMB13" s="84"/>
      <c r="CMC13" s="84"/>
      <c r="CMD13" s="84"/>
      <c r="CME13" s="84"/>
      <c r="CMF13" s="84"/>
      <c r="CMG13" s="84"/>
      <c r="CMH13" s="84"/>
      <c r="CMI13" s="84"/>
      <c r="CMJ13" s="84"/>
      <c r="CMK13" s="84"/>
      <c r="CML13" s="84"/>
      <c r="CMM13" s="84"/>
      <c r="CMN13" s="84"/>
      <c r="CMO13" s="84"/>
      <c r="CMP13" s="84"/>
      <c r="CMQ13" s="84"/>
      <c r="CMR13" s="84"/>
      <c r="CMS13" s="84"/>
      <c r="CMT13" s="84"/>
      <c r="CMU13" s="84"/>
      <c r="CMV13" s="84"/>
      <c r="CMW13" s="84"/>
      <c r="CMX13" s="84"/>
      <c r="CMY13" s="84"/>
      <c r="CMZ13" s="84"/>
      <c r="CNA13" s="84"/>
      <c r="CNB13" s="84"/>
      <c r="CNC13" s="84"/>
      <c r="CND13" s="84"/>
      <c r="CNE13" s="84"/>
      <c r="CNF13" s="84"/>
      <c r="CNG13" s="84"/>
      <c r="CNH13" s="84"/>
      <c r="CNI13" s="84"/>
      <c r="CNJ13" s="84"/>
      <c r="CNK13" s="84"/>
      <c r="CNL13" s="84"/>
      <c r="CNM13" s="84"/>
      <c r="CNN13" s="84"/>
      <c r="CNO13" s="84"/>
      <c r="CNP13" s="84"/>
      <c r="CNQ13" s="84"/>
      <c r="CNR13" s="84"/>
      <c r="CNS13" s="84"/>
      <c r="CNT13" s="84"/>
      <c r="CNU13" s="84"/>
      <c r="CNV13" s="84"/>
      <c r="CNW13" s="84"/>
      <c r="CNX13" s="84"/>
      <c r="CNY13" s="84"/>
      <c r="CNZ13" s="84"/>
      <c r="COA13" s="84"/>
      <c r="COB13" s="84"/>
      <c r="COC13" s="84"/>
      <c r="COD13" s="84"/>
      <c r="COE13" s="84"/>
      <c r="COF13" s="84"/>
      <c r="COG13" s="84"/>
      <c r="COH13" s="84"/>
      <c r="COI13" s="84"/>
      <c r="COJ13" s="84"/>
      <c r="COK13" s="84"/>
      <c r="COL13" s="84"/>
      <c r="COM13" s="84"/>
      <c r="CON13" s="84"/>
      <c r="COO13" s="84"/>
      <c r="COP13" s="84"/>
      <c r="COQ13" s="84"/>
      <c r="COR13" s="84"/>
      <c r="COS13" s="84"/>
      <c r="COT13" s="84"/>
      <c r="COU13" s="84"/>
      <c r="COV13" s="84"/>
      <c r="COW13" s="84"/>
      <c r="COX13" s="84"/>
      <c r="COY13" s="84"/>
      <c r="COZ13" s="84"/>
      <c r="CPA13" s="84"/>
      <c r="CPB13" s="84"/>
      <c r="CPC13" s="84"/>
      <c r="CPD13" s="84"/>
      <c r="CPE13" s="84"/>
      <c r="CPF13" s="84"/>
      <c r="CPG13" s="84"/>
      <c r="CPH13" s="84"/>
      <c r="CPI13" s="84"/>
      <c r="CPJ13" s="84"/>
      <c r="CPK13" s="84"/>
      <c r="CPL13" s="84"/>
      <c r="CPM13" s="84"/>
      <c r="CPN13" s="84"/>
      <c r="CPO13" s="84"/>
      <c r="CPP13" s="84"/>
      <c r="CPQ13" s="84"/>
      <c r="CPR13" s="84"/>
      <c r="CPS13" s="84"/>
      <c r="CPT13" s="84"/>
      <c r="CPU13" s="84"/>
      <c r="CPV13" s="84"/>
      <c r="CPW13" s="84"/>
      <c r="CPX13" s="84"/>
      <c r="CPY13" s="84"/>
      <c r="CPZ13" s="84"/>
      <c r="CQA13" s="84"/>
      <c r="CQB13" s="84"/>
      <c r="CQC13" s="84"/>
      <c r="CQD13" s="84"/>
      <c r="CQE13" s="84"/>
      <c r="CQF13" s="84"/>
      <c r="CQG13" s="84"/>
      <c r="CQH13" s="84"/>
      <c r="CQI13" s="84"/>
      <c r="CQJ13" s="84"/>
      <c r="CQK13" s="84"/>
      <c r="CQL13" s="84"/>
      <c r="CQM13" s="84"/>
      <c r="CQN13" s="84"/>
      <c r="CQO13" s="84"/>
      <c r="CQP13" s="84"/>
      <c r="CQQ13" s="84"/>
      <c r="CQR13" s="84"/>
      <c r="CQS13" s="84"/>
      <c r="CQT13" s="84"/>
      <c r="CQU13" s="84"/>
      <c r="CQV13" s="84"/>
      <c r="CQW13" s="84"/>
      <c r="CQX13" s="84"/>
      <c r="CQY13" s="84"/>
      <c r="CQZ13" s="84"/>
      <c r="CRA13" s="84"/>
      <c r="CRB13" s="84"/>
      <c r="CRC13" s="84"/>
      <c r="CRD13" s="84"/>
      <c r="CRE13" s="84"/>
      <c r="CRF13" s="84"/>
      <c r="CRG13" s="84"/>
      <c r="CRH13" s="84"/>
      <c r="CRI13" s="84"/>
      <c r="CRJ13" s="84"/>
      <c r="CRK13" s="84"/>
      <c r="CRL13" s="84"/>
      <c r="CRM13" s="84"/>
      <c r="CRN13" s="84"/>
      <c r="CRO13" s="84"/>
      <c r="CRP13" s="84"/>
      <c r="CRQ13" s="84"/>
      <c r="CRR13" s="84"/>
      <c r="CRS13" s="84"/>
      <c r="CRT13" s="84"/>
      <c r="CRU13" s="84"/>
      <c r="CRV13" s="84"/>
      <c r="CRW13" s="84"/>
      <c r="CRX13" s="84"/>
      <c r="CRY13" s="84"/>
      <c r="CRZ13" s="84"/>
      <c r="CSA13" s="84"/>
      <c r="CSB13" s="84"/>
      <c r="CSC13" s="84"/>
      <c r="CSD13" s="84"/>
      <c r="CSE13" s="84"/>
      <c r="CSF13" s="84"/>
      <c r="CSG13" s="84"/>
      <c r="CSH13" s="84"/>
      <c r="CSI13" s="84"/>
      <c r="CSJ13" s="84"/>
      <c r="CSK13" s="84"/>
      <c r="CSL13" s="84"/>
      <c r="CSM13" s="84"/>
      <c r="CSN13" s="84"/>
      <c r="CSO13" s="84"/>
      <c r="CSP13" s="84"/>
      <c r="CSQ13" s="84"/>
      <c r="CSR13" s="84"/>
      <c r="CSS13" s="84"/>
      <c r="CST13" s="84"/>
      <c r="CSU13" s="84"/>
      <c r="CSV13" s="84"/>
      <c r="CSW13" s="84"/>
      <c r="CSX13" s="84"/>
      <c r="CSY13" s="84"/>
      <c r="CSZ13" s="84"/>
      <c r="CTA13" s="84"/>
      <c r="CTB13" s="84"/>
      <c r="CTC13" s="84"/>
      <c r="CTD13" s="84"/>
      <c r="CTE13" s="84"/>
      <c r="CTF13" s="84"/>
      <c r="CTG13" s="84"/>
      <c r="CTH13" s="84"/>
      <c r="CTI13" s="84"/>
      <c r="CTJ13" s="84"/>
      <c r="CTK13" s="84"/>
      <c r="CTL13" s="84"/>
      <c r="CTM13" s="84"/>
      <c r="CTN13" s="84"/>
      <c r="CTO13" s="84"/>
      <c r="CTP13" s="84"/>
      <c r="CTQ13" s="84"/>
      <c r="CTR13" s="84"/>
      <c r="CTS13" s="84"/>
      <c r="CTT13" s="84"/>
      <c r="CTU13" s="84"/>
      <c r="CTV13" s="84"/>
      <c r="CTW13" s="84"/>
      <c r="CTX13" s="84"/>
      <c r="CTY13" s="84"/>
      <c r="CTZ13" s="84"/>
      <c r="CUA13" s="84"/>
      <c r="CUB13" s="84"/>
      <c r="CUC13" s="84"/>
      <c r="CUD13" s="84"/>
      <c r="CUE13" s="84"/>
      <c r="CUF13" s="84"/>
      <c r="CUG13" s="84"/>
      <c r="CUH13" s="84"/>
      <c r="CUI13" s="84"/>
      <c r="CUJ13" s="84"/>
      <c r="CUK13" s="84"/>
      <c r="CUL13" s="84"/>
      <c r="CUM13" s="84"/>
      <c r="CUN13" s="84"/>
      <c r="CUO13" s="84"/>
      <c r="CUP13" s="84"/>
      <c r="CUQ13" s="84"/>
      <c r="CUR13" s="84"/>
      <c r="CUS13" s="84"/>
      <c r="CUT13" s="84"/>
      <c r="CUU13" s="84"/>
      <c r="CUV13" s="84"/>
      <c r="CUW13" s="84"/>
      <c r="CUX13" s="84"/>
      <c r="CUY13" s="84"/>
      <c r="CUZ13" s="84"/>
      <c r="CVA13" s="84"/>
      <c r="CVB13" s="84"/>
      <c r="CVC13" s="84"/>
      <c r="CVD13" s="84"/>
      <c r="CVE13" s="84"/>
      <c r="CVF13" s="84"/>
      <c r="CVG13" s="84"/>
      <c r="CVH13" s="84"/>
      <c r="CVI13" s="84"/>
      <c r="CVJ13" s="84"/>
      <c r="CVK13" s="84"/>
      <c r="CVL13" s="84"/>
      <c r="CVM13" s="84"/>
      <c r="CVN13" s="84"/>
      <c r="CVO13" s="84"/>
      <c r="CVP13" s="84"/>
      <c r="CVQ13" s="84"/>
      <c r="CVR13" s="84"/>
      <c r="CVS13" s="84"/>
      <c r="CVT13" s="84"/>
      <c r="CVU13" s="84"/>
      <c r="CVV13" s="84"/>
      <c r="CVW13" s="84"/>
      <c r="CVX13" s="84"/>
      <c r="CVY13" s="84"/>
      <c r="CVZ13" s="84"/>
      <c r="CWA13" s="84"/>
      <c r="CWB13" s="84"/>
      <c r="CWC13" s="84"/>
      <c r="CWD13" s="84"/>
      <c r="CWE13" s="84"/>
      <c r="CWF13" s="84"/>
      <c r="CWG13" s="84"/>
      <c r="CWH13" s="84"/>
      <c r="CWI13" s="84"/>
      <c r="CWJ13" s="84"/>
      <c r="CWK13" s="84"/>
      <c r="CWL13" s="84"/>
      <c r="CWM13" s="84"/>
      <c r="CWN13" s="84"/>
      <c r="CWO13" s="84"/>
      <c r="CWP13" s="84"/>
      <c r="CWQ13" s="84"/>
      <c r="CWR13" s="84"/>
      <c r="CWS13" s="84"/>
      <c r="CWT13" s="84"/>
      <c r="CWU13" s="84"/>
      <c r="CWV13" s="84"/>
      <c r="CWW13" s="84"/>
      <c r="CWX13" s="84"/>
      <c r="CWY13" s="84"/>
      <c r="CWZ13" s="84"/>
      <c r="CXA13" s="84"/>
      <c r="CXB13" s="84"/>
      <c r="CXC13" s="84"/>
      <c r="CXD13" s="84"/>
      <c r="CXE13" s="84"/>
      <c r="CXF13" s="84"/>
      <c r="CXG13" s="84"/>
      <c r="CXH13" s="84"/>
      <c r="CXI13" s="84"/>
      <c r="CXJ13" s="84"/>
      <c r="CXK13" s="84"/>
      <c r="CXL13" s="84"/>
      <c r="CXM13" s="84"/>
      <c r="CXN13" s="84"/>
      <c r="CXO13" s="84"/>
      <c r="CXP13" s="84"/>
      <c r="CXQ13" s="84"/>
      <c r="CXR13" s="84"/>
      <c r="CXS13" s="84"/>
      <c r="CXT13" s="84"/>
      <c r="CXU13" s="84"/>
      <c r="CXV13" s="84"/>
      <c r="CXW13" s="84"/>
      <c r="CXX13" s="84"/>
      <c r="CXY13" s="84"/>
      <c r="CXZ13" s="84"/>
      <c r="CYA13" s="84"/>
      <c r="CYB13" s="84"/>
      <c r="CYC13" s="84"/>
      <c r="CYD13" s="84"/>
      <c r="CYE13" s="84"/>
      <c r="CYF13" s="84"/>
      <c r="CYG13" s="84"/>
      <c r="CYH13" s="84"/>
      <c r="CYI13" s="84"/>
      <c r="CYJ13" s="84"/>
      <c r="CYK13" s="84"/>
      <c r="CYL13" s="84"/>
      <c r="CYM13" s="84"/>
      <c r="CYN13" s="84"/>
      <c r="CYO13" s="84"/>
      <c r="CYP13" s="84"/>
      <c r="CYQ13" s="84"/>
      <c r="CYR13" s="84"/>
      <c r="CYS13" s="84"/>
      <c r="CYT13" s="84"/>
      <c r="CYU13" s="84"/>
      <c r="CYV13" s="84"/>
      <c r="CYW13" s="84"/>
      <c r="CYX13" s="84"/>
      <c r="CYY13" s="84"/>
      <c r="CYZ13" s="84"/>
      <c r="CZA13" s="84"/>
      <c r="CZB13" s="84"/>
      <c r="CZC13" s="84"/>
      <c r="CZD13" s="84"/>
      <c r="CZE13" s="84"/>
      <c r="CZF13" s="84"/>
      <c r="CZG13" s="84"/>
      <c r="CZH13" s="84"/>
      <c r="CZI13" s="84"/>
      <c r="CZJ13" s="84"/>
      <c r="CZK13" s="84"/>
      <c r="CZL13" s="84"/>
      <c r="CZM13" s="84"/>
      <c r="CZN13" s="84"/>
      <c r="CZO13" s="84"/>
      <c r="CZP13" s="84"/>
      <c r="CZQ13" s="84"/>
      <c r="CZR13" s="84"/>
      <c r="CZS13" s="84"/>
      <c r="CZT13" s="84"/>
      <c r="CZU13" s="84"/>
      <c r="CZV13" s="84"/>
      <c r="CZW13" s="84"/>
      <c r="CZX13" s="84"/>
      <c r="CZY13" s="84"/>
      <c r="CZZ13" s="84"/>
      <c r="DAA13" s="84"/>
      <c r="DAB13" s="84"/>
      <c r="DAC13" s="84"/>
      <c r="DAD13" s="84"/>
      <c r="DAE13" s="84"/>
      <c r="DAF13" s="84"/>
      <c r="DAG13" s="84"/>
      <c r="DAH13" s="84"/>
      <c r="DAI13" s="84"/>
      <c r="DAJ13" s="84"/>
      <c r="DAK13" s="84"/>
      <c r="DAL13" s="84"/>
      <c r="DAM13" s="84"/>
      <c r="DAN13" s="84"/>
      <c r="DAO13" s="84"/>
      <c r="DAP13" s="84"/>
      <c r="DAQ13" s="84"/>
      <c r="DAR13" s="84"/>
      <c r="DAS13" s="84"/>
      <c r="DAT13" s="84"/>
      <c r="DAU13" s="84"/>
      <c r="DAV13" s="84"/>
      <c r="DAW13" s="84"/>
      <c r="DAX13" s="84"/>
      <c r="DAY13" s="84"/>
      <c r="DAZ13" s="84"/>
      <c r="DBA13" s="84"/>
      <c r="DBB13" s="84"/>
      <c r="DBC13" s="84"/>
      <c r="DBD13" s="84"/>
      <c r="DBE13" s="84"/>
      <c r="DBF13" s="84"/>
      <c r="DBG13" s="84"/>
      <c r="DBH13" s="84"/>
      <c r="DBI13" s="84"/>
      <c r="DBJ13" s="84"/>
      <c r="DBK13" s="84"/>
      <c r="DBL13" s="84"/>
      <c r="DBM13" s="84"/>
      <c r="DBN13" s="84"/>
      <c r="DBO13" s="84"/>
      <c r="DBP13" s="84"/>
      <c r="DBQ13" s="84"/>
      <c r="DBR13" s="84"/>
      <c r="DBS13" s="84"/>
      <c r="DBT13" s="84"/>
      <c r="DBU13" s="84"/>
      <c r="DBV13" s="84"/>
      <c r="DBW13" s="84"/>
      <c r="DBX13" s="84"/>
      <c r="DBY13" s="84"/>
      <c r="DBZ13" s="84"/>
      <c r="DCA13" s="84"/>
      <c r="DCB13" s="84"/>
      <c r="DCC13" s="84"/>
      <c r="DCD13" s="84"/>
      <c r="DCE13" s="84"/>
      <c r="DCF13" s="84"/>
      <c r="DCG13" s="84"/>
      <c r="DCH13" s="84"/>
      <c r="DCI13" s="84"/>
      <c r="DCJ13" s="84"/>
      <c r="DCK13" s="84"/>
      <c r="DCL13" s="84"/>
      <c r="DCM13" s="84"/>
      <c r="DCN13" s="84"/>
      <c r="DCO13" s="84"/>
      <c r="DCP13" s="84"/>
      <c r="DCQ13" s="84"/>
      <c r="DCR13" s="84"/>
      <c r="DCS13" s="84"/>
      <c r="DCT13" s="84"/>
      <c r="DCU13" s="84"/>
      <c r="DCV13" s="84"/>
      <c r="DCW13" s="84"/>
      <c r="DCX13" s="84"/>
      <c r="DCY13" s="84"/>
      <c r="DCZ13" s="84"/>
      <c r="DDA13" s="84"/>
      <c r="DDB13" s="84"/>
      <c r="DDC13" s="84"/>
      <c r="DDD13" s="84"/>
      <c r="DDE13" s="84"/>
      <c r="DDF13" s="84"/>
      <c r="DDG13" s="84"/>
      <c r="DDH13" s="84"/>
      <c r="DDI13" s="84"/>
      <c r="DDJ13" s="84"/>
      <c r="DDK13" s="84"/>
      <c r="DDL13" s="84"/>
      <c r="DDM13" s="84"/>
      <c r="DDN13" s="84"/>
      <c r="DDO13" s="84"/>
      <c r="DDP13" s="84"/>
      <c r="DDQ13" s="84"/>
      <c r="DDR13" s="84"/>
      <c r="DDS13" s="84"/>
      <c r="DDT13" s="84"/>
      <c r="DDU13" s="84"/>
      <c r="DDV13" s="84"/>
      <c r="DDW13" s="84"/>
      <c r="DDX13" s="84"/>
      <c r="DDY13" s="84"/>
      <c r="DDZ13" s="84"/>
      <c r="DEA13" s="84"/>
      <c r="DEB13" s="84"/>
      <c r="DEC13" s="84"/>
      <c r="DED13" s="84"/>
      <c r="DEE13" s="84"/>
      <c r="DEF13" s="84"/>
      <c r="DEG13" s="84"/>
      <c r="DEH13" s="84"/>
      <c r="DEI13" s="84"/>
      <c r="DEJ13" s="84"/>
      <c r="DEK13" s="84"/>
      <c r="DEL13" s="84"/>
      <c r="DEM13" s="84"/>
      <c r="DEN13" s="84"/>
      <c r="DEO13" s="84"/>
      <c r="DEP13" s="84"/>
      <c r="DEQ13" s="84"/>
      <c r="DER13" s="84"/>
      <c r="DES13" s="84"/>
      <c r="DET13" s="84"/>
      <c r="DEU13" s="84"/>
      <c r="DEV13" s="84"/>
      <c r="DEW13" s="84"/>
      <c r="DEX13" s="84"/>
      <c r="DEY13" s="84"/>
      <c r="DEZ13" s="84"/>
      <c r="DFA13" s="84"/>
      <c r="DFB13" s="84"/>
      <c r="DFC13" s="84"/>
      <c r="DFD13" s="84"/>
      <c r="DFE13" s="84"/>
      <c r="DFF13" s="84"/>
      <c r="DFG13" s="84"/>
      <c r="DFH13" s="84"/>
      <c r="DFI13" s="84"/>
      <c r="DFJ13" s="84"/>
      <c r="DFK13" s="84"/>
      <c r="DFL13" s="84"/>
      <c r="DFM13" s="84"/>
      <c r="DFN13" s="84"/>
      <c r="DFO13" s="84"/>
      <c r="DFP13" s="84"/>
      <c r="DFQ13" s="84"/>
      <c r="DFR13" s="84"/>
      <c r="DFS13" s="84"/>
      <c r="DFT13" s="84"/>
      <c r="DFU13" s="84"/>
      <c r="DFV13" s="84"/>
      <c r="DFW13" s="84"/>
      <c r="DFX13" s="84"/>
      <c r="DFY13" s="84"/>
      <c r="DFZ13" s="84"/>
      <c r="DGA13" s="84"/>
      <c r="DGB13" s="84"/>
      <c r="DGC13" s="84"/>
      <c r="DGD13" s="84"/>
      <c r="DGE13" s="84"/>
      <c r="DGF13" s="84"/>
      <c r="DGG13" s="84"/>
      <c r="DGH13" s="84"/>
      <c r="DGI13" s="84"/>
      <c r="DGJ13" s="84"/>
      <c r="DGK13" s="84"/>
      <c r="DGL13" s="84"/>
      <c r="DGM13" s="84"/>
      <c r="DGN13" s="84"/>
      <c r="DGO13" s="84"/>
      <c r="DGP13" s="84"/>
      <c r="DGQ13" s="84"/>
      <c r="DGR13" s="84"/>
      <c r="DGS13" s="84"/>
      <c r="DGT13" s="84"/>
      <c r="DGU13" s="84"/>
      <c r="DGV13" s="84"/>
      <c r="DGW13" s="84"/>
      <c r="DGX13" s="84"/>
      <c r="DGY13" s="84"/>
      <c r="DGZ13" s="84"/>
      <c r="DHA13" s="84"/>
      <c r="DHB13" s="84"/>
      <c r="DHC13" s="84"/>
      <c r="DHD13" s="84"/>
      <c r="DHE13" s="84"/>
      <c r="DHF13" s="84"/>
      <c r="DHG13" s="84"/>
      <c r="DHH13" s="84"/>
      <c r="DHI13" s="84"/>
      <c r="DHJ13" s="84"/>
      <c r="DHK13" s="84"/>
      <c r="DHL13" s="84"/>
      <c r="DHM13" s="84"/>
      <c r="DHN13" s="84"/>
      <c r="DHO13" s="84"/>
      <c r="DHP13" s="84"/>
      <c r="DHQ13" s="84"/>
      <c r="DHR13" s="84"/>
      <c r="DHS13" s="84"/>
      <c r="DHT13" s="84"/>
      <c r="DHU13" s="84"/>
      <c r="DHV13" s="84"/>
      <c r="DHW13" s="84"/>
      <c r="DHX13" s="84"/>
      <c r="DHY13" s="84"/>
      <c r="DHZ13" s="84"/>
      <c r="DIA13" s="84"/>
      <c r="DIB13" s="84"/>
      <c r="DIC13" s="84"/>
      <c r="DID13" s="84"/>
      <c r="DIE13" s="84"/>
      <c r="DIF13" s="84"/>
      <c r="DIG13" s="84"/>
      <c r="DIH13" s="84"/>
      <c r="DII13" s="84"/>
      <c r="DIJ13" s="84"/>
      <c r="DIK13" s="84"/>
      <c r="DIL13" s="84"/>
      <c r="DIM13" s="84"/>
      <c r="DIN13" s="84"/>
      <c r="DIO13" s="84"/>
      <c r="DIP13" s="84"/>
      <c r="DIQ13" s="84"/>
      <c r="DIR13" s="84"/>
      <c r="DIS13" s="84"/>
      <c r="DIT13" s="84"/>
      <c r="DIU13" s="84"/>
      <c r="DIV13" s="84"/>
      <c r="DIW13" s="84"/>
      <c r="DIX13" s="84"/>
      <c r="DIY13" s="84"/>
      <c r="DIZ13" s="84"/>
      <c r="DJA13" s="84"/>
      <c r="DJB13" s="84"/>
      <c r="DJC13" s="84"/>
      <c r="DJD13" s="84"/>
      <c r="DJE13" s="84"/>
      <c r="DJF13" s="84"/>
      <c r="DJG13" s="84"/>
      <c r="DJH13" s="84"/>
      <c r="DJI13" s="84"/>
      <c r="DJJ13" s="84"/>
      <c r="DJK13" s="84"/>
      <c r="DJL13" s="84"/>
      <c r="DJM13" s="84"/>
      <c r="DJN13" s="84"/>
      <c r="DJO13" s="84"/>
      <c r="DJP13" s="84"/>
      <c r="DJQ13" s="84"/>
      <c r="DJR13" s="84"/>
      <c r="DJS13" s="84"/>
      <c r="DJT13" s="84"/>
      <c r="DJU13" s="84"/>
      <c r="DJV13" s="84"/>
      <c r="DJW13" s="84"/>
      <c r="DJX13" s="84"/>
      <c r="DJY13" s="84"/>
      <c r="DJZ13" s="84"/>
      <c r="DKA13" s="84"/>
      <c r="DKB13" s="84"/>
      <c r="DKC13" s="84"/>
      <c r="DKD13" s="84"/>
      <c r="DKE13" s="84"/>
      <c r="DKF13" s="84"/>
      <c r="DKG13" s="84"/>
      <c r="DKH13" s="84"/>
      <c r="DKI13" s="84"/>
      <c r="DKJ13" s="84"/>
      <c r="DKK13" s="84"/>
      <c r="DKL13" s="84"/>
      <c r="DKM13" s="84"/>
      <c r="DKN13" s="84"/>
      <c r="DKO13" s="84"/>
      <c r="DKP13" s="84"/>
      <c r="DKQ13" s="84"/>
      <c r="DKR13" s="84"/>
      <c r="DKS13" s="84"/>
      <c r="DKT13" s="84"/>
      <c r="DKU13" s="84"/>
      <c r="DKV13" s="84"/>
      <c r="DKW13" s="84"/>
      <c r="DKX13" s="84"/>
      <c r="DKY13" s="84"/>
      <c r="DKZ13" s="84"/>
      <c r="DLA13" s="84"/>
      <c r="DLB13" s="84"/>
      <c r="DLC13" s="84"/>
      <c r="DLD13" s="84"/>
      <c r="DLE13" s="84"/>
      <c r="DLF13" s="84"/>
      <c r="DLG13" s="84"/>
      <c r="DLH13" s="84"/>
      <c r="DLI13" s="84"/>
      <c r="DLJ13" s="84"/>
      <c r="DLK13" s="84"/>
      <c r="DLL13" s="84"/>
      <c r="DLM13" s="84"/>
      <c r="DLN13" s="84"/>
      <c r="DLO13" s="84"/>
      <c r="DLP13" s="84"/>
      <c r="DLQ13" s="84"/>
      <c r="DLR13" s="84"/>
      <c r="DLS13" s="84"/>
      <c r="DLT13" s="84"/>
      <c r="DLU13" s="84"/>
      <c r="DLV13" s="84"/>
      <c r="DLW13" s="84"/>
      <c r="DLX13" s="84"/>
      <c r="DLY13" s="84"/>
      <c r="DLZ13" s="84"/>
      <c r="DMA13" s="84"/>
      <c r="DMB13" s="84"/>
      <c r="DMC13" s="84"/>
      <c r="DMD13" s="84"/>
      <c r="DME13" s="84"/>
      <c r="DMF13" s="84"/>
      <c r="DMG13" s="84"/>
      <c r="DMH13" s="84"/>
      <c r="DMI13" s="84"/>
      <c r="DMJ13" s="84"/>
      <c r="DMK13" s="84"/>
      <c r="DML13" s="84"/>
      <c r="DMM13" s="84"/>
      <c r="DMN13" s="84"/>
      <c r="DMO13" s="84"/>
      <c r="DMP13" s="84"/>
      <c r="DMQ13" s="84"/>
      <c r="DMR13" s="84"/>
      <c r="DMS13" s="84"/>
      <c r="DMT13" s="84"/>
      <c r="DMU13" s="84"/>
      <c r="DMV13" s="84"/>
      <c r="DMW13" s="84"/>
      <c r="DMX13" s="84"/>
      <c r="DMY13" s="84"/>
      <c r="DMZ13" s="84"/>
      <c r="DNA13" s="84"/>
      <c r="DNB13" s="84"/>
      <c r="DNC13" s="84"/>
      <c r="DND13" s="84"/>
      <c r="DNE13" s="84"/>
      <c r="DNF13" s="84"/>
      <c r="DNG13" s="84"/>
      <c r="DNH13" s="84"/>
      <c r="DNI13" s="84"/>
      <c r="DNJ13" s="84"/>
      <c r="DNK13" s="84"/>
      <c r="DNL13" s="84"/>
      <c r="DNM13" s="84"/>
      <c r="DNN13" s="84"/>
      <c r="DNO13" s="84"/>
      <c r="DNP13" s="84"/>
      <c r="DNQ13" s="84"/>
      <c r="DNR13" s="84"/>
      <c r="DNS13" s="84"/>
      <c r="DNT13" s="84"/>
      <c r="DNU13" s="84"/>
      <c r="DNV13" s="84"/>
      <c r="DNW13" s="84"/>
      <c r="DNX13" s="84"/>
      <c r="DNY13" s="84"/>
      <c r="DNZ13" s="84"/>
      <c r="DOA13" s="84"/>
      <c r="DOB13" s="84"/>
      <c r="DOC13" s="84"/>
      <c r="DOD13" s="84"/>
      <c r="DOE13" s="84"/>
      <c r="DOF13" s="84"/>
      <c r="DOG13" s="84"/>
      <c r="DOH13" s="84"/>
      <c r="DOI13" s="84"/>
      <c r="DOJ13" s="84"/>
      <c r="DOK13" s="84"/>
      <c r="DOL13" s="84"/>
      <c r="DOM13" s="84"/>
      <c r="DON13" s="84"/>
      <c r="DOO13" s="84"/>
      <c r="DOP13" s="84"/>
      <c r="DOQ13" s="84"/>
      <c r="DOR13" s="84"/>
      <c r="DOS13" s="84"/>
      <c r="DOT13" s="84"/>
      <c r="DOU13" s="84"/>
      <c r="DOV13" s="84"/>
      <c r="DOW13" s="84"/>
      <c r="DOX13" s="84"/>
      <c r="DOY13" s="84"/>
      <c r="DOZ13" s="84"/>
      <c r="DPA13" s="84"/>
      <c r="DPB13" s="84"/>
      <c r="DPC13" s="84"/>
      <c r="DPD13" s="84"/>
      <c r="DPE13" s="84"/>
      <c r="DPF13" s="84"/>
      <c r="DPG13" s="84"/>
      <c r="DPH13" s="84"/>
      <c r="DPI13" s="84"/>
      <c r="DPJ13" s="84"/>
      <c r="DPK13" s="84"/>
      <c r="DPL13" s="84"/>
      <c r="DPM13" s="84"/>
      <c r="DPN13" s="84"/>
      <c r="DPO13" s="84"/>
      <c r="DPP13" s="84"/>
      <c r="DPQ13" s="84"/>
      <c r="DPR13" s="84"/>
      <c r="DPS13" s="84"/>
      <c r="DPT13" s="84"/>
      <c r="DPU13" s="84"/>
      <c r="DPV13" s="84"/>
      <c r="DPW13" s="84"/>
      <c r="DPX13" s="84"/>
      <c r="DPY13" s="84"/>
      <c r="DPZ13" s="84"/>
      <c r="DQA13" s="84"/>
      <c r="DQB13" s="84"/>
      <c r="DQC13" s="84"/>
      <c r="DQD13" s="84"/>
      <c r="DQE13" s="84"/>
      <c r="DQF13" s="84"/>
      <c r="DQG13" s="84"/>
      <c r="DQH13" s="84"/>
      <c r="DQI13" s="84"/>
      <c r="DQJ13" s="84"/>
      <c r="DQK13" s="84"/>
      <c r="DQL13" s="84"/>
      <c r="DQM13" s="84"/>
      <c r="DQN13" s="84"/>
      <c r="DQO13" s="84"/>
      <c r="DQP13" s="84"/>
      <c r="DQQ13" s="84"/>
      <c r="DQR13" s="84"/>
      <c r="DQS13" s="84"/>
      <c r="DQT13" s="84"/>
      <c r="DQU13" s="84"/>
      <c r="DQV13" s="84"/>
      <c r="DQW13" s="84"/>
      <c r="DQX13" s="84"/>
      <c r="DQY13" s="84"/>
      <c r="DQZ13" s="84"/>
      <c r="DRA13" s="84"/>
      <c r="DRB13" s="84"/>
      <c r="DRC13" s="84"/>
      <c r="DRD13" s="84"/>
      <c r="DRE13" s="84"/>
      <c r="DRF13" s="84"/>
      <c r="DRG13" s="84"/>
      <c r="DRH13" s="84"/>
      <c r="DRI13" s="84"/>
      <c r="DRJ13" s="84"/>
      <c r="DRK13" s="84"/>
      <c r="DRL13" s="84"/>
      <c r="DRM13" s="84"/>
      <c r="DRN13" s="84"/>
      <c r="DRO13" s="84"/>
      <c r="DRP13" s="84"/>
      <c r="DRQ13" s="84"/>
      <c r="DRR13" s="84"/>
      <c r="DRS13" s="84"/>
      <c r="DRT13" s="84"/>
      <c r="DRU13" s="84"/>
      <c r="DRV13" s="84"/>
      <c r="DRW13" s="84"/>
      <c r="DRX13" s="84"/>
      <c r="DRY13" s="84"/>
      <c r="DRZ13" s="84"/>
      <c r="DSA13" s="84"/>
      <c r="DSB13" s="84"/>
      <c r="DSC13" s="84"/>
      <c r="DSD13" s="84"/>
      <c r="DSE13" s="84"/>
      <c r="DSF13" s="84"/>
      <c r="DSG13" s="84"/>
      <c r="DSH13" s="84"/>
      <c r="DSI13" s="84"/>
      <c r="DSJ13" s="84"/>
      <c r="DSK13" s="84"/>
      <c r="DSL13" s="84"/>
      <c r="DSM13" s="84"/>
      <c r="DSN13" s="84"/>
      <c r="DSO13" s="84"/>
      <c r="DSP13" s="84"/>
      <c r="DSQ13" s="84"/>
      <c r="DSR13" s="84"/>
      <c r="DSS13" s="84"/>
      <c r="DST13" s="84"/>
      <c r="DSU13" s="84"/>
      <c r="DSV13" s="84"/>
      <c r="DSW13" s="84"/>
      <c r="DSX13" s="84"/>
      <c r="DSY13" s="84"/>
      <c r="DSZ13" s="84"/>
      <c r="DTA13" s="84"/>
      <c r="DTB13" s="84"/>
      <c r="DTC13" s="84"/>
      <c r="DTD13" s="84"/>
      <c r="DTE13" s="84"/>
      <c r="DTF13" s="84"/>
      <c r="DTG13" s="84"/>
      <c r="DTH13" s="84"/>
      <c r="DTI13" s="84"/>
      <c r="DTJ13" s="84"/>
      <c r="DTK13" s="84"/>
      <c r="DTL13" s="84"/>
      <c r="DTM13" s="84"/>
      <c r="DTN13" s="84"/>
      <c r="DTO13" s="84"/>
      <c r="DTP13" s="84"/>
      <c r="DTQ13" s="84"/>
      <c r="DTR13" s="84"/>
      <c r="DTS13" s="84"/>
      <c r="DTT13" s="84"/>
      <c r="DTU13" s="84"/>
      <c r="DTV13" s="84"/>
      <c r="DTW13" s="84"/>
      <c r="DTX13" s="84"/>
      <c r="DTY13" s="84"/>
      <c r="DTZ13" s="84"/>
      <c r="DUA13" s="84"/>
      <c r="DUB13" s="84"/>
      <c r="DUC13" s="84"/>
      <c r="DUD13" s="84"/>
      <c r="DUE13" s="84"/>
      <c r="DUF13" s="84"/>
      <c r="DUG13" s="84"/>
      <c r="DUH13" s="84"/>
      <c r="DUI13" s="84"/>
      <c r="DUJ13" s="84"/>
      <c r="DUK13" s="84"/>
      <c r="DUL13" s="84"/>
      <c r="DUM13" s="84"/>
      <c r="DUN13" s="84"/>
      <c r="DUO13" s="84"/>
      <c r="DUP13" s="84"/>
      <c r="DUQ13" s="84"/>
      <c r="DUR13" s="84"/>
      <c r="DUS13" s="84"/>
      <c r="DUT13" s="84"/>
      <c r="DUU13" s="84"/>
      <c r="DUV13" s="84"/>
      <c r="DUW13" s="84"/>
      <c r="DUX13" s="84"/>
      <c r="DUY13" s="84"/>
      <c r="DUZ13" s="84"/>
      <c r="DVA13" s="84"/>
      <c r="DVB13" s="84"/>
      <c r="DVC13" s="84"/>
      <c r="DVD13" s="84"/>
      <c r="DVE13" s="84"/>
      <c r="DVF13" s="84"/>
      <c r="DVG13" s="84"/>
      <c r="DVH13" s="84"/>
      <c r="DVI13" s="84"/>
      <c r="DVJ13" s="84"/>
      <c r="DVK13" s="84"/>
      <c r="DVL13" s="84"/>
      <c r="DVM13" s="84"/>
      <c r="DVN13" s="84"/>
      <c r="DVO13" s="84"/>
      <c r="DVP13" s="84"/>
      <c r="DVQ13" s="84"/>
      <c r="DVR13" s="84"/>
      <c r="DVS13" s="84"/>
      <c r="DVT13" s="84"/>
      <c r="DVU13" s="84"/>
      <c r="DVV13" s="84"/>
      <c r="DVW13" s="84"/>
      <c r="DVX13" s="84"/>
      <c r="DVY13" s="84"/>
      <c r="DVZ13" s="84"/>
      <c r="DWA13" s="84"/>
      <c r="DWB13" s="84"/>
      <c r="DWC13" s="84"/>
      <c r="DWD13" s="84"/>
      <c r="DWE13" s="84"/>
      <c r="DWF13" s="84"/>
      <c r="DWG13" s="84"/>
      <c r="DWH13" s="84"/>
      <c r="DWI13" s="84"/>
      <c r="DWJ13" s="84"/>
      <c r="DWK13" s="84"/>
      <c r="DWL13" s="84"/>
      <c r="DWM13" s="84"/>
      <c r="DWN13" s="84"/>
      <c r="DWO13" s="84"/>
      <c r="DWP13" s="84"/>
      <c r="DWQ13" s="84"/>
      <c r="DWR13" s="84"/>
      <c r="DWS13" s="84"/>
      <c r="DWT13" s="84"/>
      <c r="DWU13" s="84"/>
      <c r="DWV13" s="84"/>
      <c r="DWW13" s="84"/>
      <c r="DWX13" s="84"/>
      <c r="DWY13" s="84"/>
      <c r="DWZ13" s="84"/>
      <c r="DXA13" s="84"/>
      <c r="DXB13" s="84"/>
      <c r="DXC13" s="84"/>
      <c r="DXD13" s="84"/>
      <c r="DXE13" s="84"/>
      <c r="DXF13" s="84"/>
      <c r="DXG13" s="84"/>
      <c r="DXH13" s="84"/>
      <c r="DXI13" s="84"/>
      <c r="DXJ13" s="84"/>
      <c r="DXK13" s="84"/>
      <c r="DXL13" s="84"/>
      <c r="DXM13" s="84"/>
      <c r="DXN13" s="84"/>
      <c r="DXO13" s="84"/>
      <c r="DXP13" s="84"/>
      <c r="DXQ13" s="84"/>
      <c r="DXR13" s="84"/>
      <c r="DXS13" s="84"/>
      <c r="DXT13" s="84"/>
      <c r="DXU13" s="84"/>
      <c r="DXV13" s="84"/>
      <c r="DXW13" s="84"/>
      <c r="DXX13" s="84"/>
      <c r="DXY13" s="84"/>
      <c r="DXZ13" s="84"/>
      <c r="DYA13" s="84"/>
      <c r="DYB13" s="84"/>
      <c r="DYC13" s="84"/>
      <c r="DYD13" s="84"/>
      <c r="DYE13" s="84"/>
      <c r="DYF13" s="84"/>
      <c r="DYG13" s="84"/>
      <c r="DYH13" s="84"/>
      <c r="DYI13" s="84"/>
      <c r="DYJ13" s="84"/>
      <c r="DYK13" s="84"/>
      <c r="DYL13" s="84"/>
      <c r="DYM13" s="84"/>
      <c r="DYN13" s="84"/>
      <c r="DYO13" s="84"/>
      <c r="DYP13" s="84"/>
      <c r="DYQ13" s="84"/>
      <c r="DYR13" s="84"/>
      <c r="DYS13" s="84"/>
      <c r="DYT13" s="84"/>
      <c r="DYU13" s="84"/>
      <c r="DYV13" s="84"/>
      <c r="DYW13" s="84"/>
      <c r="DYX13" s="84"/>
      <c r="DYY13" s="84"/>
      <c r="DYZ13" s="84"/>
      <c r="DZA13" s="84"/>
      <c r="DZB13" s="84"/>
      <c r="DZC13" s="84"/>
      <c r="DZD13" s="84"/>
      <c r="DZE13" s="84"/>
      <c r="DZF13" s="84"/>
      <c r="DZG13" s="84"/>
      <c r="DZH13" s="84"/>
      <c r="DZI13" s="84"/>
      <c r="DZJ13" s="84"/>
      <c r="DZK13" s="84"/>
      <c r="DZL13" s="84"/>
      <c r="DZM13" s="84"/>
      <c r="DZN13" s="84"/>
      <c r="DZO13" s="84"/>
      <c r="DZP13" s="84"/>
      <c r="DZQ13" s="84"/>
      <c r="DZR13" s="84"/>
      <c r="DZS13" s="84"/>
      <c r="DZT13" s="84"/>
      <c r="DZU13" s="84"/>
      <c r="DZV13" s="84"/>
      <c r="DZW13" s="84"/>
      <c r="DZX13" s="84"/>
      <c r="DZY13" s="84"/>
      <c r="DZZ13" s="84"/>
      <c r="EAA13" s="84"/>
      <c r="EAB13" s="84"/>
      <c r="EAC13" s="84"/>
      <c r="EAD13" s="84"/>
      <c r="EAE13" s="84"/>
      <c r="EAF13" s="84"/>
      <c r="EAG13" s="84"/>
      <c r="EAH13" s="84"/>
      <c r="EAI13" s="84"/>
      <c r="EAJ13" s="84"/>
      <c r="EAK13" s="84"/>
      <c r="EAL13" s="84"/>
      <c r="EAM13" s="84"/>
      <c r="EAN13" s="84"/>
      <c r="EAO13" s="84"/>
      <c r="EAP13" s="84"/>
      <c r="EAQ13" s="84"/>
      <c r="EAR13" s="84"/>
      <c r="EAS13" s="84"/>
      <c r="EAT13" s="84"/>
      <c r="EAU13" s="84"/>
      <c r="EAV13" s="84"/>
      <c r="EAW13" s="84"/>
      <c r="EAX13" s="84"/>
      <c r="EAY13" s="84"/>
      <c r="EAZ13" s="84"/>
      <c r="EBA13" s="84"/>
      <c r="EBB13" s="84"/>
      <c r="EBC13" s="84"/>
      <c r="EBD13" s="84"/>
      <c r="EBE13" s="84"/>
      <c r="EBF13" s="84"/>
      <c r="EBG13" s="84"/>
      <c r="EBH13" s="84"/>
      <c r="EBI13" s="84"/>
      <c r="EBJ13" s="84"/>
      <c r="EBK13" s="84"/>
      <c r="EBL13" s="84"/>
      <c r="EBM13" s="84"/>
      <c r="EBN13" s="84"/>
      <c r="EBO13" s="84"/>
      <c r="EBP13" s="84"/>
      <c r="EBQ13" s="84"/>
      <c r="EBR13" s="84"/>
      <c r="EBS13" s="84"/>
      <c r="EBT13" s="84"/>
      <c r="EBU13" s="84"/>
      <c r="EBV13" s="84"/>
      <c r="EBW13" s="84"/>
      <c r="EBX13" s="84"/>
      <c r="EBY13" s="84"/>
      <c r="EBZ13" s="84"/>
      <c r="ECA13" s="84"/>
      <c r="ECB13" s="84"/>
      <c r="ECC13" s="84"/>
      <c r="ECD13" s="84"/>
      <c r="ECE13" s="84"/>
      <c r="ECF13" s="84"/>
      <c r="ECG13" s="84"/>
      <c r="ECH13" s="84"/>
      <c r="ECI13" s="84"/>
      <c r="ECJ13" s="84"/>
      <c r="ECK13" s="84"/>
      <c r="ECL13" s="84"/>
      <c r="ECM13" s="84"/>
      <c r="ECN13" s="84"/>
      <c r="ECO13" s="84"/>
      <c r="ECP13" s="84"/>
      <c r="ECQ13" s="84"/>
      <c r="ECR13" s="84"/>
      <c r="ECS13" s="84"/>
      <c r="ECT13" s="84"/>
      <c r="ECU13" s="84"/>
      <c r="ECV13" s="84"/>
      <c r="ECW13" s="84"/>
      <c r="ECX13" s="84"/>
      <c r="ECY13" s="84"/>
      <c r="ECZ13" s="84"/>
      <c r="EDA13" s="84"/>
      <c r="EDB13" s="84"/>
      <c r="EDC13" s="84"/>
      <c r="EDD13" s="84"/>
      <c r="EDE13" s="84"/>
      <c r="EDF13" s="84"/>
      <c r="EDG13" s="84"/>
      <c r="EDH13" s="84"/>
      <c r="EDI13" s="84"/>
      <c r="EDJ13" s="84"/>
      <c r="EDK13" s="84"/>
      <c r="EDL13" s="84"/>
      <c r="EDM13" s="84"/>
      <c r="EDN13" s="84"/>
      <c r="EDO13" s="84"/>
      <c r="EDP13" s="84"/>
      <c r="EDQ13" s="84"/>
      <c r="EDR13" s="84"/>
      <c r="EDS13" s="84"/>
      <c r="EDT13" s="84"/>
      <c r="EDU13" s="84"/>
      <c r="EDV13" s="84"/>
      <c r="EDW13" s="84"/>
      <c r="EDX13" s="84"/>
      <c r="EDY13" s="84"/>
      <c r="EDZ13" s="84"/>
      <c r="EEA13" s="84"/>
      <c r="EEB13" s="84"/>
      <c r="EEC13" s="84"/>
      <c r="EED13" s="84"/>
      <c r="EEE13" s="84"/>
      <c r="EEF13" s="84"/>
      <c r="EEG13" s="84"/>
      <c r="EEH13" s="84"/>
      <c r="EEI13" s="84"/>
      <c r="EEJ13" s="84"/>
      <c r="EEK13" s="84"/>
      <c r="EEL13" s="84"/>
      <c r="EEM13" s="84"/>
      <c r="EEN13" s="84"/>
      <c r="EEO13" s="84"/>
      <c r="EEP13" s="84"/>
      <c r="EEQ13" s="84"/>
      <c r="EER13" s="84"/>
      <c r="EES13" s="84"/>
      <c r="EET13" s="84"/>
      <c r="EEU13" s="84"/>
      <c r="EEV13" s="84"/>
      <c r="EEW13" s="84"/>
      <c r="EEX13" s="84"/>
      <c r="EEY13" s="84"/>
      <c r="EEZ13" s="84"/>
      <c r="EFA13" s="84"/>
      <c r="EFB13" s="84"/>
      <c r="EFC13" s="84"/>
      <c r="EFD13" s="84"/>
      <c r="EFE13" s="84"/>
      <c r="EFF13" s="84"/>
      <c r="EFG13" s="84"/>
      <c r="EFH13" s="84"/>
      <c r="EFI13" s="84"/>
      <c r="EFJ13" s="84"/>
      <c r="EFK13" s="84"/>
      <c r="EFL13" s="84"/>
      <c r="EFM13" s="84"/>
      <c r="EFN13" s="84"/>
      <c r="EFO13" s="84"/>
      <c r="EFP13" s="84"/>
      <c r="EFQ13" s="84"/>
      <c r="EFR13" s="84"/>
      <c r="EFS13" s="84"/>
      <c r="EFT13" s="84"/>
      <c r="EFU13" s="84"/>
      <c r="EFV13" s="84"/>
      <c r="EFW13" s="84"/>
      <c r="EFX13" s="84"/>
      <c r="EFY13" s="84"/>
      <c r="EFZ13" s="84"/>
      <c r="EGA13" s="84"/>
      <c r="EGB13" s="84"/>
      <c r="EGC13" s="84"/>
      <c r="EGD13" s="84"/>
      <c r="EGE13" s="84"/>
      <c r="EGF13" s="84"/>
      <c r="EGG13" s="84"/>
      <c r="EGH13" s="84"/>
      <c r="EGI13" s="84"/>
      <c r="EGJ13" s="84"/>
      <c r="EGK13" s="84"/>
      <c r="EGL13" s="84"/>
      <c r="EGM13" s="84"/>
      <c r="EGN13" s="84"/>
      <c r="EGO13" s="84"/>
      <c r="EGP13" s="84"/>
      <c r="EGQ13" s="84"/>
      <c r="EGR13" s="84"/>
      <c r="EGS13" s="84"/>
      <c r="EGT13" s="84"/>
      <c r="EGU13" s="84"/>
      <c r="EGV13" s="84"/>
      <c r="EGW13" s="84"/>
      <c r="EGX13" s="84"/>
      <c r="EGY13" s="84"/>
      <c r="EGZ13" s="84"/>
      <c r="EHA13" s="84"/>
      <c r="EHB13" s="84"/>
      <c r="EHC13" s="84"/>
      <c r="EHD13" s="84"/>
      <c r="EHE13" s="84"/>
      <c r="EHF13" s="84"/>
      <c r="EHG13" s="84"/>
      <c r="EHH13" s="84"/>
      <c r="EHI13" s="84"/>
      <c r="EHJ13" s="84"/>
      <c r="EHK13" s="84"/>
      <c r="EHL13" s="84"/>
      <c r="EHM13" s="84"/>
      <c r="EHN13" s="84"/>
      <c r="EHO13" s="84"/>
      <c r="EHP13" s="84"/>
      <c r="EHQ13" s="84"/>
      <c r="EHR13" s="84"/>
      <c r="EHS13" s="84"/>
      <c r="EHT13" s="84"/>
      <c r="EHU13" s="84"/>
      <c r="EHV13" s="84"/>
      <c r="EHW13" s="84"/>
      <c r="EHX13" s="84"/>
      <c r="EHY13" s="84"/>
      <c r="EHZ13" s="84"/>
      <c r="EIA13" s="84"/>
      <c r="EIB13" s="84"/>
      <c r="EIC13" s="84"/>
      <c r="EID13" s="84"/>
      <c r="EIE13" s="84"/>
      <c r="EIF13" s="84"/>
      <c r="EIG13" s="84"/>
      <c r="EIH13" s="84"/>
      <c r="EII13" s="84"/>
      <c r="EIJ13" s="84"/>
      <c r="EIK13" s="84"/>
      <c r="EIL13" s="84"/>
      <c r="EIM13" s="84"/>
      <c r="EIN13" s="84"/>
      <c r="EIO13" s="84"/>
      <c r="EIP13" s="84"/>
      <c r="EIQ13" s="84"/>
      <c r="EIR13" s="84"/>
      <c r="EIS13" s="84"/>
      <c r="EIT13" s="84"/>
      <c r="EIU13" s="84"/>
      <c r="EIV13" s="84"/>
      <c r="EIW13" s="84"/>
      <c r="EIX13" s="84"/>
      <c r="EIY13" s="84"/>
      <c r="EIZ13" s="84"/>
      <c r="EJA13" s="84"/>
      <c r="EJB13" s="84"/>
      <c r="EJC13" s="84"/>
      <c r="EJD13" s="84"/>
      <c r="EJE13" s="84"/>
      <c r="EJF13" s="84"/>
      <c r="EJG13" s="84"/>
      <c r="EJH13" s="84"/>
      <c r="EJI13" s="84"/>
      <c r="EJJ13" s="84"/>
      <c r="EJK13" s="84"/>
      <c r="EJL13" s="84"/>
      <c r="EJM13" s="84"/>
      <c r="EJN13" s="84"/>
      <c r="EJO13" s="84"/>
      <c r="EJP13" s="84"/>
      <c r="EJQ13" s="84"/>
      <c r="EJR13" s="84"/>
      <c r="EJS13" s="84"/>
      <c r="EJT13" s="84"/>
      <c r="EJU13" s="84"/>
      <c r="EJV13" s="84"/>
      <c r="EJW13" s="84"/>
      <c r="EJX13" s="84"/>
      <c r="EJY13" s="84"/>
      <c r="EJZ13" s="84"/>
      <c r="EKA13" s="84"/>
      <c r="EKB13" s="84"/>
      <c r="EKC13" s="84"/>
      <c r="EKD13" s="84"/>
      <c r="EKE13" s="84"/>
      <c r="EKF13" s="84"/>
      <c r="EKG13" s="84"/>
      <c r="EKH13" s="84"/>
      <c r="EKI13" s="84"/>
      <c r="EKJ13" s="84"/>
      <c r="EKK13" s="84"/>
      <c r="EKL13" s="84"/>
      <c r="EKM13" s="84"/>
      <c r="EKN13" s="84"/>
      <c r="EKO13" s="84"/>
      <c r="EKP13" s="84"/>
      <c r="EKQ13" s="84"/>
      <c r="EKR13" s="84"/>
      <c r="EKS13" s="84"/>
      <c r="EKT13" s="84"/>
      <c r="EKU13" s="84"/>
      <c r="EKV13" s="84"/>
      <c r="EKW13" s="84"/>
      <c r="EKX13" s="84"/>
      <c r="EKY13" s="84"/>
      <c r="EKZ13" s="84"/>
      <c r="ELA13" s="84"/>
      <c r="ELB13" s="84"/>
      <c r="ELC13" s="84"/>
      <c r="ELD13" s="84"/>
      <c r="ELE13" s="84"/>
      <c r="ELF13" s="84"/>
      <c r="ELG13" s="84"/>
      <c r="ELH13" s="84"/>
      <c r="ELI13" s="84"/>
      <c r="ELJ13" s="84"/>
      <c r="ELK13" s="84"/>
      <c r="ELL13" s="84"/>
      <c r="ELM13" s="84"/>
      <c r="ELN13" s="84"/>
      <c r="ELO13" s="84"/>
      <c r="ELP13" s="84"/>
      <c r="ELQ13" s="84"/>
      <c r="ELR13" s="84"/>
      <c r="ELS13" s="84"/>
      <c r="ELT13" s="84"/>
      <c r="ELU13" s="84"/>
      <c r="ELV13" s="84"/>
      <c r="ELW13" s="84"/>
      <c r="ELX13" s="84"/>
      <c r="ELY13" s="84"/>
      <c r="ELZ13" s="84"/>
      <c r="EMA13" s="84"/>
      <c r="EMB13" s="84"/>
      <c r="EMC13" s="84"/>
      <c r="EMD13" s="84"/>
      <c r="EME13" s="84"/>
      <c r="EMF13" s="84"/>
      <c r="EMG13" s="84"/>
      <c r="EMH13" s="84"/>
      <c r="EMI13" s="84"/>
      <c r="EMJ13" s="84"/>
      <c r="EMK13" s="84"/>
      <c r="EML13" s="84"/>
      <c r="EMM13" s="84"/>
      <c r="EMN13" s="84"/>
      <c r="EMO13" s="84"/>
      <c r="EMP13" s="84"/>
      <c r="EMQ13" s="84"/>
      <c r="EMR13" s="84"/>
      <c r="EMS13" s="84"/>
      <c r="EMT13" s="84"/>
      <c r="EMU13" s="84"/>
      <c r="EMV13" s="84"/>
      <c r="EMW13" s="84"/>
      <c r="EMX13" s="84"/>
      <c r="EMY13" s="84"/>
      <c r="EMZ13" s="84"/>
      <c r="ENA13" s="84"/>
      <c r="ENB13" s="84"/>
      <c r="ENC13" s="84"/>
      <c r="END13" s="84"/>
      <c r="ENE13" s="84"/>
      <c r="ENF13" s="84"/>
      <c r="ENG13" s="84"/>
      <c r="ENH13" s="84"/>
      <c r="ENI13" s="84"/>
      <c r="ENJ13" s="84"/>
      <c r="ENK13" s="84"/>
      <c r="ENL13" s="84"/>
      <c r="ENM13" s="84"/>
      <c r="ENN13" s="84"/>
      <c r="ENO13" s="84"/>
      <c r="ENP13" s="84"/>
      <c r="ENQ13" s="84"/>
      <c r="ENR13" s="84"/>
      <c r="ENS13" s="84"/>
      <c r="ENT13" s="84"/>
      <c r="ENU13" s="84"/>
      <c r="ENV13" s="84"/>
      <c r="ENW13" s="84"/>
      <c r="ENX13" s="84"/>
      <c r="ENY13" s="84"/>
      <c r="ENZ13" s="84"/>
      <c r="EOA13" s="84"/>
      <c r="EOB13" s="84"/>
      <c r="EOC13" s="84"/>
      <c r="EOD13" s="84"/>
      <c r="EOE13" s="84"/>
      <c r="EOF13" s="84"/>
      <c r="EOG13" s="84"/>
      <c r="EOH13" s="84"/>
      <c r="EOI13" s="84"/>
      <c r="EOJ13" s="84"/>
      <c r="EOK13" s="84"/>
      <c r="EOL13" s="84"/>
      <c r="EOM13" s="84"/>
      <c r="EON13" s="84"/>
      <c r="EOO13" s="84"/>
      <c r="EOP13" s="84"/>
      <c r="EOQ13" s="84"/>
      <c r="EOR13" s="84"/>
      <c r="EOS13" s="84"/>
      <c r="EOT13" s="84"/>
      <c r="EOU13" s="84"/>
      <c r="EOV13" s="84"/>
      <c r="EOW13" s="84"/>
      <c r="EOX13" s="84"/>
      <c r="EOY13" s="84"/>
      <c r="EOZ13" s="84"/>
      <c r="EPA13" s="84"/>
      <c r="EPB13" s="84"/>
      <c r="EPC13" s="84"/>
      <c r="EPD13" s="84"/>
      <c r="EPE13" s="84"/>
      <c r="EPF13" s="84"/>
      <c r="EPG13" s="84"/>
      <c r="EPH13" s="84"/>
      <c r="EPI13" s="84"/>
      <c r="EPJ13" s="84"/>
      <c r="EPK13" s="84"/>
      <c r="EPL13" s="84"/>
      <c r="EPM13" s="84"/>
      <c r="EPN13" s="84"/>
      <c r="EPO13" s="84"/>
      <c r="EPP13" s="84"/>
      <c r="EPQ13" s="84"/>
      <c r="EPR13" s="84"/>
      <c r="EPS13" s="84"/>
      <c r="EPT13" s="84"/>
      <c r="EPU13" s="84"/>
      <c r="EPV13" s="84"/>
      <c r="EPW13" s="84"/>
      <c r="EPX13" s="84"/>
      <c r="EPY13" s="84"/>
      <c r="EPZ13" s="84"/>
      <c r="EQA13" s="84"/>
      <c r="EQB13" s="84"/>
      <c r="EQC13" s="84"/>
      <c r="EQD13" s="84"/>
      <c r="EQE13" s="84"/>
      <c r="EQF13" s="84"/>
      <c r="EQG13" s="84"/>
      <c r="EQH13" s="84"/>
      <c r="EQI13" s="84"/>
      <c r="EQJ13" s="84"/>
      <c r="EQK13" s="84"/>
      <c r="EQL13" s="84"/>
      <c r="EQM13" s="84"/>
      <c r="EQN13" s="84"/>
      <c r="EQO13" s="84"/>
      <c r="EQP13" s="84"/>
      <c r="EQQ13" s="84"/>
      <c r="EQR13" s="84"/>
      <c r="EQS13" s="84"/>
      <c r="EQT13" s="84"/>
      <c r="EQU13" s="84"/>
      <c r="EQV13" s="84"/>
      <c r="EQW13" s="84"/>
      <c r="EQX13" s="84"/>
      <c r="EQY13" s="84"/>
      <c r="EQZ13" s="84"/>
      <c r="ERA13" s="84"/>
      <c r="ERB13" s="84"/>
      <c r="ERC13" s="84"/>
      <c r="ERD13" s="84"/>
      <c r="ERE13" s="84"/>
      <c r="ERF13" s="84"/>
      <c r="ERG13" s="84"/>
      <c r="ERH13" s="84"/>
      <c r="ERI13" s="84"/>
      <c r="ERJ13" s="84"/>
      <c r="ERK13" s="84"/>
      <c r="ERL13" s="84"/>
      <c r="ERM13" s="84"/>
      <c r="ERN13" s="84"/>
      <c r="ERO13" s="84"/>
      <c r="ERP13" s="84"/>
      <c r="ERQ13" s="84"/>
      <c r="ERR13" s="84"/>
      <c r="ERS13" s="84"/>
      <c r="ERT13" s="84"/>
      <c r="ERU13" s="84"/>
      <c r="ERV13" s="84"/>
      <c r="ERW13" s="84"/>
      <c r="ERX13" s="84"/>
      <c r="ERY13" s="84"/>
      <c r="ERZ13" s="84"/>
      <c r="ESA13" s="84"/>
      <c r="ESB13" s="84"/>
      <c r="ESC13" s="84"/>
      <c r="ESD13" s="84"/>
      <c r="ESE13" s="84"/>
      <c r="ESF13" s="84"/>
      <c r="ESG13" s="84"/>
      <c r="ESH13" s="84"/>
      <c r="ESI13" s="84"/>
      <c r="ESJ13" s="84"/>
      <c r="ESK13" s="84"/>
      <c r="ESL13" s="84"/>
      <c r="ESM13" s="84"/>
      <c r="ESN13" s="84"/>
      <c r="ESO13" s="84"/>
      <c r="ESP13" s="84"/>
      <c r="ESQ13" s="84"/>
      <c r="ESR13" s="84"/>
      <c r="ESS13" s="84"/>
      <c r="EST13" s="84"/>
      <c r="ESU13" s="84"/>
      <c r="ESV13" s="84"/>
      <c r="ESW13" s="84"/>
      <c r="ESX13" s="84"/>
      <c r="ESY13" s="84"/>
      <c r="ESZ13" s="84"/>
      <c r="ETA13" s="84"/>
      <c r="ETB13" s="84"/>
      <c r="ETC13" s="84"/>
      <c r="ETD13" s="84"/>
      <c r="ETE13" s="84"/>
      <c r="ETF13" s="84"/>
      <c r="ETG13" s="84"/>
      <c r="ETH13" s="84"/>
      <c r="ETI13" s="84"/>
      <c r="ETJ13" s="84"/>
      <c r="ETK13" s="84"/>
      <c r="ETL13" s="84"/>
      <c r="ETM13" s="84"/>
      <c r="ETN13" s="84"/>
      <c r="ETO13" s="84"/>
      <c r="ETP13" s="84"/>
      <c r="ETQ13" s="84"/>
      <c r="ETR13" s="84"/>
      <c r="ETS13" s="84"/>
      <c r="ETT13" s="84"/>
      <c r="ETU13" s="84"/>
      <c r="ETV13" s="84"/>
      <c r="ETW13" s="84"/>
      <c r="ETX13" s="84"/>
      <c r="ETY13" s="84"/>
      <c r="ETZ13" s="84"/>
      <c r="EUA13" s="84"/>
      <c r="EUB13" s="84"/>
      <c r="EUC13" s="84"/>
      <c r="EUD13" s="84"/>
      <c r="EUE13" s="84"/>
      <c r="EUF13" s="84"/>
      <c r="EUG13" s="84"/>
      <c r="EUH13" s="84"/>
      <c r="EUI13" s="84"/>
      <c r="EUJ13" s="84"/>
      <c r="EUK13" s="84"/>
      <c r="EUL13" s="84"/>
      <c r="EUM13" s="84"/>
      <c r="EUN13" s="84"/>
      <c r="EUO13" s="84"/>
      <c r="EUP13" s="84"/>
      <c r="EUQ13" s="84"/>
      <c r="EUR13" s="84"/>
      <c r="EUS13" s="84"/>
      <c r="EUT13" s="84"/>
      <c r="EUU13" s="84"/>
      <c r="EUV13" s="84"/>
      <c r="EUW13" s="84"/>
      <c r="EUX13" s="84"/>
      <c r="EUY13" s="84"/>
      <c r="EUZ13" s="84"/>
      <c r="EVA13" s="84"/>
      <c r="EVB13" s="84"/>
      <c r="EVC13" s="84"/>
      <c r="EVD13" s="84"/>
      <c r="EVE13" s="84"/>
      <c r="EVF13" s="84"/>
      <c r="EVG13" s="84"/>
      <c r="EVH13" s="84"/>
      <c r="EVI13" s="84"/>
      <c r="EVJ13" s="84"/>
      <c r="EVK13" s="84"/>
      <c r="EVL13" s="84"/>
      <c r="EVM13" s="84"/>
      <c r="EVN13" s="84"/>
      <c r="EVO13" s="84"/>
      <c r="EVP13" s="84"/>
      <c r="EVQ13" s="84"/>
      <c r="EVR13" s="84"/>
      <c r="EVS13" s="84"/>
      <c r="EVT13" s="84"/>
      <c r="EVU13" s="84"/>
      <c r="EVV13" s="84"/>
      <c r="EVW13" s="84"/>
      <c r="EVX13" s="84"/>
      <c r="EVY13" s="84"/>
      <c r="EVZ13" s="84"/>
      <c r="EWA13" s="84"/>
      <c r="EWB13" s="84"/>
      <c r="EWC13" s="84"/>
      <c r="EWD13" s="84"/>
      <c r="EWE13" s="84"/>
      <c r="EWF13" s="84"/>
      <c r="EWG13" s="84"/>
      <c r="EWH13" s="84"/>
      <c r="EWI13" s="84"/>
      <c r="EWJ13" s="84"/>
      <c r="EWK13" s="84"/>
      <c r="EWL13" s="84"/>
      <c r="EWM13" s="84"/>
      <c r="EWN13" s="84"/>
      <c r="EWO13" s="84"/>
      <c r="EWP13" s="84"/>
      <c r="EWQ13" s="84"/>
      <c r="EWR13" s="84"/>
      <c r="EWS13" s="84"/>
      <c r="EWT13" s="84"/>
      <c r="EWU13" s="84"/>
      <c r="EWV13" s="84"/>
      <c r="EWW13" s="84"/>
      <c r="EWX13" s="84"/>
      <c r="EWY13" s="84"/>
      <c r="EWZ13" s="84"/>
      <c r="EXA13" s="84"/>
      <c r="EXB13" s="84"/>
      <c r="EXC13" s="84"/>
      <c r="EXD13" s="84"/>
      <c r="EXE13" s="84"/>
      <c r="EXF13" s="84"/>
      <c r="EXG13" s="84"/>
      <c r="EXH13" s="84"/>
      <c r="EXI13" s="84"/>
      <c r="EXJ13" s="84"/>
      <c r="EXK13" s="84"/>
      <c r="EXL13" s="84"/>
      <c r="EXM13" s="84"/>
      <c r="EXN13" s="84"/>
      <c r="EXO13" s="84"/>
      <c r="EXP13" s="84"/>
      <c r="EXQ13" s="84"/>
      <c r="EXR13" s="84"/>
      <c r="EXS13" s="84"/>
      <c r="EXT13" s="84"/>
      <c r="EXU13" s="84"/>
      <c r="EXV13" s="84"/>
      <c r="EXW13" s="84"/>
      <c r="EXX13" s="84"/>
      <c r="EXY13" s="84"/>
      <c r="EXZ13" s="84"/>
      <c r="EYA13" s="84"/>
      <c r="EYB13" s="84"/>
      <c r="EYC13" s="84"/>
      <c r="EYD13" s="84"/>
      <c r="EYE13" s="84"/>
      <c r="EYF13" s="84"/>
      <c r="EYG13" s="84"/>
      <c r="EYH13" s="84"/>
      <c r="EYI13" s="84"/>
      <c r="EYJ13" s="84"/>
      <c r="EYK13" s="84"/>
      <c r="EYL13" s="84"/>
      <c r="EYM13" s="84"/>
      <c r="EYN13" s="84"/>
      <c r="EYO13" s="84"/>
      <c r="EYP13" s="84"/>
      <c r="EYQ13" s="84"/>
      <c r="EYR13" s="84"/>
      <c r="EYS13" s="84"/>
      <c r="EYT13" s="84"/>
      <c r="EYU13" s="84"/>
      <c r="EYV13" s="84"/>
      <c r="EYW13" s="84"/>
      <c r="EYX13" s="84"/>
      <c r="EYY13" s="84"/>
      <c r="EYZ13" s="84"/>
      <c r="EZA13" s="84"/>
      <c r="EZB13" s="84"/>
      <c r="EZC13" s="84"/>
      <c r="EZD13" s="84"/>
      <c r="EZE13" s="84"/>
      <c r="EZF13" s="84"/>
      <c r="EZG13" s="84"/>
      <c r="EZH13" s="84"/>
      <c r="EZI13" s="84"/>
      <c r="EZJ13" s="84"/>
      <c r="EZK13" s="84"/>
      <c r="EZL13" s="84"/>
      <c r="EZM13" s="84"/>
      <c r="EZN13" s="84"/>
      <c r="EZO13" s="84"/>
      <c r="EZP13" s="84"/>
      <c r="EZQ13" s="84"/>
      <c r="EZR13" s="84"/>
      <c r="EZS13" s="84"/>
      <c r="EZT13" s="84"/>
      <c r="EZU13" s="84"/>
      <c r="EZV13" s="84"/>
      <c r="EZW13" s="84"/>
      <c r="EZX13" s="84"/>
      <c r="EZY13" s="84"/>
      <c r="EZZ13" s="84"/>
      <c r="FAA13" s="84"/>
      <c r="FAB13" s="84"/>
      <c r="FAC13" s="84"/>
      <c r="FAD13" s="84"/>
      <c r="FAE13" s="84"/>
      <c r="FAF13" s="84"/>
      <c r="FAG13" s="84"/>
      <c r="FAH13" s="84"/>
      <c r="FAI13" s="84"/>
      <c r="FAJ13" s="84"/>
      <c r="FAK13" s="84"/>
      <c r="FAL13" s="84"/>
      <c r="FAM13" s="84"/>
      <c r="FAN13" s="84"/>
      <c r="FAO13" s="84"/>
      <c r="FAP13" s="84"/>
      <c r="FAQ13" s="84"/>
      <c r="FAR13" s="84"/>
      <c r="FAS13" s="84"/>
      <c r="FAT13" s="84"/>
      <c r="FAU13" s="84"/>
      <c r="FAV13" s="84"/>
      <c r="FAW13" s="84"/>
      <c r="FAX13" s="84"/>
      <c r="FAY13" s="84"/>
      <c r="FAZ13" s="84"/>
      <c r="FBA13" s="84"/>
      <c r="FBB13" s="84"/>
      <c r="FBC13" s="84"/>
      <c r="FBD13" s="84"/>
      <c r="FBE13" s="84"/>
      <c r="FBF13" s="84"/>
      <c r="FBG13" s="84"/>
      <c r="FBH13" s="84"/>
      <c r="FBI13" s="84"/>
      <c r="FBJ13" s="84"/>
      <c r="FBK13" s="84"/>
      <c r="FBL13" s="84"/>
      <c r="FBM13" s="84"/>
      <c r="FBN13" s="84"/>
      <c r="FBO13" s="84"/>
      <c r="FBP13" s="84"/>
      <c r="FBQ13" s="84"/>
      <c r="FBR13" s="84"/>
      <c r="FBS13" s="84"/>
      <c r="FBT13" s="84"/>
      <c r="FBU13" s="84"/>
      <c r="FBV13" s="84"/>
      <c r="FBW13" s="84"/>
      <c r="FBX13" s="84"/>
      <c r="FBY13" s="84"/>
      <c r="FBZ13" s="84"/>
      <c r="FCA13" s="84"/>
      <c r="FCB13" s="84"/>
      <c r="FCC13" s="84"/>
      <c r="FCD13" s="84"/>
      <c r="FCE13" s="84"/>
      <c r="FCF13" s="84"/>
      <c r="FCG13" s="84"/>
      <c r="FCH13" s="84"/>
      <c r="FCI13" s="84"/>
      <c r="FCJ13" s="84"/>
      <c r="FCK13" s="84"/>
      <c r="FCL13" s="84"/>
      <c r="FCM13" s="84"/>
      <c r="FCN13" s="84"/>
      <c r="FCO13" s="84"/>
      <c r="FCP13" s="84"/>
      <c r="FCQ13" s="84"/>
      <c r="FCR13" s="84"/>
      <c r="FCS13" s="84"/>
      <c r="FCT13" s="84"/>
      <c r="FCU13" s="84"/>
      <c r="FCV13" s="84"/>
      <c r="FCW13" s="84"/>
      <c r="FCX13" s="84"/>
      <c r="FCY13" s="84"/>
      <c r="FCZ13" s="84"/>
      <c r="FDA13" s="84"/>
      <c r="FDB13" s="84"/>
      <c r="FDC13" s="84"/>
      <c r="FDD13" s="84"/>
      <c r="FDE13" s="84"/>
      <c r="FDF13" s="84"/>
      <c r="FDG13" s="84"/>
      <c r="FDH13" s="84"/>
      <c r="FDI13" s="84"/>
      <c r="FDJ13" s="84"/>
      <c r="FDK13" s="84"/>
      <c r="FDL13" s="84"/>
      <c r="FDM13" s="84"/>
      <c r="FDN13" s="84"/>
      <c r="FDO13" s="84"/>
      <c r="FDP13" s="84"/>
      <c r="FDQ13" s="84"/>
      <c r="FDR13" s="84"/>
      <c r="FDS13" s="84"/>
      <c r="FDT13" s="84"/>
      <c r="FDU13" s="84"/>
      <c r="FDV13" s="84"/>
      <c r="FDW13" s="84"/>
      <c r="FDX13" s="84"/>
      <c r="FDY13" s="84"/>
      <c r="FDZ13" s="84"/>
      <c r="FEA13" s="84"/>
      <c r="FEB13" s="84"/>
      <c r="FEC13" s="84"/>
      <c r="FED13" s="84"/>
      <c r="FEE13" s="84"/>
      <c r="FEF13" s="84"/>
      <c r="FEG13" s="84"/>
      <c r="FEH13" s="84"/>
      <c r="FEI13" s="84"/>
      <c r="FEJ13" s="84"/>
      <c r="FEK13" s="84"/>
      <c r="FEL13" s="84"/>
      <c r="FEM13" s="84"/>
      <c r="FEN13" s="84"/>
      <c r="FEO13" s="84"/>
      <c r="FEP13" s="84"/>
      <c r="FEQ13" s="84"/>
      <c r="FER13" s="84"/>
      <c r="FES13" s="84"/>
      <c r="FET13" s="84"/>
      <c r="FEU13" s="84"/>
      <c r="FEV13" s="84"/>
      <c r="FEW13" s="84"/>
      <c r="FEX13" s="84"/>
      <c r="FEY13" s="84"/>
      <c r="FEZ13" s="84"/>
      <c r="FFA13" s="84"/>
      <c r="FFB13" s="84"/>
      <c r="FFC13" s="84"/>
      <c r="FFD13" s="84"/>
      <c r="FFE13" s="84"/>
      <c r="FFF13" s="84"/>
      <c r="FFG13" s="84"/>
      <c r="FFH13" s="84"/>
      <c r="FFI13" s="84"/>
      <c r="FFJ13" s="84"/>
      <c r="FFK13" s="84"/>
      <c r="FFL13" s="84"/>
      <c r="FFM13" s="84"/>
      <c r="FFN13" s="84"/>
      <c r="FFO13" s="84"/>
      <c r="FFP13" s="84"/>
      <c r="FFQ13" s="84"/>
      <c r="FFR13" s="84"/>
      <c r="FFS13" s="84"/>
      <c r="FFT13" s="84"/>
      <c r="FFU13" s="84"/>
      <c r="FFV13" s="84"/>
      <c r="FFW13" s="84"/>
      <c r="FFX13" s="84"/>
      <c r="FFY13" s="84"/>
      <c r="FFZ13" s="84"/>
      <c r="FGA13" s="84"/>
      <c r="FGB13" s="84"/>
      <c r="FGC13" s="84"/>
      <c r="FGD13" s="84"/>
      <c r="FGE13" s="84"/>
      <c r="FGF13" s="84"/>
      <c r="FGG13" s="84"/>
      <c r="FGH13" s="84"/>
      <c r="FGI13" s="84"/>
      <c r="FGJ13" s="84"/>
      <c r="FGK13" s="84"/>
      <c r="FGL13" s="84"/>
      <c r="FGM13" s="84"/>
      <c r="FGN13" s="84"/>
      <c r="FGO13" s="84"/>
      <c r="FGP13" s="84"/>
      <c r="FGQ13" s="84"/>
      <c r="FGR13" s="84"/>
      <c r="FGS13" s="84"/>
      <c r="FGT13" s="84"/>
      <c r="FGU13" s="84"/>
      <c r="FGV13" s="84"/>
      <c r="FGW13" s="84"/>
      <c r="FGX13" s="84"/>
      <c r="FGY13" s="84"/>
      <c r="FGZ13" s="84"/>
      <c r="FHA13" s="84"/>
      <c r="FHB13" s="84"/>
      <c r="FHC13" s="84"/>
      <c r="FHD13" s="84"/>
      <c r="FHE13" s="84"/>
      <c r="FHF13" s="84"/>
      <c r="FHG13" s="84"/>
      <c r="FHH13" s="84"/>
      <c r="FHI13" s="84"/>
      <c r="FHJ13" s="84"/>
      <c r="FHK13" s="84"/>
      <c r="FHL13" s="84"/>
      <c r="FHM13" s="84"/>
      <c r="FHN13" s="84"/>
      <c r="FHO13" s="84"/>
      <c r="FHP13" s="84"/>
      <c r="FHQ13" s="84"/>
      <c r="FHR13" s="84"/>
      <c r="FHS13" s="84"/>
      <c r="FHT13" s="84"/>
      <c r="FHU13" s="84"/>
      <c r="FHV13" s="84"/>
      <c r="FHW13" s="84"/>
      <c r="FHX13" s="84"/>
      <c r="FHY13" s="84"/>
      <c r="FHZ13" s="84"/>
      <c r="FIA13" s="84"/>
      <c r="FIB13" s="84"/>
      <c r="FIC13" s="84"/>
      <c r="FID13" s="84"/>
      <c r="FIE13" s="84"/>
      <c r="FIF13" s="84"/>
      <c r="FIG13" s="84"/>
      <c r="FIH13" s="84"/>
      <c r="FII13" s="84"/>
      <c r="FIJ13" s="84"/>
      <c r="FIK13" s="84"/>
      <c r="FIL13" s="84"/>
      <c r="FIM13" s="84"/>
      <c r="FIN13" s="84"/>
      <c r="FIO13" s="84"/>
      <c r="FIP13" s="84"/>
      <c r="FIQ13" s="84"/>
      <c r="FIR13" s="84"/>
      <c r="FIS13" s="84"/>
      <c r="FIT13" s="84"/>
      <c r="FIU13" s="84"/>
      <c r="FIV13" s="84"/>
      <c r="FIW13" s="84"/>
      <c r="FIX13" s="84"/>
      <c r="FIY13" s="84"/>
      <c r="FIZ13" s="84"/>
      <c r="FJA13" s="84"/>
      <c r="FJB13" s="84"/>
      <c r="FJC13" s="84"/>
      <c r="FJD13" s="84"/>
      <c r="FJE13" s="84"/>
      <c r="FJF13" s="84"/>
      <c r="FJG13" s="84"/>
      <c r="FJH13" s="84"/>
      <c r="FJI13" s="84"/>
      <c r="FJJ13" s="84"/>
      <c r="FJK13" s="84"/>
      <c r="FJL13" s="84"/>
      <c r="FJM13" s="84"/>
      <c r="FJN13" s="84"/>
      <c r="FJO13" s="84"/>
      <c r="FJP13" s="84"/>
      <c r="FJQ13" s="84"/>
      <c r="FJR13" s="84"/>
      <c r="FJS13" s="84"/>
      <c r="FJT13" s="84"/>
      <c r="FJU13" s="84"/>
      <c r="FJV13" s="84"/>
      <c r="FJW13" s="84"/>
      <c r="FJX13" s="84"/>
      <c r="FJY13" s="84"/>
      <c r="FJZ13" s="84"/>
      <c r="FKA13" s="84"/>
      <c r="FKB13" s="84"/>
      <c r="FKC13" s="84"/>
      <c r="FKD13" s="84"/>
      <c r="FKE13" s="84"/>
      <c r="FKF13" s="84"/>
      <c r="FKG13" s="84"/>
      <c r="FKH13" s="84"/>
      <c r="FKI13" s="84"/>
      <c r="FKJ13" s="84"/>
      <c r="FKK13" s="84"/>
      <c r="FKL13" s="84"/>
      <c r="FKM13" s="84"/>
      <c r="FKN13" s="84"/>
      <c r="FKO13" s="84"/>
      <c r="FKP13" s="84"/>
      <c r="FKQ13" s="84"/>
      <c r="FKR13" s="84"/>
      <c r="FKS13" s="84"/>
      <c r="FKT13" s="84"/>
      <c r="FKU13" s="84"/>
      <c r="FKV13" s="84"/>
      <c r="FKW13" s="84"/>
      <c r="FKX13" s="84"/>
      <c r="FKY13" s="84"/>
      <c r="FKZ13" s="84"/>
      <c r="FLA13" s="84"/>
      <c r="FLB13" s="84"/>
      <c r="FLC13" s="84"/>
      <c r="FLD13" s="84"/>
      <c r="FLE13" s="84"/>
      <c r="FLF13" s="84"/>
      <c r="FLG13" s="84"/>
      <c r="FLH13" s="84"/>
      <c r="FLI13" s="84"/>
      <c r="FLJ13" s="84"/>
      <c r="FLK13" s="84"/>
      <c r="FLL13" s="84"/>
      <c r="FLM13" s="84"/>
      <c r="FLN13" s="84"/>
      <c r="FLO13" s="84"/>
      <c r="FLP13" s="84"/>
      <c r="FLQ13" s="84"/>
      <c r="FLR13" s="84"/>
      <c r="FLS13" s="84"/>
      <c r="FLT13" s="84"/>
      <c r="FLU13" s="84"/>
      <c r="FLV13" s="84"/>
      <c r="FLW13" s="84"/>
      <c r="FLX13" s="84"/>
      <c r="FLY13" s="84"/>
      <c r="FLZ13" s="84"/>
      <c r="FMA13" s="84"/>
      <c r="FMB13" s="84"/>
      <c r="FMC13" s="84"/>
      <c r="FMD13" s="84"/>
      <c r="FME13" s="84"/>
      <c r="FMF13" s="84"/>
      <c r="FMG13" s="84"/>
      <c r="FMH13" s="84"/>
      <c r="FMI13" s="84"/>
      <c r="FMJ13" s="84"/>
      <c r="FMK13" s="84"/>
      <c r="FML13" s="84"/>
      <c r="FMM13" s="84"/>
      <c r="FMN13" s="84"/>
      <c r="FMO13" s="84"/>
      <c r="FMP13" s="84"/>
      <c r="FMQ13" s="84"/>
      <c r="FMR13" s="84"/>
      <c r="FMS13" s="84"/>
      <c r="FMT13" s="84"/>
      <c r="FMU13" s="84"/>
      <c r="FMV13" s="84"/>
      <c r="FMW13" s="84"/>
      <c r="FMX13" s="84"/>
      <c r="FMY13" s="84"/>
      <c r="FMZ13" s="84"/>
      <c r="FNA13" s="84"/>
      <c r="FNB13" s="84"/>
      <c r="FNC13" s="84"/>
      <c r="FND13" s="84"/>
      <c r="FNE13" s="84"/>
      <c r="FNF13" s="84"/>
      <c r="FNG13" s="84"/>
      <c r="FNH13" s="84"/>
      <c r="FNI13" s="84"/>
      <c r="FNJ13" s="84"/>
      <c r="FNK13" s="84"/>
      <c r="FNL13" s="84"/>
      <c r="FNM13" s="84"/>
      <c r="FNN13" s="84"/>
      <c r="FNO13" s="84"/>
      <c r="FNP13" s="84"/>
      <c r="FNQ13" s="84"/>
      <c r="FNR13" s="84"/>
      <c r="FNS13" s="84"/>
      <c r="FNT13" s="84"/>
      <c r="FNU13" s="84"/>
      <c r="FNV13" s="84"/>
      <c r="FNW13" s="84"/>
      <c r="FNX13" s="84"/>
      <c r="FNY13" s="84"/>
      <c r="FNZ13" s="84"/>
      <c r="FOA13" s="84"/>
      <c r="FOB13" s="84"/>
      <c r="FOC13" s="84"/>
      <c r="FOD13" s="84"/>
      <c r="FOE13" s="84"/>
      <c r="FOF13" s="84"/>
      <c r="FOG13" s="84"/>
      <c r="FOH13" s="84"/>
      <c r="FOI13" s="84"/>
      <c r="FOJ13" s="84"/>
      <c r="FOK13" s="84"/>
      <c r="FOL13" s="84"/>
      <c r="FOM13" s="84"/>
      <c r="FON13" s="84"/>
      <c r="FOO13" s="84"/>
      <c r="FOP13" s="84"/>
      <c r="FOQ13" s="84"/>
      <c r="FOR13" s="84"/>
      <c r="FOS13" s="84"/>
      <c r="FOT13" s="84"/>
      <c r="FOU13" s="84"/>
      <c r="FOV13" s="84"/>
      <c r="FOW13" s="84"/>
      <c r="FOX13" s="84"/>
      <c r="FOY13" s="84"/>
      <c r="FOZ13" s="84"/>
      <c r="FPA13" s="84"/>
      <c r="FPB13" s="84"/>
      <c r="FPC13" s="84"/>
      <c r="FPD13" s="84"/>
      <c r="FPE13" s="84"/>
      <c r="FPF13" s="84"/>
      <c r="FPG13" s="84"/>
      <c r="FPH13" s="84"/>
      <c r="FPI13" s="84"/>
      <c r="FPJ13" s="84"/>
      <c r="FPK13" s="84"/>
      <c r="FPL13" s="84"/>
      <c r="FPM13" s="84"/>
      <c r="FPN13" s="84"/>
      <c r="FPO13" s="84"/>
      <c r="FPP13" s="84"/>
      <c r="FPQ13" s="84"/>
      <c r="FPR13" s="84"/>
      <c r="FPS13" s="84"/>
      <c r="FPT13" s="84"/>
      <c r="FPU13" s="84"/>
      <c r="FPV13" s="84"/>
      <c r="FPW13" s="84"/>
      <c r="FPX13" s="84"/>
      <c r="FPY13" s="84"/>
      <c r="FPZ13" s="84"/>
      <c r="FQA13" s="84"/>
      <c r="FQB13" s="84"/>
      <c r="FQC13" s="84"/>
      <c r="FQD13" s="84"/>
      <c r="FQE13" s="84"/>
      <c r="FQF13" s="84"/>
      <c r="FQG13" s="84"/>
      <c r="FQH13" s="84"/>
      <c r="FQI13" s="84"/>
      <c r="FQJ13" s="84"/>
      <c r="FQK13" s="84"/>
      <c r="FQL13" s="84"/>
      <c r="FQM13" s="84"/>
      <c r="FQN13" s="84"/>
      <c r="FQO13" s="84"/>
      <c r="FQP13" s="84"/>
      <c r="FQQ13" s="84"/>
      <c r="FQR13" s="84"/>
      <c r="FQS13" s="84"/>
      <c r="FQT13" s="84"/>
      <c r="FQU13" s="84"/>
      <c r="FQV13" s="84"/>
      <c r="FQW13" s="84"/>
      <c r="FQX13" s="84"/>
      <c r="FQY13" s="84"/>
      <c r="FQZ13" s="84"/>
      <c r="FRA13" s="84"/>
      <c r="FRB13" s="84"/>
      <c r="FRC13" s="84"/>
      <c r="FRD13" s="84"/>
      <c r="FRE13" s="84"/>
      <c r="FRF13" s="84"/>
      <c r="FRG13" s="84"/>
      <c r="FRH13" s="84"/>
      <c r="FRI13" s="84"/>
      <c r="FRJ13" s="84"/>
      <c r="FRK13" s="84"/>
      <c r="FRL13" s="84"/>
      <c r="FRM13" s="84"/>
      <c r="FRN13" s="84"/>
      <c r="FRO13" s="84"/>
      <c r="FRP13" s="84"/>
      <c r="FRQ13" s="84"/>
      <c r="FRR13" s="84"/>
      <c r="FRS13" s="84"/>
      <c r="FRT13" s="84"/>
      <c r="FRU13" s="84"/>
      <c r="FRV13" s="84"/>
      <c r="FRW13" s="84"/>
      <c r="FRX13" s="84"/>
      <c r="FRY13" s="84"/>
      <c r="FRZ13" s="84"/>
      <c r="FSA13" s="84"/>
      <c r="FSB13" s="84"/>
      <c r="FSC13" s="84"/>
      <c r="FSD13" s="84"/>
      <c r="FSE13" s="84"/>
      <c r="FSF13" s="84"/>
      <c r="FSG13" s="84"/>
      <c r="FSH13" s="84"/>
      <c r="FSI13" s="84"/>
      <c r="FSJ13" s="84"/>
      <c r="FSK13" s="84"/>
      <c r="FSL13" s="84"/>
      <c r="FSM13" s="84"/>
      <c r="FSN13" s="84"/>
      <c r="FSO13" s="84"/>
      <c r="FSP13" s="84"/>
      <c r="FSQ13" s="84"/>
      <c r="FSR13" s="84"/>
      <c r="FSS13" s="84"/>
      <c r="FST13" s="84"/>
      <c r="FSU13" s="84"/>
      <c r="FSV13" s="84"/>
      <c r="FSW13" s="84"/>
      <c r="FSX13" s="84"/>
      <c r="FSY13" s="84"/>
      <c r="FSZ13" s="84"/>
      <c r="FTA13" s="84"/>
      <c r="FTB13" s="84"/>
      <c r="FTC13" s="84"/>
      <c r="FTD13" s="84"/>
      <c r="FTE13" s="84"/>
      <c r="FTF13" s="84"/>
      <c r="FTG13" s="84"/>
      <c r="FTH13" s="84"/>
      <c r="FTI13" s="84"/>
      <c r="FTJ13" s="84"/>
      <c r="FTK13" s="84"/>
      <c r="FTL13" s="84"/>
      <c r="FTM13" s="84"/>
      <c r="FTN13" s="84"/>
      <c r="FTO13" s="84"/>
      <c r="FTP13" s="84"/>
      <c r="FTQ13" s="84"/>
      <c r="FTR13" s="84"/>
      <c r="FTS13" s="84"/>
      <c r="FTT13" s="84"/>
      <c r="FTU13" s="84"/>
      <c r="FTV13" s="84"/>
      <c r="FTW13" s="84"/>
      <c r="FTX13" s="84"/>
      <c r="FTY13" s="84"/>
      <c r="FTZ13" s="84"/>
      <c r="FUA13" s="84"/>
      <c r="FUB13" s="84"/>
      <c r="FUC13" s="84"/>
      <c r="FUD13" s="84"/>
      <c r="FUE13" s="84"/>
      <c r="FUF13" s="84"/>
      <c r="FUG13" s="84"/>
      <c r="FUH13" s="84"/>
      <c r="FUI13" s="84"/>
      <c r="FUJ13" s="84"/>
      <c r="FUK13" s="84"/>
      <c r="FUL13" s="84"/>
      <c r="FUM13" s="84"/>
      <c r="FUN13" s="84"/>
      <c r="FUO13" s="84"/>
      <c r="FUP13" s="84"/>
      <c r="FUQ13" s="84"/>
      <c r="FUR13" s="84"/>
      <c r="FUS13" s="84"/>
      <c r="FUT13" s="84"/>
      <c r="FUU13" s="84"/>
      <c r="FUV13" s="84"/>
      <c r="FUW13" s="84"/>
      <c r="FUX13" s="84"/>
      <c r="FUY13" s="84"/>
      <c r="FUZ13" s="84"/>
      <c r="FVA13" s="84"/>
      <c r="FVB13" s="84"/>
      <c r="FVC13" s="84"/>
      <c r="FVD13" s="84"/>
      <c r="FVE13" s="84"/>
      <c r="FVF13" s="84"/>
      <c r="FVG13" s="84"/>
      <c r="FVH13" s="84"/>
      <c r="FVI13" s="84"/>
      <c r="FVJ13" s="84"/>
      <c r="FVK13" s="84"/>
      <c r="FVL13" s="84"/>
      <c r="FVM13" s="84"/>
      <c r="FVN13" s="84"/>
      <c r="FVO13" s="84"/>
      <c r="FVP13" s="84"/>
      <c r="FVQ13" s="84"/>
      <c r="FVR13" s="84"/>
      <c r="FVS13" s="84"/>
      <c r="FVT13" s="84"/>
      <c r="FVU13" s="84"/>
      <c r="FVV13" s="84"/>
      <c r="FVW13" s="84"/>
      <c r="FVX13" s="84"/>
      <c r="FVY13" s="84"/>
      <c r="FVZ13" s="84"/>
      <c r="FWA13" s="84"/>
      <c r="FWB13" s="84"/>
      <c r="FWC13" s="84"/>
      <c r="FWD13" s="84"/>
      <c r="FWE13" s="84"/>
      <c r="FWF13" s="84"/>
      <c r="FWG13" s="84"/>
      <c r="FWH13" s="84"/>
      <c r="FWI13" s="84"/>
      <c r="FWJ13" s="84"/>
      <c r="FWK13" s="84"/>
      <c r="FWL13" s="84"/>
      <c r="FWM13" s="84"/>
      <c r="FWN13" s="84"/>
      <c r="FWO13" s="84"/>
      <c r="FWP13" s="84"/>
      <c r="FWQ13" s="84"/>
      <c r="FWR13" s="84"/>
      <c r="FWS13" s="84"/>
      <c r="FWT13" s="84"/>
      <c r="FWU13" s="84"/>
      <c r="FWV13" s="84"/>
      <c r="FWW13" s="84"/>
      <c r="FWX13" s="84"/>
      <c r="FWY13" s="84"/>
      <c r="FWZ13" s="84"/>
      <c r="FXA13" s="84"/>
      <c r="FXB13" s="84"/>
      <c r="FXC13" s="84"/>
      <c r="FXD13" s="84"/>
      <c r="FXE13" s="84"/>
      <c r="FXF13" s="84"/>
      <c r="FXG13" s="84"/>
      <c r="FXH13" s="84"/>
      <c r="FXI13" s="84"/>
      <c r="FXJ13" s="84"/>
      <c r="FXK13" s="84"/>
      <c r="FXL13" s="84"/>
      <c r="FXM13" s="84"/>
      <c r="FXN13" s="84"/>
      <c r="FXO13" s="84"/>
      <c r="FXP13" s="84"/>
      <c r="FXQ13" s="84"/>
      <c r="FXR13" s="84"/>
      <c r="FXS13" s="84"/>
      <c r="FXT13" s="84"/>
      <c r="FXU13" s="84"/>
      <c r="FXV13" s="84"/>
      <c r="FXW13" s="84"/>
      <c r="FXX13" s="84"/>
      <c r="FXY13" s="84"/>
      <c r="FXZ13" s="84"/>
      <c r="FYA13" s="84"/>
      <c r="FYB13" s="84"/>
      <c r="FYC13" s="84"/>
      <c r="FYD13" s="84"/>
      <c r="FYE13" s="84"/>
      <c r="FYF13" s="84"/>
      <c r="FYG13" s="84"/>
      <c r="FYH13" s="84"/>
      <c r="FYI13" s="84"/>
      <c r="FYJ13" s="84"/>
      <c r="FYK13" s="84"/>
      <c r="FYL13" s="84"/>
      <c r="FYM13" s="84"/>
      <c r="FYN13" s="84"/>
      <c r="FYO13" s="84"/>
      <c r="FYP13" s="84"/>
      <c r="FYQ13" s="84"/>
      <c r="FYR13" s="84"/>
      <c r="FYS13" s="84"/>
      <c r="FYT13" s="84"/>
      <c r="FYU13" s="84"/>
      <c r="FYV13" s="84"/>
      <c r="FYW13" s="84"/>
      <c r="FYX13" s="84"/>
      <c r="FYY13" s="84"/>
      <c r="FYZ13" s="84"/>
      <c r="FZA13" s="84"/>
      <c r="FZB13" s="84"/>
      <c r="FZC13" s="84"/>
      <c r="FZD13" s="84"/>
      <c r="FZE13" s="84"/>
      <c r="FZF13" s="84"/>
      <c r="FZG13" s="84"/>
      <c r="FZH13" s="84"/>
      <c r="FZI13" s="84"/>
      <c r="FZJ13" s="84"/>
      <c r="FZK13" s="84"/>
      <c r="FZL13" s="84"/>
      <c r="FZM13" s="84"/>
      <c r="FZN13" s="84"/>
      <c r="FZO13" s="84"/>
      <c r="FZP13" s="84"/>
      <c r="FZQ13" s="84"/>
      <c r="FZR13" s="84"/>
      <c r="FZS13" s="84"/>
      <c r="FZT13" s="84"/>
      <c r="FZU13" s="84"/>
      <c r="FZV13" s="84"/>
      <c r="FZW13" s="84"/>
      <c r="FZX13" s="84"/>
      <c r="FZY13" s="84"/>
      <c r="FZZ13" s="84"/>
      <c r="GAA13" s="84"/>
      <c r="GAB13" s="84"/>
      <c r="GAC13" s="84"/>
      <c r="GAD13" s="84"/>
      <c r="GAE13" s="84"/>
      <c r="GAF13" s="84"/>
      <c r="GAG13" s="84"/>
      <c r="GAH13" s="84"/>
      <c r="GAI13" s="84"/>
      <c r="GAJ13" s="84"/>
      <c r="GAK13" s="84"/>
      <c r="GAL13" s="84"/>
      <c r="GAM13" s="84"/>
      <c r="GAN13" s="84"/>
      <c r="GAO13" s="84"/>
      <c r="GAP13" s="84"/>
      <c r="GAQ13" s="84"/>
      <c r="GAR13" s="84"/>
      <c r="GAS13" s="84"/>
      <c r="GAT13" s="84"/>
      <c r="GAU13" s="84"/>
      <c r="GAV13" s="84"/>
      <c r="GAW13" s="84"/>
      <c r="GAX13" s="84"/>
      <c r="GAY13" s="84"/>
      <c r="GAZ13" s="84"/>
      <c r="GBA13" s="84"/>
      <c r="GBB13" s="84"/>
      <c r="GBC13" s="84"/>
      <c r="GBD13" s="84"/>
      <c r="GBE13" s="84"/>
      <c r="GBF13" s="84"/>
      <c r="GBG13" s="84"/>
      <c r="GBH13" s="84"/>
      <c r="GBI13" s="84"/>
      <c r="GBJ13" s="84"/>
      <c r="GBK13" s="84"/>
      <c r="GBL13" s="84"/>
      <c r="GBM13" s="84"/>
      <c r="GBN13" s="84"/>
      <c r="GBO13" s="84"/>
      <c r="GBP13" s="84"/>
      <c r="GBQ13" s="84"/>
      <c r="GBR13" s="84"/>
      <c r="GBS13" s="84"/>
      <c r="GBT13" s="84"/>
      <c r="GBU13" s="84"/>
      <c r="GBV13" s="84"/>
      <c r="GBW13" s="84"/>
      <c r="GBX13" s="84"/>
      <c r="GBY13" s="84"/>
      <c r="GBZ13" s="84"/>
      <c r="GCA13" s="84"/>
      <c r="GCB13" s="84"/>
      <c r="GCC13" s="84"/>
      <c r="GCD13" s="84"/>
      <c r="GCE13" s="84"/>
      <c r="GCF13" s="84"/>
      <c r="GCG13" s="84"/>
      <c r="GCH13" s="84"/>
      <c r="GCI13" s="84"/>
      <c r="GCJ13" s="84"/>
      <c r="GCK13" s="84"/>
      <c r="GCL13" s="84"/>
      <c r="GCM13" s="84"/>
      <c r="GCN13" s="84"/>
      <c r="GCO13" s="84"/>
      <c r="GCP13" s="84"/>
      <c r="GCQ13" s="84"/>
      <c r="GCR13" s="84"/>
      <c r="GCS13" s="84"/>
      <c r="GCT13" s="84"/>
      <c r="GCU13" s="84"/>
      <c r="GCV13" s="84"/>
      <c r="GCW13" s="84"/>
      <c r="GCX13" s="84"/>
      <c r="GCY13" s="84"/>
      <c r="GCZ13" s="84"/>
      <c r="GDA13" s="84"/>
      <c r="GDB13" s="84"/>
      <c r="GDC13" s="84"/>
      <c r="GDD13" s="84"/>
      <c r="GDE13" s="84"/>
      <c r="GDF13" s="84"/>
      <c r="GDG13" s="84"/>
      <c r="GDH13" s="84"/>
      <c r="GDI13" s="84"/>
      <c r="GDJ13" s="84"/>
      <c r="GDK13" s="84"/>
      <c r="GDL13" s="84"/>
      <c r="GDM13" s="84"/>
      <c r="GDN13" s="84"/>
      <c r="GDO13" s="84"/>
      <c r="GDP13" s="84"/>
      <c r="GDQ13" s="84"/>
      <c r="GDR13" s="84"/>
      <c r="GDS13" s="84"/>
      <c r="GDT13" s="84"/>
      <c r="GDU13" s="84"/>
      <c r="GDV13" s="84"/>
      <c r="GDW13" s="84"/>
      <c r="GDX13" s="84"/>
      <c r="GDY13" s="84"/>
      <c r="GDZ13" s="84"/>
      <c r="GEA13" s="84"/>
      <c r="GEB13" s="84"/>
      <c r="GEC13" s="84"/>
      <c r="GED13" s="84"/>
      <c r="GEE13" s="84"/>
      <c r="GEF13" s="84"/>
      <c r="GEG13" s="84"/>
      <c r="GEH13" s="84"/>
      <c r="GEI13" s="84"/>
      <c r="GEJ13" s="84"/>
      <c r="GEK13" s="84"/>
      <c r="GEL13" s="84"/>
      <c r="GEM13" s="84"/>
      <c r="GEN13" s="84"/>
      <c r="GEO13" s="84"/>
      <c r="GEP13" s="84"/>
      <c r="GEQ13" s="84"/>
      <c r="GER13" s="84"/>
      <c r="GES13" s="84"/>
      <c r="GET13" s="84"/>
      <c r="GEU13" s="84"/>
      <c r="GEV13" s="84"/>
      <c r="GEW13" s="84"/>
      <c r="GEX13" s="84"/>
      <c r="GEY13" s="84"/>
      <c r="GEZ13" s="84"/>
      <c r="GFA13" s="84"/>
      <c r="GFB13" s="84"/>
      <c r="GFC13" s="84"/>
      <c r="GFD13" s="84"/>
      <c r="GFE13" s="84"/>
      <c r="GFF13" s="84"/>
      <c r="GFG13" s="84"/>
      <c r="GFH13" s="84"/>
      <c r="GFI13" s="84"/>
      <c r="GFJ13" s="84"/>
      <c r="GFK13" s="84"/>
      <c r="GFL13" s="84"/>
      <c r="GFM13" s="84"/>
      <c r="GFN13" s="84"/>
      <c r="GFO13" s="84"/>
      <c r="GFP13" s="84"/>
      <c r="GFQ13" s="84"/>
      <c r="GFR13" s="84"/>
      <c r="GFS13" s="84"/>
      <c r="GFT13" s="84"/>
      <c r="GFU13" s="84"/>
      <c r="GFV13" s="84"/>
      <c r="GFW13" s="84"/>
      <c r="GFX13" s="84"/>
      <c r="GFY13" s="84"/>
      <c r="GFZ13" s="84"/>
      <c r="GGA13" s="84"/>
      <c r="GGB13" s="84"/>
      <c r="GGC13" s="84"/>
      <c r="GGD13" s="84"/>
      <c r="GGE13" s="84"/>
      <c r="GGF13" s="84"/>
      <c r="GGG13" s="84"/>
      <c r="GGH13" s="84"/>
      <c r="GGI13" s="84"/>
      <c r="GGJ13" s="84"/>
      <c r="GGK13" s="84"/>
      <c r="GGL13" s="84"/>
      <c r="GGM13" s="84"/>
      <c r="GGN13" s="84"/>
      <c r="GGO13" s="84"/>
      <c r="GGP13" s="84"/>
      <c r="GGQ13" s="84"/>
      <c r="GGR13" s="84"/>
      <c r="GGS13" s="84"/>
      <c r="GGT13" s="84"/>
      <c r="GGU13" s="84"/>
      <c r="GGV13" s="84"/>
      <c r="GGW13" s="84"/>
      <c r="GGX13" s="84"/>
      <c r="GGY13" s="84"/>
      <c r="GGZ13" s="84"/>
      <c r="GHA13" s="84"/>
      <c r="GHB13" s="84"/>
      <c r="GHC13" s="84"/>
      <c r="GHD13" s="84"/>
      <c r="GHE13" s="84"/>
      <c r="GHF13" s="84"/>
      <c r="GHG13" s="84"/>
      <c r="GHH13" s="84"/>
      <c r="GHI13" s="84"/>
      <c r="GHJ13" s="84"/>
      <c r="GHK13" s="84"/>
      <c r="GHL13" s="84"/>
      <c r="GHM13" s="84"/>
      <c r="GHN13" s="84"/>
      <c r="GHO13" s="84"/>
      <c r="GHP13" s="84"/>
      <c r="GHQ13" s="84"/>
      <c r="GHR13" s="84"/>
      <c r="GHS13" s="84"/>
      <c r="GHT13" s="84"/>
      <c r="GHU13" s="84"/>
      <c r="GHV13" s="84"/>
      <c r="GHW13" s="84"/>
      <c r="GHX13" s="84"/>
      <c r="GHY13" s="84"/>
      <c r="GHZ13" s="84"/>
      <c r="GIA13" s="84"/>
      <c r="GIB13" s="84"/>
      <c r="GIC13" s="84"/>
      <c r="GID13" s="84"/>
      <c r="GIE13" s="84"/>
      <c r="GIF13" s="84"/>
      <c r="GIG13" s="84"/>
      <c r="GIH13" s="84"/>
      <c r="GII13" s="84"/>
      <c r="GIJ13" s="84"/>
      <c r="GIK13" s="84"/>
      <c r="GIL13" s="84"/>
      <c r="GIM13" s="84"/>
      <c r="GIN13" s="84"/>
      <c r="GIO13" s="84"/>
      <c r="GIP13" s="84"/>
      <c r="GIQ13" s="84"/>
      <c r="GIR13" s="84"/>
      <c r="GIS13" s="84"/>
      <c r="GIT13" s="84"/>
      <c r="GIU13" s="84"/>
      <c r="GIV13" s="84"/>
      <c r="GIW13" s="84"/>
      <c r="GIX13" s="84"/>
      <c r="GIY13" s="84"/>
      <c r="GIZ13" s="84"/>
      <c r="GJA13" s="84"/>
      <c r="GJB13" s="84"/>
      <c r="GJC13" s="84"/>
      <c r="GJD13" s="84"/>
      <c r="GJE13" s="84"/>
      <c r="GJF13" s="84"/>
      <c r="GJG13" s="84"/>
      <c r="GJH13" s="84"/>
      <c r="GJI13" s="84"/>
      <c r="GJJ13" s="84"/>
      <c r="GJK13" s="84"/>
      <c r="GJL13" s="84"/>
      <c r="GJM13" s="84"/>
      <c r="GJN13" s="84"/>
      <c r="GJO13" s="84"/>
      <c r="GJP13" s="84"/>
      <c r="GJQ13" s="84"/>
      <c r="GJR13" s="84"/>
      <c r="GJS13" s="84"/>
      <c r="GJT13" s="84"/>
      <c r="GJU13" s="84"/>
      <c r="GJV13" s="84"/>
      <c r="GJW13" s="84"/>
      <c r="GJX13" s="84"/>
      <c r="GJY13" s="84"/>
      <c r="GJZ13" s="84"/>
      <c r="GKA13" s="84"/>
      <c r="GKB13" s="84"/>
      <c r="GKC13" s="84"/>
      <c r="GKD13" s="84"/>
      <c r="GKE13" s="84"/>
      <c r="GKF13" s="84"/>
      <c r="GKG13" s="84"/>
      <c r="GKH13" s="84"/>
      <c r="GKI13" s="84"/>
      <c r="GKJ13" s="84"/>
      <c r="GKK13" s="84"/>
      <c r="GKL13" s="84"/>
      <c r="GKM13" s="84"/>
      <c r="GKN13" s="84"/>
      <c r="GKO13" s="84"/>
      <c r="GKP13" s="84"/>
      <c r="GKQ13" s="84"/>
      <c r="GKR13" s="84"/>
      <c r="GKS13" s="84"/>
      <c r="GKT13" s="84"/>
      <c r="GKU13" s="84"/>
      <c r="GKV13" s="84"/>
      <c r="GKW13" s="84"/>
      <c r="GKX13" s="84"/>
      <c r="GKY13" s="84"/>
      <c r="GKZ13" s="84"/>
      <c r="GLA13" s="84"/>
      <c r="GLB13" s="84"/>
      <c r="GLC13" s="84"/>
      <c r="GLD13" s="84"/>
      <c r="GLE13" s="84"/>
      <c r="GLF13" s="84"/>
      <c r="GLG13" s="84"/>
      <c r="GLH13" s="84"/>
      <c r="GLI13" s="84"/>
      <c r="GLJ13" s="84"/>
      <c r="GLK13" s="84"/>
      <c r="GLL13" s="84"/>
      <c r="GLM13" s="84"/>
      <c r="GLN13" s="84"/>
      <c r="GLO13" s="84"/>
      <c r="GLP13" s="84"/>
      <c r="GLQ13" s="84"/>
      <c r="GLR13" s="84"/>
      <c r="GLS13" s="84"/>
      <c r="GLT13" s="84"/>
      <c r="GLU13" s="84"/>
      <c r="GLV13" s="84"/>
      <c r="GLW13" s="84"/>
      <c r="GLX13" s="84"/>
      <c r="GLY13" s="84"/>
      <c r="GLZ13" s="84"/>
      <c r="GMA13" s="84"/>
      <c r="GMB13" s="84"/>
      <c r="GMC13" s="84"/>
      <c r="GMD13" s="84"/>
      <c r="GME13" s="84"/>
      <c r="GMF13" s="84"/>
      <c r="GMG13" s="84"/>
      <c r="GMH13" s="84"/>
      <c r="GMI13" s="84"/>
      <c r="GMJ13" s="84"/>
      <c r="GMK13" s="84"/>
      <c r="GML13" s="84"/>
      <c r="GMM13" s="84"/>
      <c r="GMN13" s="84"/>
      <c r="GMO13" s="84"/>
      <c r="GMP13" s="84"/>
      <c r="GMQ13" s="84"/>
      <c r="GMR13" s="84"/>
      <c r="GMS13" s="84"/>
      <c r="GMT13" s="84"/>
      <c r="GMU13" s="84"/>
      <c r="GMV13" s="84"/>
      <c r="GMW13" s="84"/>
      <c r="GMX13" s="84"/>
      <c r="GMY13" s="84"/>
      <c r="GMZ13" s="84"/>
      <c r="GNA13" s="84"/>
      <c r="GNB13" s="84"/>
      <c r="GNC13" s="84"/>
      <c r="GND13" s="84"/>
      <c r="GNE13" s="84"/>
      <c r="GNF13" s="84"/>
      <c r="GNG13" s="84"/>
      <c r="GNH13" s="84"/>
      <c r="GNI13" s="84"/>
      <c r="GNJ13" s="84"/>
      <c r="GNK13" s="84"/>
      <c r="GNL13" s="84"/>
      <c r="GNM13" s="84"/>
      <c r="GNN13" s="84"/>
      <c r="GNO13" s="84"/>
      <c r="GNP13" s="84"/>
      <c r="GNQ13" s="84"/>
      <c r="GNR13" s="84"/>
      <c r="GNS13" s="84"/>
      <c r="GNT13" s="84"/>
      <c r="GNU13" s="84"/>
      <c r="GNV13" s="84"/>
      <c r="GNW13" s="84"/>
      <c r="GNX13" s="84"/>
      <c r="GNY13" s="84"/>
      <c r="GNZ13" s="84"/>
      <c r="GOA13" s="84"/>
      <c r="GOB13" s="84"/>
      <c r="GOC13" s="84"/>
      <c r="GOD13" s="84"/>
      <c r="GOE13" s="84"/>
      <c r="GOF13" s="84"/>
      <c r="GOG13" s="84"/>
      <c r="GOH13" s="84"/>
      <c r="GOI13" s="84"/>
      <c r="GOJ13" s="84"/>
      <c r="GOK13" s="84"/>
      <c r="GOL13" s="84"/>
      <c r="GOM13" s="84"/>
      <c r="GON13" s="84"/>
      <c r="GOO13" s="84"/>
      <c r="GOP13" s="84"/>
      <c r="GOQ13" s="84"/>
      <c r="GOR13" s="84"/>
      <c r="GOS13" s="84"/>
      <c r="GOT13" s="84"/>
      <c r="GOU13" s="84"/>
      <c r="GOV13" s="84"/>
      <c r="GOW13" s="84"/>
      <c r="GOX13" s="84"/>
      <c r="GOY13" s="84"/>
      <c r="GOZ13" s="84"/>
      <c r="GPA13" s="84"/>
      <c r="GPB13" s="84"/>
      <c r="GPC13" s="84"/>
      <c r="GPD13" s="84"/>
      <c r="GPE13" s="84"/>
      <c r="GPF13" s="84"/>
      <c r="GPG13" s="84"/>
      <c r="GPH13" s="84"/>
      <c r="GPI13" s="84"/>
      <c r="GPJ13" s="84"/>
      <c r="GPK13" s="84"/>
      <c r="GPL13" s="84"/>
      <c r="GPM13" s="84"/>
      <c r="GPN13" s="84"/>
      <c r="GPO13" s="84"/>
      <c r="GPP13" s="84"/>
      <c r="GPQ13" s="84"/>
      <c r="GPR13" s="84"/>
      <c r="GPS13" s="84"/>
      <c r="GPT13" s="84"/>
      <c r="GPU13" s="84"/>
      <c r="GPV13" s="84"/>
      <c r="GPW13" s="84"/>
      <c r="GPX13" s="84"/>
      <c r="GPY13" s="84"/>
      <c r="GPZ13" s="84"/>
      <c r="GQA13" s="84"/>
      <c r="GQB13" s="84"/>
      <c r="GQC13" s="84"/>
      <c r="GQD13" s="84"/>
      <c r="GQE13" s="84"/>
      <c r="GQF13" s="84"/>
      <c r="GQG13" s="84"/>
      <c r="GQH13" s="84"/>
      <c r="GQI13" s="84"/>
      <c r="GQJ13" s="84"/>
      <c r="GQK13" s="84"/>
      <c r="GQL13" s="84"/>
      <c r="GQM13" s="84"/>
      <c r="GQN13" s="84"/>
      <c r="GQO13" s="84"/>
      <c r="GQP13" s="84"/>
      <c r="GQQ13" s="84"/>
      <c r="GQR13" s="84"/>
      <c r="GQS13" s="84"/>
      <c r="GQT13" s="84"/>
      <c r="GQU13" s="84"/>
      <c r="GQV13" s="84"/>
      <c r="GQW13" s="84"/>
      <c r="GQX13" s="84"/>
      <c r="GQY13" s="84"/>
      <c r="GQZ13" s="84"/>
      <c r="GRA13" s="84"/>
      <c r="GRB13" s="84"/>
      <c r="GRC13" s="84"/>
      <c r="GRD13" s="84"/>
      <c r="GRE13" s="84"/>
      <c r="GRF13" s="84"/>
      <c r="GRG13" s="84"/>
      <c r="GRH13" s="84"/>
      <c r="GRI13" s="84"/>
      <c r="GRJ13" s="84"/>
      <c r="GRK13" s="84"/>
      <c r="GRL13" s="84"/>
      <c r="GRM13" s="84"/>
      <c r="GRN13" s="84"/>
      <c r="GRO13" s="84"/>
      <c r="GRP13" s="84"/>
      <c r="GRQ13" s="84"/>
      <c r="GRR13" s="84"/>
      <c r="GRS13" s="84"/>
      <c r="GRT13" s="84"/>
      <c r="GRU13" s="84"/>
      <c r="GRV13" s="84"/>
      <c r="GRW13" s="84"/>
      <c r="GRX13" s="84"/>
      <c r="GRY13" s="84"/>
      <c r="GRZ13" s="84"/>
      <c r="GSA13" s="84"/>
      <c r="GSB13" s="84"/>
      <c r="GSC13" s="84"/>
      <c r="GSD13" s="84"/>
      <c r="GSE13" s="84"/>
      <c r="GSF13" s="84"/>
      <c r="GSG13" s="84"/>
      <c r="GSH13" s="84"/>
      <c r="GSI13" s="84"/>
      <c r="GSJ13" s="84"/>
      <c r="GSK13" s="84"/>
      <c r="GSL13" s="84"/>
      <c r="GSM13" s="84"/>
      <c r="GSN13" s="84"/>
      <c r="GSO13" s="84"/>
      <c r="GSP13" s="84"/>
      <c r="GSQ13" s="84"/>
      <c r="GSR13" s="84"/>
      <c r="GSS13" s="84"/>
      <c r="GST13" s="84"/>
      <c r="GSU13" s="84"/>
      <c r="GSV13" s="84"/>
      <c r="GSW13" s="84"/>
      <c r="GSX13" s="84"/>
      <c r="GSY13" s="84"/>
      <c r="GSZ13" s="84"/>
      <c r="GTA13" s="84"/>
      <c r="GTB13" s="84"/>
      <c r="GTC13" s="84"/>
      <c r="GTD13" s="84"/>
      <c r="GTE13" s="84"/>
      <c r="GTF13" s="84"/>
      <c r="GTG13" s="84"/>
      <c r="GTH13" s="84"/>
      <c r="GTI13" s="84"/>
      <c r="GTJ13" s="84"/>
      <c r="GTK13" s="84"/>
      <c r="GTL13" s="84"/>
      <c r="GTM13" s="84"/>
      <c r="GTN13" s="84"/>
      <c r="GTO13" s="84"/>
      <c r="GTP13" s="84"/>
      <c r="GTQ13" s="84"/>
      <c r="GTR13" s="84"/>
      <c r="GTS13" s="84"/>
      <c r="GTT13" s="84"/>
      <c r="GTU13" s="84"/>
      <c r="GTV13" s="84"/>
      <c r="GTW13" s="84"/>
      <c r="GTX13" s="84"/>
      <c r="GTY13" s="84"/>
      <c r="GTZ13" s="84"/>
      <c r="GUA13" s="84"/>
      <c r="GUB13" s="84"/>
      <c r="GUC13" s="84"/>
      <c r="GUD13" s="84"/>
      <c r="GUE13" s="84"/>
      <c r="GUF13" s="84"/>
      <c r="GUG13" s="84"/>
      <c r="GUH13" s="84"/>
      <c r="GUI13" s="84"/>
      <c r="GUJ13" s="84"/>
      <c r="GUK13" s="84"/>
      <c r="GUL13" s="84"/>
      <c r="GUM13" s="84"/>
      <c r="GUN13" s="84"/>
      <c r="GUO13" s="84"/>
      <c r="GUP13" s="84"/>
      <c r="GUQ13" s="84"/>
      <c r="GUR13" s="84"/>
      <c r="GUS13" s="84"/>
      <c r="GUT13" s="84"/>
      <c r="GUU13" s="84"/>
      <c r="GUV13" s="84"/>
      <c r="GUW13" s="84"/>
      <c r="GUX13" s="84"/>
      <c r="GUY13" s="84"/>
      <c r="GUZ13" s="84"/>
      <c r="GVA13" s="84"/>
      <c r="GVB13" s="84"/>
      <c r="GVC13" s="84"/>
      <c r="GVD13" s="84"/>
      <c r="GVE13" s="84"/>
      <c r="GVF13" s="84"/>
      <c r="GVG13" s="84"/>
      <c r="GVH13" s="84"/>
      <c r="GVI13" s="84"/>
      <c r="GVJ13" s="84"/>
      <c r="GVK13" s="84"/>
      <c r="GVL13" s="84"/>
      <c r="GVM13" s="84"/>
      <c r="GVN13" s="84"/>
      <c r="GVO13" s="84"/>
      <c r="GVP13" s="84"/>
      <c r="GVQ13" s="84"/>
      <c r="GVR13" s="84"/>
      <c r="GVS13" s="84"/>
      <c r="GVT13" s="84"/>
      <c r="GVU13" s="84"/>
      <c r="GVV13" s="84"/>
      <c r="GVW13" s="84"/>
      <c r="GVX13" s="84"/>
      <c r="GVY13" s="84"/>
      <c r="GVZ13" s="84"/>
      <c r="GWA13" s="84"/>
      <c r="GWB13" s="84"/>
      <c r="GWC13" s="84"/>
      <c r="GWD13" s="84"/>
      <c r="GWE13" s="84"/>
      <c r="GWF13" s="84"/>
      <c r="GWG13" s="84"/>
      <c r="GWH13" s="84"/>
      <c r="GWI13" s="84"/>
      <c r="GWJ13" s="84"/>
      <c r="GWK13" s="84"/>
      <c r="GWL13" s="84"/>
      <c r="GWM13" s="84"/>
      <c r="GWN13" s="84"/>
      <c r="GWO13" s="84"/>
      <c r="GWP13" s="84"/>
      <c r="GWQ13" s="84"/>
      <c r="GWR13" s="84"/>
      <c r="GWS13" s="84"/>
      <c r="GWT13" s="84"/>
      <c r="GWU13" s="84"/>
      <c r="GWV13" s="84"/>
      <c r="GWW13" s="84"/>
      <c r="GWX13" s="84"/>
      <c r="GWY13" s="84"/>
      <c r="GWZ13" s="84"/>
      <c r="GXA13" s="84"/>
      <c r="GXB13" s="84"/>
      <c r="GXC13" s="84"/>
      <c r="GXD13" s="84"/>
      <c r="GXE13" s="84"/>
      <c r="GXF13" s="84"/>
      <c r="GXG13" s="84"/>
      <c r="GXH13" s="84"/>
      <c r="GXI13" s="84"/>
      <c r="GXJ13" s="84"/>
      <c r="GXK13" s="84"/>
      <c r="GXL13" s="84"/>
      <c r="GXM13" s="84"/>
      <c r="GXN13" s="84"/>
      <c r="GXO13" s="84"/>
      <c r="GXP13" s="84"/>
      <c r="GXQ13" s="84"/>
      <c r="GXR13" s="84"/>
      <c r="GXS13" s="84"/>
      <c r="GXT13" s="84"/>
      <c r="GXU13" s="84"/>
      <c r="GXV13" s="84"/>
      <c r="GXW13" s="84"/>
      <c r="GXX13" s="84"/>
      <c r="GXY13" s="84"/>
      <c r="GXZ13" s="84"/>
      <c r="GYA13" s="84"/>
      <c r="GYB13" s="84"/>
      <c r="GYC13" s="84"/>
      <c r="GYD13" s="84"/>
      <c r="GYE13" s="84"/>
      <c r="GYF13" s="84"/>
      <c r="GYG13" s="84"/>
      <c r="GYH13" s="84"/>
      <c r="GYI13" s="84"/>
      <c r="GYJ13" s="84"/>
      <c r="GYK13" s="84"/>
      <c r="GYL13" s="84"/>
      <c r="GYM13" s="84"/>
      <c r="GYN13" s="84"/>
      <c r="GYO13" s="84"/>
      <c r="GYP13" s="84"/>
      <c r="GYQ13" s="84"/>
      <c r="GYR13" s="84"/>
      <c r="GYS13" s="84"/>
      <c r="GYT13" s="84"/>
      <c r="GYU13" s="84"/>
      <c r="GYV13" s="84"/>
      <c r="GYW13" s="84"/>
      <c r="GYX13" s="84"/>
      <c r="GYY13" s="84"/>
      <c r="GYZ13" s="84"/>
      <c r="GZA13" s="84"/>
      <c r="GZB13" s="84"/>
      <c r="GZC13" s="84"/>
      <c r="GZD13" s="84"/>
      <c r="GZE13" s="84"/>
      <c r="GZF13" s="84"/>
      <c r="GZG13" s="84"/>
      <c r="GZH13" s="84"/>
      <c r="GZI13" s="84"/>
      <c r="GZJ13" s="84"/>
      <c r="GZK13" s="84"/>
      <c r="GZL13" s="84"/>
      <c r="GZM13" s="84"/>
      <c r="GZN13" s="84"/>
      <c r="GZO13" s="84"/>
      <c r="GZP13" s="84"/>
      <c r="GZQ13" s="84"/>
      <c r="GZR13" s="84"/>
      <c r="GZS13" s="84"/>
      <c r="GZT13" s="84"/>
      <c r="GZU13" s="84"/>
      <c r="GZV13" s="84"/>
      <c r="GZW13" s="84"/>
      <c r="GZX13" s="84"/>
      <c r="GZY13" s="84"/>
      <c r="GZZ13" s="84"/>
      <c r="HAA13" s="84"/>
      <c r="HAB13" s="84"/>
      <c r="HAC13" s="84"/>
      <c r="HAD13" s="84"/>
      <c r="HAE13" s="84"/>
      <c r="HAF13" s="84"/>
      <c r="HAG13" s="84"/>
      <c r="HAH13" s="84"/>
      <c r="HAI13" s="84"/>
      <c r="HAJ13" s="84"/>
      <c r="HAK13" s="84"/>
      <c r="HAL13" s="84"/>
      <c r="HAM13" s="84"/>
      <c r="HAN13" s="84"/>
      <c r="HAO13" s="84"/>
      <c r="HAP13" s="84"/>
      <c r="HAQ13" s="84"/>
      <c r="HAR13" s="84"/>
      <c r="HAS13" s="84"/>
      <c r="HAT13" s="84"/>
      <c r="HAU13" s="84"/>
      <c r="HAV13" s="84"/>
      <c r="HAW13" s="84"/>
      <c r="HAX13" s="84"/>
      <c r="HAY13" s="84"/>
      <c r="HAZ13" s="84"/>
      <c r="HBA13" s="84"/>
      <c r="HBB13" s="84"/>
      <c r="HBC13" s="84"/>
      <c r="HBD13" s="84"/>
      <c r="HBE13" s="84"/>
      <c r="HBF13" s="84"/>
      <c r="HBG13" s="84"/>
      <c r="HBH13" s="84"/>
      <c r="HBI13" s="84"/>
      <c r="HBJ13" s="84"/>
      <c r="HBK13" s="84"/>
      <c r="HBL13" s="84"/>
      <c r="HBM13" s="84"/>
      <c r="HBN13" s="84"/>
      <c r="HBO13" s="84"/>
      <c r="HBP13" s="84"/>
      <c r="HBQ13" s="84"/>
      <c r="HBR13" s="84"/>
      <c r="HBS13" s="84"/>
      <c r="HBT13" s="84"/>
      <c r="HBU13" s="84"/>
      <c r="HBV13" s="84"/>
      <c r="HBW13" s="84"/>
      <c r="HBX13" s="84"/>
      <c r="HBY13" s="84"/>
      <c r="HBZ13" s="84"/>
      <c r="HCA13" s="84"/>
      <c r="HCB13" s="84"/>
      <c r="HCC13" s="84"/>
      <c r="HCD13" s="84"/>
      <c r="HCE13" s="84"/>
      <c r="HCF13" s="84"/>
      <c r="HCG13" s="84"/>
      <c r="HCH13" s="84"/>
      <c r="HCI13" s="84"/>
      <c r="HCJ13" s="84"/>
      <c r="HCK13" s="84"/>
      <c r="HCL13" s="84"/>
      <c r="HCM13" s="84"/>
      <c r="HCN13" s="84"/>
      <c r="HCO13" s="84"/>
      <c r="HCP13" s="84"/>
      <c r="HCQ13" s="84"/>
      <c r="HCR13" s="84"/>
      <c r="HCS13" s="84"/>
      <c r="HCT13" s="84"/>
      <c r="HCU13" s="84"/>
      <c r="HCV13" s="84"/>
      <c r="HCW13" s="84"/>
      <c r="HCX13" s="84"/>
      <c r="HCY13" s="84"/>
      <c r="HCZ13" s="84"/>
      <c r="HDA13" s="84"/>
      <c r="HDB13" s="84"/>
      <c r="HDC13" s="84"/>
      <c r="HDD13" s="84"/>
      <c r="HDE13" s="84"/>
      <c r="HDF13" s="84"/>
      <c r="HDG13" s="84"/>
      <c r="HDH13" s="84"/>
      <c r="HDI13" s="84"/>
      <c r="HDJ13" s="84"/>
      <c r="HDK13" s="84"/>
      <c r="HDL13" s="84"/>
      <c r="HDM13" s="84"/>
      <c r="HDN13" s="84"/>
      <c r="HDO13" s="84"/>
      <c r="HDP13" s="84"/>
      <c r="HDQ13" s="84"/>
      <c r="HDR13" s="84"/>
      <c r="HDS13" s="84"/>
      <c r="HDT13" s="84"/>
      <c r="HDU13" s="84"/>
      <c r="HDV13" s="84"/>
      <c r="HDW13" s="84"/>
      <c r="HDX13" s="84"/>
      <c r="HDY13" s="84"/>
      <c r="HDZ13" s="84"/>
      <c r="HEA13" s="84"/>
      <c r="HEB13" s="84"/>
      <c r="HEC13" s="84"/>
      <c r="HED13" s="84"/>
      <c r="HEE13" s="84"/>
      <c r="HEF13" s="84"/>
      <c r="HEG13" s="84"/>
      <c r="HEH13" s="84"/>
      <c r="HEI13" s="84"/>
      <c r="HEJ13" s="84"/>
      <c r="HEK13" s="84"/>
      <c r="HEL13" s="84"/>
      <c r="HEM13" s="84"/>
      <c r="HEN13" s="84"/>
      <c r="HEO13" s="84"/>
      <c r="HEP13" s="84"/>
      <c r="HEQ13" s="84"/>
      <c r="HER13" s="84"/>
      <c r="HES13" s="84"/>
      <c r="HET13" s="84"/>
      <c r="HEU13" s="84"/>
      <c r="HEV13" s="84"/>
      <c r="HEW13" s="84"/>
      <c r="HEX13" s="84"/>
      <c r="HEY13" s="84"/>
      <c r="HEZ13" s="84"/>
      <c r="HFA13" s="84"/>
      <c r="HFB13" s="84"/>
      <c r="HFC13" s="84"/>
      <c r="HFD13" s="84"/>
      <c r="HFE13" s="84"/>
      <c r="HFF13" s="84"/>
      <c r="HFG13" s="84"/>
      <c r="HFH13" s="84"/>
      <c r="HFI13" s="84"/>
      <c r="HFJ13" s="84"/>
      <c r="HFK13" s="84"/>
      <c r="HFL13" s="84"/>
      <c r="HFM13" s="84"/>
      <c r="HFN13" s="84"/>
      <c r="HFO13" s="84"/>
      <c r="HFP13" s="84"/>
      <c r="HFQ13" s="84"/>
      <c r="HFR13" s="84"/>
      <c r="HFS13" s="84"/>
      <c r="HFT13" s="84"/>
      <c r="HFU13" s="84"/>
      <c r="HFV13" s="84"/>
      <c r="HFW13" s="84"/>
      <c r="HFX13" s="84"/>
      <c r="HFY13" s="84"/>
      <c r="HFZ13" s="84"/>
      <c r="HGA13" s="84"/>
      <c r="HGB13" s="84"/>
      <c r="HGC13" s="84"/>
      <c r="HGD13" s="84"/>
      <c r="HGE13" s="84"/>
      <c r="HGF13" s="84"/>
      <c r="HGG13" s="84"/>
      <c r="HGH13" s="84"/>
      <c r="HGI13" s="84"/>
      <c r="HGJ13" s="84"/>
      <c r="HGK13" s="84"/>
      <c r="HGL13" s="84"/>
      <c r="HGM13" s="84"/>
      <c r="HGN13" s="84"/>
      <c r="HGO13" s="84"/>
      <c r="HGP13" s="84"/>
      <c r="HGQ13" s="84"/>
      <c r="HGR13" s="84"/>
      <c r="HGS13" s="84"/>
      <c r="HGT13" s="84"/>
      <c r="HGU13" s="84"/>
      <c r="HGV13" s="84"/>
      <c r="HGW13" s="84"/>
      <c r="HGX13" s="84"/>
      <c r="HGY13" s="84"/>
      <c r="HGZ13" s="84"/>
      <c r="HHA13" s="84"/>
      <c r="HHB13" s="84"/>
      <c r="HHC13" s="84"/>
      <c r="HHD13" s="84"/>
      <c r="HHE13" s="84"/>
      <c r="HHF13" s="84"/>
      <c r="HHG13" s="84"/>
      <c r="HHH13" s="84"/>
      <c r="HHI13" s="84"/>
      <c r="HHJ13" s="84"/>
      <c r="HHK13" s="84"/>
      <c r="HHL13" s="84"/>
      <c r="HHM13" s="84"/>
      <c r="HHN13" s="84"/>
      <c r="HHO13" s="84"/>
      <c r="HHP13" s="84"/>
      <c r="HHQ13" s="84"/>
      <c r="HHR13" s="84"/>
      <c r="HHS13" s="84"/>
      <c r="HHT13" s="84"/>
      <c r="HHU13" s="84"/>
      <c r="HHV13" s="84"/>
      <c r="HHW13" s="84"/>
      <c r="HHX13" s="84"/>
      <c r="HHY13" s="84"/>
      <c r="HHZ13" s="84"/>
      <c r="HIA13" s="84"/>
      <c r="HIB13" s="84"/>
      <c r="HIC13" s="84"/>
      <c r="HID13" s="84"/>
      <c r="HIE13" s="84"/>
      <c r="HIF13" s="84"/>
      <c r="HIG13" s="84"/>
      <c r="HIH13" s="84"/>
      <c r="HII13" s="84"/>
      <c r="HIJ13" s="84"/>
      <c r="HIK13" s="84"/>
      <c r="HIL13" s="84"/>
      <c r="HIM13" s="84"/>
      <c r="HIN13" s="84"/>
      <c r="HIO13" s="84"/>
      <c r="HIP13" s="84"/>
      <c r="HIQ13" s="84"/>
      <c r="HIR13" s="84"/>
      <c r="HIS13" s="84"/>
      <c r="HIT13" s="84"/>
      <c r="HIU13" s="84"/>
      <c r="HIV13" s="84"/>
      <c r="HIW13" s="84"/>
      <c r="HIX13" s="84"/>
      <c r="HIY13" s="84"/>
      <c r="HIZ13" s="84"/>
      <c r="HJA13" s="84"/>
      <c r="HJB13" s="84"/>
      <c r="HJC13" s="84"/>
      <c r="HJD13" s="84"/>
      <c r="HJE13" s="84"/>
      <c r="HJF13" s="84"/>
      <c r="HJG13" s="84"/>
      <c r="HJH13" s="84"/>
      <c r="HJI13" s="84"/>
      <c r="HJJ13" s="84"/>
      <c r="HJK13" s="84"/>
      <c r="HJL13" s="84"/>
      <c r="HJM13" s="84"/>
      <c r="HJN13" s="84"/>
      <c r="HJO13" s="84"/>
      <c r="HJP13" s="84"/>
      <c r="HJQ13" s="84"/>
      <c r="HJR13" s="84"/>
      <c r="HJS13" s="84"/>
      <c r="HJT13" s="84"/>
      <c r="HJU13" s="84"/>
      <c r="HJV13" s="84"/>
      <c r="HJW13" s="84"/>
      <c r="HJX13" s="84"/>
      <c r="HJY13" s="84"/>
      <c r="HJZ13" s="84"/>
      <c r="HKA13" s="84"/>
      <c r="HKB13" s="84"/>
      <c r="HKC13" s="84"/>
      <c r="HKD13" s="84"/>
      <c r="HKE13" s="84"/>
      <c r="HKF13" s="84"/>
      <c r="HKG13" s="84"/>
      <c r="HKH13" s="84"/>
      <c r="HKI13" s="84"/>
      <c r="HKJ13" s="84"/>
      <c r="HKK13" s="84"/>
      <c r="HKL13" s="84"/>
      <c r="HKM13" s="84"/>
      <c r="HKN13" s="84"/>
      <c r="HKO13" s="84"/>
      <c r="HKP13" s="84"/>
      <c r="HKQ13" s="84"/>
      <c r="HKR13" s="84"/>
      <c r="HKS13" s="84"/>
      <c r="HKT13" s="84"/>
      <c r="HKU13" s="84"/>
      <c r="HKV13" s="84"/>
      <c r="HKW13" s="84"/>
      <c r="HKX13" s="84"/>
      <c r="HKY13" s="84"/>
      <c r="HKZ13" s="84"/>
      <c r="HLA13" s="84"/>
      <c r="HLB13" s="84"/>
      <c r="HLC13" s="84"/>
      <c r="HLD13" s="84"/>
      <c r="HLE13" s="84"/>
      <c r="HLF13" s="84"/>
      <c r="HLG13" s="84"/>
      <c r="HLH13" s="84"/>
      <c r="HLI13" s="84"/>
      <c r="HLJ13" s="84"/>
      <c r="HLK13" s="84"/>
      <c r="HLL13" s="84"/>
      <c r="HLM13" s="84"/>
      <c r="HLN13" s="84"/>
      <c r="HLO13" s="84"/>
      <c r="HLP13" s="84"/>
      <c r="HLQ13" s="84"/>
      <c r="HLR13" s="84"/>
      <c r="HLS13" s="84"/>
      <c r="HLT13" s="84"/>
      <c r="HLU13" s="84"/>
      <c r="HLV13" s="84"/>
      <c r="HLW13" s="84"/>
      <c r="HLX13" s="84"/>
      <c r="HLY13" s="84"/>
      <c r="HLZ13" s="84"/>
      <c r="HMA13" s="84"/>
      <c r="HMB13" s="84"/>
      <c r="HMC13" s="84"/>
      <c r="HMD13" s="84"/>
      <c r="HME13" s="84"/>
      <c r="HMF13" s="84"/>
      <c r="HMG13" s="84"/>
      <c r="HMH13" s="84"/>
      <c r="HMI13" s="84"/>
      <c r="HMJ13" s="84"/>
      <c r="HMK13" s="84"/>
      <c r="HML13" s="84"/>
      <c r="HMM13" s="84"/>
      <c r="HMN13" s="84"/>
      <c r="HMO13" s="84"/>
      <c r="HMP13" s="84"/>
      <c r="HMQ13" s="84"/>
      <c r="HMR13" s="84"/>
      <c r="HMS13" s="84"/>
      <c r="HMT13" s="84"/>
      <c r="HMU13" s="84"/>
      <c r="HMV13" s="84"/>
      <c r="HMW13" s="84"/>
      <c r="HMX13" s="84"/>
      <c r="HMY13" s="84"/>
      <c r="HMZ13" s="84"/>
      <c r="HNA13" s="84"/>
      <c r="HNB13" s="84"/>
      <c r="HNC13" s="84"/>
      <c r="HND13" s="84"/>
      <c r="HNE13" s="84"/>
      <c r="HNF13" s="84"/>
      <c r="HNG13" s="84"/>
      <c r="HNH13" s="84"/>
      <c r="HNI13" s="84"/>
      <c r="HNJ13" s="84"/>
      <c r="HNK13" s="84"/>
      <c r="HNL13" s="84"/>
      <c r="HNM13" s="84"/>
      <c r="HNN13" s="84"/>
      <c r="HNO13" s="84"/>
      <c r="HNP13" s="84"/>
      <c r="HNQ13" s="84"/>
      <c r="HNR13" s="84"/>
      <c r="HNS13" s="84"/>
      <c r="HNT13" s="84"/>
      <c r="HNU13" s="84"/>
      <c r="HNV13" s="84"/>
      <c r="HNW13" s="84"/>
      <c r="HNX13" s="84"/>
      <c r="HNY13" s="84"/>
      <c r="HNZ13" s="84"/>
      <c r="HOA13" s="84"/>
      <c r="HOB13" s="84"/>
      <c r="HOC13" s="84"/>
      <c r="HOD13" s="84"/>
      <c r="HOE13" s="84"/>
      <c r="HOF13" s="84"/>
      <c r="HOG13" s="84"/>
      <c r="HOH13" s="84"/>
      <c r="HOI13" s="84"/>
      <c r="HOJ13" s="84"/>
      <c r="HOK13" s="84"/>
      <c r="HOL13" s="84"/>
      <c r="HOM13" s="84"/>
      <c r="HON13" s="84"/>
      <c r="HOO13" s="84"/>
      <c r="HOP13" s="84"/>
      <c r="HOQ13" s="84"/>
      <c r="HOR13" s="84"/>
      <c r="HOS13" s="84"/>
      <c r="HOT13" s="84"/>
      <c r="HOU13" s="84"/>
      <c r="HOV13" s="84"/>
      <c r="HOW13" s="84"/>
      <c r="HOX13" s="84"/>
      <c r="HOY13" s="84"/>
      <c r="HOZ13" s="84"/>
      <c r="HPA13" s="84"/>
      <c r="HPB13" s="84"/>
      <c r="HPC13" s="84"/>
      <c r="HPD13" s="84"/>
      <c r="HPE13" s="84"/>
      <c r="HPF13" s="84"/>
      <c r="HPG13" s="84"/>
      <c r="HPH13" s="84"/>
      <c r="HPI13" s="84"/>
      <c r="HPJ13" s="84"/>
      <c r="HPK13" s="84"/>
      <c r="HPL13" s="84"/>
      <c r="HPM13" s="84"/>
      <c r="HPN13" s="84"/>
      <c r="HPO13" s="84"/>
      <c r="HPP13" s="84"/>
      <c r="HPQ13" s="84"/>
      <c r="HPR13" s="84"/>
      <c r="HPS13" s="84"/>
      <c r="HPT13" s="84"/>
      <c r="HPU13" s="84"/>
      <c r="HPV13" s="84"/>
      <c r="HPW13" s="84"/>
      <c r="HPX13" s="84"/>
      <c r="HPY13" s="84"/>
      <c r="HPZ13" s="84"/>
      <c r="HQA13" s="84"/>
      <c r="HQB13" s="84"/>
      <c r="HQC13" s="84"/>
      <c r="HQD13" s="84"/>
      <c r="HQE13" s="84"/>
      <c r="HQF13" s="84"/>
      <c r="HQG13" s="84"/>
      <c r="HQH13" s="84"/>
      <c r="HQI13" s="84"/>
      <c r="HQJ13" s="84"/>
      <c r="HQK13" s="84"/>
      <c r="HQL13" s="84"/>
      <c r="HQM13" s="84"/>
      <c r="HQN13" s="84"/>
      <c r="HQO13" s="84"/>
      <c r="HQP13" s="84"/>
      <c r="HQQ13" s="84"/>
      <c r="HQR13" s="84"/>
      <c r="HQS13" s="84"/>
      <c r="HQT13" s="84"/>
      <c r="HQU13" s="84"/>
      <c r="HQV13" s="84"/>
      <c r="HQW13" s="84"/>
      <c r="HQX13" s="84"/>
      <c r="HQY13" s="84"/>
      <c r="HQZ13" s="84"/>
      <c r="HRA13" s="84"/>
      <c r="HRB13" s="84"/>
      <c r="HRC13" s="84"/>
      <c r="HRD13" s="84"/>
      <c r="HRE13" s="84"/>
      <c r="HRF13" s="84"/>
      <c r="HRG13" s="84"/>
      <c r="HRH13" s="84"/>
      <c r="HRI13" s="84"/>
      <c r="HRJ13" s="84"/>
      <c r="HRK13" s="84"/>
      <c r="HRL13" s="84"/>
      <c r="HRM13" s="84"/>
      <c r="HRN13" s="84"/>
      <c r="HRO13" s="84"/>
      <c r="HRP13" s="84"/>
      <c r="HRQ13" s="84"/>
      <c r="HRR13" s="84"/>
      <c r="HRS13" s="84"/>
      <c r="HRT13" s="84"/>
      <c r="HRU13" s="84"/>
      <c r="HRV13" s="84"/>
      <c r="HRW13" s="84"/>
      <c r="HRX13" s="84"/>
      <c r="HRY13" s="84"/>
      <c r="HRZ13" s="84"/>
      <c r="HSA13" s="84"/>
      <c r="HSB13" s="84"/>
      <c r="HSC13" s="84"/>
      <c r="HSD13" s="84"/>
      <c r="HSE13" s="84"/>
      <c r="HSF13" s="84"/>
      <c r="HSG13" s="84"/>
      <c r="HSH13" s="84"/>
      <c r="HSI13" s="84"/>
      <c r="HSJ13" s="84"/>
      <c r="HSK13" s="84"/>
      <c r="HSL13" s="84"/>
      <c r="HSM13" s="84"/>
      <c r="HSN13" s="84"/>
      <c r="HSO13" s="84"/>
      <c r="HSP13" s="84"/>
      <c r="HSQ13" s="84"/>
      <c r="HSR13" s="84"/>
      <c r="HSS13" s="84"/>
      <c r="HST13" s="84"/>
      <c r="HSU13" s="84"/>
      <c r="HSV13" s="84"/>
      <c r="HSW13" s="84"/>
      <c r="HSX13" s="84"/>
      <c r="HSY13" s="84"/>
      <c r="HSZ13" s="84"/>
      <c r="HTA13" s="84"/>
      <c r="HTB13" s="84"/>
      <c r="HTC13" s="84"/>
      <c r="HTD13" s="84"/>
      <c r="HTE13" s="84"/>
      <c r="HTF13" s="84"/>
      <c r="HTG13" s="84"/>
      <c r="HTH13" s="84"/>
      <c r="HTI13" s="84"/>
      <c r="HTJ13" s="84"/>
      <c r="HTK13" s="84"/>
      <c r="HTL13" s="84"/>
      <c r="HTM13" s="84"/>
      <c r="HTN13" s="84"/>
      <c r="HTO13" s="84"/>
      <c r="HTP13" s="84"/>
      <c r="HTQ13" s="84"/>
      <c r="HTR13" s="84"/>
      <c r="HTS13" s="84"/>
      <c r="HTT13" s="84"/>
      <c r="HTU13" s="84"/>
      <c r="HTV13" s="84"/>
      <c r="HTW13" s="84"/>
      <c r="HTX13" s="84"/>
      <c r="HTY13" s="84"/>
      <c r="HTZ13" s="84"/>
      <c r="HUA13" s="84"/>
      <c r="HUB13" s="84"/>
      <c r="HUC13" s="84"/>
      <c r="HUD13" s="84"/>
      <c r="HUE13" s="84"/>
      <c r="HUF13" s="84"/>
      <c r="HUG13" s="84"/>
      <c r="HUH13" s="84"/>
      <c r="HUI13" s="84"/>
      <c r="HUJ13" s="84"/>
      <c r="HUK13" s="84"/>
      <c r="HUL13" s="84"/>
      <c r="HUM13" s="84"/>
      <c r="HUN13" s="84"/>
      <c r="HUO13" s="84"/>
      <c r="HUP13" s="84"/>
      <c r="HUQ13" s="84"/>
      <c r="HUR13" s="84"/>
      <c r="HUS13" s="84"/>
      <c r="HUT13" s="84"/>
      <c r="HUU13" s="84"/>
      <c r="HUV13" s="84"/>
      <c r="HUW13" s="84"/>
      <c r="HUX13" s="84"/>
      <c r="HUY13" s="84"/>
      <c r="HUZ13" s="84"/>
      <c r="HVA13" s="84"/>
      <c r="HVB13" s="84"/>
      <c r="HVC13" s="84"/>
      <c r="HVD13" s="84"/>
      <c r="HVE13" s="84"/>
      <c r="HVF13" s="84"/>
      <c r="HVG13" s="84"/>
      <c r="HVH13" s="84"/>
      <c r="HVI13" s="84"/>
      <c r="HVJ13" s="84"/>
      <c r="HVK13" s="84"/>
      <c r="HVL13" s="84"/>
      <c r="HVM13" s="84"/>
      <c r="HVN13" s="84"/>
      <c r="HVO13" s="84"/>
      <c r="HVP13" s="84"/>
      <c r="HVQ13" s="84"/>
      <c r="HVR13" s="84"/>
      <c r="HVS13" s="84"/>
      <c r="HVT13" s="84"/>
      <c r="HVU13" s="84"/>
      <c r="HVV13" s="84"/>
      <c r="HVW13" s="84"/>
      <c r="HVX13" s="84"/>
      <c r="HVY13" s="84"/>
      <c r="HVZ13" s="84"/>
      <c r="HWA13" s="84"/>
      <c r="HWB13" s="84"/>
      <c r="HWC13" s="84"/>
      <c r="HWD13" s="84"/>
      <c r="HWE13" s="84"/>
      <c r="HWF13" s="84"/>
      <c r="HWG13" s="84"/>
      <c r="HWH13" s="84"/>
      <c r="HWI13" s="84"/>
      <c r="HWJ13" s="84"/>
      <c r="HWK13" s="84"/>
      <c r="HWL13" s="84"/>
      <c r="HWM13" s="84"/>
      <c r="HWN13" s="84"/>
      <c r="HWO13" s="84"/>
      <c r="HWP13" s="84"/>
      <c r="HWQ13" s="84"/>
      <c r="HWR13" s="84"/>
      <c r="HWS13" s="84"/>
      <c r="HWT13" s="84"/>
      <c r="HWU13" s="84"/>
      <c r="HWV13" s="84"/>
      <c r="HWW13" s="84"/>
      <c r="HWX13" s="84"/>
      <c r="HWY13" s="84"/>
      <c r="HWZ13" s="84"/>
      <c r="HXA13" s="84"/>
      <c r="HXB13" s="84"/>
      <c r="HXC13" s="84"/>
      <c r="HXD13" s="84"/>
      <c r="HXE13" s="84"/>
      <c r="HXF13" s="84"/>
      <c r="HXG13" s="84"/>
      <c r="HXH13" s="84"/>
      <c r="HXI13" s="84"/>
      <c r="HXJ13" s="84"/>
      <c r="HXK13" s="84"/>
      <c r="HXL13" s="84"/>
      <c r="HXM13" s="84"/>
      <c r="HXN13" s="84"/>
      <c r="HXO13" s="84"/>
      <c r="HXP13" s="84"/>
      <c r="HXQ13" s="84"/>
      <c r="HXR13" s="84"/>
      <c r="HXS13" s="84"/>
      <c r="HXT13" s="84"/>
      <c r="HXU13" s="84"/>
      <c r="HXV13" s="84"/>
      <c r="HXW13" s="84"/>
      <c r="HXX13" s="84"/>
      <c r="HXY13" s="84"/>
      <c r="HXZ13" s="84"/>
      <c r="HYA13" s="84"/>
      <c r="HYB13" s="84"/>
      <c r="HYC13" s="84"/>
      <c r="HYD13" s="84"/>
      <c r="HYE13" s="84"/>
      <c r="HYF13" s="84"/>
      <c r="HYG13" s="84"/>
      <c r="HYH13" s="84"/>
      <c r="HYI13" s="84"/>
      <c r="HYJ13" s="84"/>
      <c r="HYK13" s="84"/>
      <c r="HYL13" s="84"/>
      <c r="HYM13" s="84"/>
      <c r="HYN13" s="84"/>
      <c r="HYO13" s="84"/>
      <c r="HYP13" s="84"/>
      <c r="HYQ13" s="84"/>
      <c r="HYR13" s="84"/>
      <c r="HYS13" s="84"/>
      <c r="HYT13" s="84"/>
      <c r="HYU13" s="84"/>
      <c r="HYV13" s="84"/>
      <c r="HYW13" s="84"/>
      <c r="HYX13" s="84"/>
      <c r="HYY13" s="84"/>
      <c r="HYZ13" s="84"/>
      <c r="HZA13" s="84"/>
      <c r="HZB13" s="84"/>
      <c r="HZC13" s="84"/>
      <c r="HZD13" s="84"/>
      <c r="HZE13" s="84"/>
      <c r="HZF13" s="84"/>
      <c r="HZG13" s="84"/>
      <c r="HZH13" s="84"/>
      <c r="HZI13" s="84"/>
      <c r="HZJ13" s="84"/>
      <c r="HZK13" s="84"/>
      <c r="HZL13" s="84"/>
      <c r="HZM13" s="84"/>
      <c r="HZN13" s="84"/>
      <c r="HZO13" s="84"/>
      <c r="HZP13" s="84"/>
      <c r="HZQ13" s="84"/>
      <c r="HZR13" s="84"/>
      <c r="HZS13" s="84"/>
      <c r="HZT13" s="84"/>
      <c r="HZU13" s="84"/>
      <c r="HZV13" s="84"/>
      <c r="HZW13" s="84"/>
      <c r="HZX13" s="84"/>
      <c r="HZY13" s="84"/>
      <c r="HZZ13" s="84"/>
      <c r="IAA13" s="84"/>
      <c r="IAB13" s="84"/>
      <c r="IAC13" s="84"/>
      <c r="IAD13" s="84"/>
      <c r="IAE13" s="84"/>
      <c r="IAF13" s="84"/>
      <c r="IAG13" s="84"/>
      <c r="IAH13" s="84"/>
      <c r="IAI13" s="84"/>
      <c r="IAJ13" s="84"/>
      <c r="IAK13" s="84"/>
      <c r="IAL13" s="84"/>
      <c r="IAM13" s="84"/>
      <c r="IAN13" s="84"/>
      <c r="IAO13" s="84"/>
      <c r="IAP13" s="84"/>
      <c r="IAQ13" s="84"/>
      <c r="IAR13" s="84"/>
      <c r="IAS13" s="84"/>
      <c r="IAT13" s="84"/>
      <c r="IAU13" s="84"/>
      <c r="IAV13" s="84"/>
      <c r="IAW13" s="84"/>
      <c r="IAX13" s="84"/>
      <c r="IAY13" s="84"/>
      <c r="IAZ13" s="84"/>
      <c r="IBA13" s="84"/>
      <c r="IBB13" s="84"/>
      <c r="IBC13" s="84"/>
      <c r="IBD13" s="84"/>
      <c r="IBE13" s="84"/>
      <c r="IBF13" s="84"/>
      <c r="IBG13" s="84"/>
      <c r="IBH13" s="84"/>
      <c r="IBI13" s="84"/>
      <c r="IBJ13" s="84"/>
      <c r="IBK13" s="84"/>
      <c r="IBL13" s="84"/>
      <c r="IBM13" s="84"/>
      <c r="IBN13" s="84"/>
      <c r="IBO13" s="84"/>
      <c r="IBP13" s="84"/>
      <c r="IBQ13" s="84"/>
      <c r="IBR13" s="84"/>
      <c r="IBS13" s="84"/>
      <c r="IBT13" s="84"/>
      <c r="IBU13" s="84"/>
      <c r="IBV13" s="84"/>
      <c r="IBW13" s="84"/>
      <c r="IBX13" s="84"/>
      <c r="IBY13" s="84"/>
      <c r="IBZ13" s="84"/>
      <c r="ICA13" s="84"/>
      <c r="ICB13" s="84"/>
      <c r="ICC13" s="84"/>
      <c r="ICD13" s="84"/>
      <c r="ICE13" s="84"/>
      <c r="ICF13" s="84"/>
      <c r="ICG13" s="84"/>
      <c r="ICH13" s="84"/>
      <c r="ICI13" s="84"/>
      <c r="ICJ13" s="84"/>
      <c r="ICK13" s="84"/>
      <c r="ICL13" s="84"/>
      <c r="ICM13" s="84"/>
      <c r="ICN13" s="84"/>
      <c r="ICO13" s="84"/>
      <c r="ICP13" s="84"/>
      <c r="ICQ13" s="84"/>
      <c r="ICR13" s="84"/>
      <c r="ICS13" s="84"/>
      <c r="ICT13" s="84"/>
      <c r="ICU13" s="84"/>
      <c r="ICV13" s="84"/>
      <c r="ICW13" s="84"/>
      <c r="ICX13" s="84"/>
      <c r="ICY13" s="84"/>
      <c r="ICZ13" s="84"/>
      <c r="IDA13" s="84"/>
      <c r="IDB13" s="84"/>
      <c r="IDC13" s="84"/>
      <c r="IDD13" s="84"/>
      <c r="IDE13" s="84"/>
      <c r="IDF13" s="84"/>
      <c r="IDG13" s="84"/>
      <c r="IDH13" s="84"/>
      <c r="IDI13" s="84"/>
      <c r="IDJ13" s="84"/>
      <c r="IDK13" s="84"/>
      <c r="IDL13" s="84"/>
      <c r="IDM13" s="84"/>
      <c r="IDN13" s="84"/>
      <c r="IDO13" s="84"/>
      <c r="IDP13" s="84"/>
      <c r="IDQ13" s="84"/>
      <c r="IDR13" s="84"/>
      <c r="IDS13" s="84"/>
      <c r="IDT13" s="84"/>
      <c r="IDU13" s="84"/>
      <c r="IDV13" s="84"/>
      <c r="IDW13" s="84"/>
      <c r="IDX13" s="84"/>
      <c r="IDY13" s="84"/>
      <c r="IDZ13" s="84"/>
      <c r="IEA13" s="84"/>
      <c r="IEB13" s="84"/>
      <c r="IEC13" s="84"/>
      <c r="IED13" s="84"/>
      <c r="IEE13" s="84"/>
      <c r="IEF13" s="84"/>
      <c r="IEG13" s="84"/>
      <c r="IEH13" s="84"/>
      <c r="IEI13" s="84"/>
      <c r="IEJ13" s="84"/>
      <c r="IEK13" s="84"/>
      <c r="IEL13" s="84"/>
      <c r="IEM13" s="84"/>
      <c r="IEN13" s="84"/>
      <c r="IEO13" s="84"/>
      <c r="IEP13" s="84"/>
      <c r="IEQ13" s="84"/>
      <c r="IER13" s="84"/>
      <c r="IES13" s="84"/>
      <c r="IET13" s="84"/>
      <c r="IEU13" s="84"/>
      <c r="IEV13" s="84"/>
      <c r="IEW13" s="84"/>
      <c r="IEX13" s="84"/>
      <c r="IEY13" s="84"/>
      <c r="IEZ13" s="84"/>
      <c r="IFA13" s="84"/>
      <c r="IFB13" s="84"/>
      <c r="IFC13" s="84"/>
      <c r="IFD13" s="84"/>
      <c r="IFE13" s="84"/>
      <c r="IFF13" s="84"/>
      <c r="IFG13" s="84"/>
      <c r="IFH13" s="84"/>
      <c r="IFI13" s="84"/>
      <c r="IFJ13" s="84"/>
      <c r="IFK13" s="84"/>
      <c r="IFL13" s="84"/>
      <c r="IFM13" s="84"/>
      <c r="IFN13" s="84"/>
      <c r="IFO13" s="84"/>
      <c r="IFP13" s="84"/>
      <c r="IFQ13" s="84"/>
      <c r="IFR13" s="84"/>
      <c r="IFS13" s="84"/>
      <c r="IFT13" s="84"/>
      <c r="IFU13" s="84"/>
      <c r="IFV13" s="84"/>
      <c r="IFW13" s="84"/>
      <c r="IFX13" s="84"/>
      <c r="IFY13" s="84"/>
      <c r="IFZ13" s="84"/>
      <c r="IGA13" s="84"/>
      <c r="IGB13" s="84"/>
      <c r="IGC13" s="84"/>
      <c r="IGD13" s="84"/>
      <c r="IGE13" s="84"/>
      <c r="IGF13" s="84"/>
      <c r="IGG13" s="84"/>
      <c r="IGH13" s="84"/>
      <c r="IGI13" s="84"/>
      <c r="IGJ13" s="84"/>
      <c r="IGK13" s="84"/>
      <c r="IGL13" s="84"/>
      <c r="IGM13" s="84"/>
      <c r="IGN13" s="84"/>
      <c r="IGO13" s="84"/>
      <c r="IGP13" s="84"/>
      <c r="IGQ13" s="84"/>
      <c r="IGR13" s="84"/>
      <c r="IGS13" s="84"/>
      <c r="IGT13" s="84"/>
      <c r="IGU13" s="84"/>
      <c r="IGV13" s="84"/>
      <c r="IGW13" s="84"/>
      <c r="IGX13" s="84"/>
      <c r="IGY13" s="84"/>
      <c r="IGZ13" s="84"/>
      <c r="IHA13" s="84"/>
      <c r="IHB13" s="84"/>
      <c r="IHC13" s="84"/>
      <c r="IHD13" s="84"/>
      <c r="IHE13" s="84"/>
      <c r="IHF13" s="84"/>
      <c r="IHG13" s="84"/>
      <c r="IHH13" s="84"/>
      <c r="IHI13" s="84"/>
      <c r="IHJ13" s="84"/>
      <c r="IHK13" s="84"/>
      <c r="IHL13" s="84"/>
      <c r="IHM13" s="84"/>
      <c r="IHN13" s="84"/>
      <c r="IHO13" s="84"/>
      <c r="IHP13" s="84"/>
      <c r="IHQ13" s="84"/>
      <c r="IHR13" s="84"/>
      <c r="IHS13" s="84"/>
      <c r="IHT13" s="84"/>
      <c r="IHU13" s="84"/>
      <c r="IHV13" s="84"/>
      <c r="IHW13" s="84"/>
      <c r="IHX13" s="84"/>
      <c r="IHY13" s="84"/>
      <c r="IHZ13" s="84"/>
      <c r="IIA13" s="84"/>
      <c r="IIB13" s="84"/>
      <c r="IIC13" s="84"/>
      <c r="IID13" s="84"/>
      <c r="IIE13" s="84"/>
      <c r="IIF13" s="84"/>
      <c r="IIG13" s="84"/>
      <c r="IIH13" s="84"/>
      <c r="III13" s="84"/>
      <c r="IIJ13" s="84"/>
      <c r="IIK13" s="84"/>
      <c r="IIL13" s="84"/>
      <c r="IIM13" s="84"/>
      <c r="IIN13" s="84"/>
      <c r="IIO13" s="84"/>
      <c r="IIP13" s="84"/>
      <c r="IIQ13" s="84"/>
      <c r="IIR13" s="84"/>
      <c r="IIS13" s="84"/>
      <c r="IIT13" s="84"/>
      <c r="IIU13" s="84"/>
      <c r="IIV13" s="84"/>
      <c r="IIW13" s="84"/>
      <c r="IIX13" s="84"/>
      <c r="IIY13" s="84"/>
      <c r="IIZ13" s="84"/>
      <c r="IJA13" s="84"/>
      <c r="IJB13" s="84"/>
      <c r="IJC13" s="84"/>
      <c r="IJD13" s="84"/>
      <c r="IJE13" s="84"/>
      <c r="IJF13" s="84"/>
      <c r="IJG13" s="84"/>
      <c r="IJH13" s="84"/>
      <c r="IJI13" s="84"/>
      <c r="IJJ13" s="84"/>
      <c r="IJK13" s="84"/>
      <c r="IJL13" s="84"/>
      <c r="IJM13" s="84"/>
      <c r="IJN13" s="84"/>
      <c r="IJO13" s="84"/>
      <c r="IJP13" s="84"/>
      <c r="IJQ13" s="84"/>
      <c r="IJR13" s="84"/>
      <c r="IJS13" s="84"/>
      <c r="IJT13" s="84"/>
      <c r="IJU13" s="84"/>
      <c r="IJV13" s="84"/>
      <c r="IJW13" s="84"/>
      <c r="IJX13" s="84"/>
      <c r="IJY13" s="84"/>
      <c r="IJZ13" s="84"/>
      <c r="IKA13" s="84"/>
      <c r="IKB13" s="84"/>
      <c r="IKC13" s="84"/>
      <c r="IKD13" s="84"/>
      <c r="IKE13" s="84"/>
      <c r="IKF13" s="84"/>
      <c r="IKG13" s="84"/>
      <c r="IKH13" s="84"/>
      <c r="IKI13" s="84"/>
      <c r="IKJ13" s="84"/>
      <c r="IKK13" s="84"/>
      <c r="IKL13" s="84"/>
      <c r="IKM13" s="84"/>
      <c r="IKN13" s="84"/>
      <c r="IKO13" s="84"/>
      <c r="IKP13" s="84"/>
      <c r="IKQ13" s="84"/>
      <c r="IKR13" s="84"/>
      <c r="IKS13" s="84"/>
      <c r="IKT13" s="84"/>
      <c r="IKU13" s="84"/>
      <c r="IKV13" s="84"/>
      <c r="IKW13" s="84"/>
      <c r="IKX13" s="84"/>
      <c r="IKY13" s="84"/>
      <c r="IKZ13" s="84"/>
      <c r="ILA13" s="84"/>
      <c r="ILB13" s="84"/>
      <c r="ILC13" s="84"/>
      <c r="ILD13" s="84"/>
      <c r="ILE13" s="84"/>
      <c r="ILF13" s="84"/>
      <c r="ILG13" s="84"/>
      <c r="ILH13" s="84"/>
      <c r="ILI13" s="84"/>
      <c r="ILJ13" s="84"/>
      <c r="ILK13" s="84"/>
      <c r="ILL13" s="84"/>
      <c r="ILM13" s="84"/>
      <c r="ILN13" s="84"/>
      <c r="ILO13" s="84"/>
      <c r="ILP13" s="84"/>
      <c r="ILQ13" s="84"/>
      <c r="ILR13" s="84"/>
      <c r="ILS13" s="84"/>
      <c r="ILT13" s="84"/>
      <c r="ILU13" s="84"/>
      <c r="ILV13" s="84"/>
      <c r="ILW13" s="84"/>
      <c r="ILX13" s="84"/>
      <c r="ILY13" s="84"/>
      <c r="ILZ13" s="84"/>
      <c r="IMA13" s="84"/>
      <c r="IMB13" s="84"/>
      <c r="IMC13" s="84"/>
      <c r="IMD13" s="84"/>
      <c r="IME13" s="84"/>
      <c r="IMF13" s="84"/>
      <c r="IMG13" s="84"/>
      <c r="IMH13" s="84"/>
      <c r="IMI13" s="84"/>
      <c r="IMJ13" s="84"/>
      <c r="IMK13" s="84"/>
      <c r="IML13" s="84"/>
      <c r="IMM13" s="84"/>
      <c r="IMN13" s="84"/>
      <c r="IMO13" s="84"/>
      <c r="IMP13" s="84"/>
      <c r="IMQ13" s="84"/>
      <c r="IMR13" s="84"/>
      <c r="IMS13" s="84"/>
      <c r="IMT13" s="84"/>
      <c r="IMU13" s="84"/>
      <c r="IMV13" s="84"/>
      <c r="IMW13" s="84"/>
      <c r="IMX13" s="84"/>
      <c r="IMY13" s="84"/>
      <c r="IMZ13" s="84"/>
      <c r="INA13" s="84"/>
      <c r="INB13" s="84"/>
      <c r="INC13" s="84"/>
      <c r="IND13" s="84"/>
      <c r="INE13" s="84"/>
      <c r="INF13" s="84"/>
      <c r="ING13" s="84"/>
      <c r="INH13" s="84"/>
      <c r="INI13" s="84"/>
      <c r="INJ13" s="84"/>
      <c r="INK13" s="84"/>
      <c r="INL13" s="84"/>
      <c r="INM13" s="84"/>
      <c r="INN13" s="84"/>
      <c r="INO13" s="84"/>
      <c r="INP13" s="84"/>
      <c r="INQ13" s="84"/>
      <c r="INR13" s="84"/>
      <c r="INS13" s="84"/>
      <c r="INT13" s="84"/>
      <c r="INU13" s="84"/>
      <c r="INV13" s="84"/>
      <c r="INW13" s="84"/>
      <c r="INX13" s="84"/>
      <c r="INY13" s="84"/>
      <c r="INZ13" s="84"/>
      <c r="IOA13" s="84"/>
      <c r="IOB13" s="84"/>
      <c r="IOC13" s="84"/>
      <c r="IOD13" s="84"/>
      <c r="IOE13" s="84"/>
      <c r="IOF13" s="84"/>
      <c r="IOG13" s="84"/>
      <c r="IOH13" s="84"/>
      <c r="IOI13" s="84"/>
      <c r="IOJ13" s="84"/>
      <c r="IOK13" s="84"/>
      <c r="IOL13" s="84"/>
      <c r="IOM13" s="84"/>
      <c r="ION13" s="84"/>
      <c r="IOO13" s="84"/>
      <c r="IOP13" s="84"/>
      <c r="IOQ13" s="84"/>
      <c r="IOR13" s="84"/>
      <c r="IOS13" s="84"/>
      <c r="IOT13" s="84"/>
      <c r="IOU13" s="84"/>
      <c r="IOV13" s="84"/>
      <c r="IOW13" s="84"/>
      <c r="IOX13" s="84"/>
      <c r="IOY13" s="84"/>
      <c r="IOZ13" s="84"/>
      <c r="IPA13" s="84"/>
      <c r="IPB13" s="84"/>
      <c r="IPC13" s="84"/>
      <c r="IPD13" s="84"/>
      <c r="IPE13" s="84"/>
      <c r="IPF13" s="84"/>
      <c r="IPG13" s="84"/>
      <c r="IPH13" s="84"/>
      <c r="IPI13" s="84"/>
      <c r="IPJ13" s="84"/>
      <c r="IPK13" s="84"/>
      <c r="IPL13" s="84"/>
      <c r="IPM13" s="84"/>
      <c r="IPN13" s="84"/>
      <c r="IPO13" s="84"/>
      <c r="IPP13" s="84"/>
      <c r="IPQ13" s="84"/>
      <c r="IPR13" s="84"/>
      <c r="IPS13" s="84"/>
      <c r="IPT13" s="84"/>
      <c r="IPU13" s="84"/>
      <c r="IPV13" s="84"/>
      <c r="IPW13" s="84"/>
      <c r="IPX13" s="84"/>
      <c r="IPY13" s="84"/>
      <c r="IPZ13" s="84"/>
      <c r="IQA13" s="84"/>
      <c r="IQB13" s="84"/>
      <c r="IQC13" s="84"/>
      <c r="IQD13" s="84"/>
      <c r="IQE13" s="84"/>
      <c r="IQF13" s="84"/>
      <c r="IQG13" s="84"/>
      <c r="IQH13" s="84"/>
      <c r="IQI13" s="84"/>
      <c r="IQJ13" s="84"/>
      <c r="IQK13" s="84"/>
      <c r="IQL13" s="84"/>
      <c r="IQM13" s="84"/>
      <c r="IQN13" s="84"/>
      <c r="IQO13" s="84"/>
      <c r="IQP13" s="84"/>
      <c r="IQQ13" s="84"/>
      <c r="IQR13" s="84"/>
      <c r="IQS13" s="84"/>
      <c r="IQT13" s="84"/>
      <c r="IQU13" s="84"/>
      <c r="IQV13" s="84"/>
      <c r="IQW13" s="84"/>
      <c r="IQX13" s="84"/>
      <c r="IQY13" s="84"/>
      <c r="IQZ13" s="84"/>
      <c r="IRA13" s="84"/>
      <c r="IRB13" s="84"/>
      <c r="IRC13" s="84"/>
      <c r="IRD13" s="84"/>
      <c r="IRE13" s="84"/>
      <c r="IRF13" s="84"/>
      <c r="IRG13" s="84"/>
      <c r="IRH13" s="84"/>
      <c r="IRI13" s="84"/>
      <c r="IRJ13" s="84"/>
      <c r="IRK13" s="84"/>
      <c r="IRL13" s="84"/>
      <c r="IRM13" s="84"/>
      <c r="IRN13" s="84"/>
      <c r="IRO13" s="84"/>
      <c r="IRP13" s="84"/>
      <c r="IRQ13" s="84"/>
      <c r="IRR13" s="84"/>
      <c r="IRS13" s="84"/>
      <c r="IRT13" s="84"/>
      <c r="IRU13" s="84"/>
      <c r="IRV13" s="84"/>
      <c r="IRW13" s="84"/>
      <c r="IRX13" s="84"/>
      <c r="IRY13" s="84"/>
      <c r="IRZ13" s="84"/>
      <c r="ISA13" s="84"/>
      <c r="ISB13" s="84"/>
      <c r="ISC13" s="84"/>
      <c r="ISD13" s="84"/>
      <c r="ISE13" s="84"/>
      <c r="ISF13" s="84"/>
      <c r="ISG13" s="84"/>
      <c r="ISH13" s="84"/>
      <c r="ISI13" s="84"/>
      <c r="ISJ13" s="84"/>
      <c r="ISK13" s="84"/>
      <c r="ISL13" s="84"/>
      <c r="ISM13" s="84"/>
      <c r="ISN13" s="84"/>
      <c r="ISO13" s="84"/>
      <c r="ISP13" s="84"/>
      <c r="ISQ13" s="84"/>
      <c r="ISR13" s="84"/>
      <c r="ISS13" s="84"/>
      <c r="IST13" s="84"/>
      <c r="ISU13" s="84"/>
      <c r="ISV13" s="84"/>
      <c r="ISW13" s="84"/>
      <c r="ISX13" s="84"/>
      <c r="ISY13" s="84"/>
      <c r="ISZ13" s="84"/>
      <c r="ITA13" s="84"/>
      <c r="ITB13" s="84"/>
      <c r="ITC13" s="84"/>
      <c r="ITD13" s="84"/>
      <c r="ITE13" s="84"/>
      <c r="ITF13" s="84"/>
      <c r="ITG13" s="84"/>
      <c r="ITH13" s="84"/>
      <c r="ITI13" s="84"/>
      <c r="ITJ13" s="84"/>
      <c r="ITK13" s="84"/>
      <c r="ITL13" s="84"/>
      <c r="ITM13" s="84"/>
      <c r="ITN13" s="84"/>
      <c r="ITO13" s="84"/>
      <c r="ITP13" s="84"/>
      <c r="ITQ13" s="84"/>
      <c r="ITR13" s="84"/>
      <c r="ITS13" s="84"/>
      <c r="ITT13" s="84"/>
      <c r="ITU13" s="84"/>
      <c r="ITV13" s="84"/>
      <c r="ITW13" s="84"/>
      <c r="ITX13" s="84"/>
      <c r="ITY13" s="84"/>
      <c r="ITZ13" s="84"/>
      <c r="IUA13" s="84"/>
      <c r="IUB13" s="84"/>
      <c r="IUC13" s="84"/>
      <c r="IUD13" s="84"/>
      <c r="IUE13" s="84"/>
      <c r="IUF13" s="84"/>
      <c r="IUG13" s="84"/>
      <c r="IUH13" s="84"/>
      <c r="IUI13" s="84"/>
      <c r="IUJ13" s="84"/>
      <c r="IUK13" s="84"/>
      <c r="IUL13" s="84"/>
      <c r="IUM13" s="84"/>
      <c r="IUN13" s="84"/>
      <c r="IUO13" s="84"/>
      <c r="IUP13" s="84"/>
      <c r="IUQ13" s="84"/>
      <c r="IUR13" s="84"/>
      <c r="IUS13" s="84"/>
      <c r="IUT13" s="84"/>
      <c r="IUU13" s="84"/>
      <c r="IUV13" s="84"/>
      <c r="IUW13" s="84"/>
      <c r="IUX13" s="84"/>
      <c r="IUY13" s="84"/>
      <c r="IUZ13" s="84"/>
      <c r="IVA13" s="84"/>
      <c r="IVB13" s="84"/>
      <c r="IVC13" s="84"/>
      <c r="IVD13" s="84"/>
      <c r="IVE13" s="84"/>
      <c r="IVF13" s="84"/>
      <c r="IVG13" s="84"/>
      <c r="IVH13" s="84"/>
      <c r="IVI13" s="84"/>
      <c r="IVJ13" s="84"/>
      <c r="IVK13" s="84"/>
      <c r="IVL13" s="84"/>
      <c r="IVM13" s="84"/>
      <c r="IVN13" s="84"/>
      <c r="IVO13" s="84"/>
      <c r="IVP13" s="84"/>
      <c r="IVQ13" s="84"/>
      <c r="IVR13" s="84"/>
      <c r="IVS13" s="84"/>
      <c r="IVT13" s="84"/>
      <c r="IVU13" s="84"/>
      <c r="IVV13" s="84"/>
      <c r="IVW13" s="84"/>
      <c r="IVX13" s="84"/>
      <c r="IVY13" s="84"/>
      <c r="IVZ13" s="84"/>
      <c r="IWA13" s="84"/>
      <c r="IWB13" s="84"/>
      <c r="IWC13" s="84"/>
      <c r="IWD13" s="84"/>
      <c r="IWE13" s="84"/>
      <c r="IWF13" s="84"/>
      <c r="IWG13" s="84"/>
      <c r="IWH13" s="84"/>
      <c r="IWI13" s="84"/>
      <c r="IWJ13" s="84"/>
      <c r="IWK13" s="84"/>
      <c r="IWL13" s="84"/>
      <c r="IWM13" s="84"/>
      <c r="IWN13" s="84"/>
      <c r="IWO13" s="84"/>
      <c r="IWP13" s="84"/>
      <c r="IWQ13" s="84"/>
      <c r="IWR13" s="84"/>
      <c r="IWS13" s="84"/>
      <c r="IWT13" s="84"/>
      <c r="IWU13" s="84"/>
      <c r="IWV13" s="84"/>
      <c r="IWW13" s="84"/>
      <c r="IWX13" s="84"/>
      <c r="IWY13" s="84"/>
      <c r="IWZ13" s="84"/>
      <c r="IXA13" s="84"/>
      <c r="IXB13" s="84"/>
      <c r="IXC13" s="84"/>
      <c r="IXD13" s="84"/>
      <c r="IXE13" s="84"/>
      <c r="IXF13" s="84"/>
      <c r="IXG13" s="84"/>
      <c r="IXH13" s="84"/>
      <c r="IXI13" s="84"/>
      <c r="IXJ13" s="84"/>
      <c r="IXK13" s="84"/>
      <c r="IXL13" s="84"/>
      <c r="IXM13" s="84"/>
      <c r="IXN13" s="84"/>
      <c r="IXO13" s="84"/>
      <c r="IXP13" s="84"/>
      <c r="IXQ13" s="84"/>
      <c r="IXR13" s="84"/>
      <c r="IXS13" s="84"/>
      <c r="IXT13" s="84"/>
      <c r="IXU13" s="84"/>
      <c r="IXV13" s="84"/>
      <c r="IXW13" s="84"/>
      <c r="IXX13" s="84"/>
      <c r="IXY13" s="84"/>
      <c r="IXZ13" s="84"/>
      <c r="IYA13" s="84"/>
      <c r="IYB13" s="84"/>
      <c r="IYC13" s="84"/>
      <c r="IYD13" s="84"/>
      <c r="IYE13" s="84"/>
      <c r="IYF13" s="84"/>
      <c r="IYG13" s="84"/>
      <c r="IYH13" s="84"/>
      <c r="IYI13" s="84"/>
      <c r="IYJ13" s="84"/>
      <c r="IYK13" s="84"/>
      <c r="IYL13" s="84"/>
      <c r="IYM13" s="84"/>
      <c r="IYN13" s="84"/>
      <c r="IYO13" s="84"/>
      <c r="IYP13" s="84"/>
      <c r="IYQ13" s="84"/>
      <c r="IYR13" s="84"/>
      <c r="IYS13" s="84"/>
      <c r="IYT13" s="84"/>
      <c r="IYU13" s="84"/>
      <c r="IYV13" s="84"/>
      <c r="IYW13" s="84"/>
      <c r="IYX13" s="84"/>
      <c r="IYY13" s="84"/>
      <c r="IYZ13" s="84"/>
      <c r="IZA13" s="84"/>
      <c r="IZB13" s="84"/>
      <c r="IZC13" s="84"/>
      <c r="IZD13" s="84"/>
      <c r="IZE13" s="84"/>
      <c r="IZF13" s="84"/>
      <c r="IZG13" s="84"/>
      <c r="IZH13" s="84"/>
      <c r="IZI13" s="84"/>
      <c r="IZJ13" s="84"/>
      <c r="IZK13" s="84"/>
      <c r="IZL13" s="84"/>
      <c r="IZM13" s="84"/>
      <c r="IZN13" s="84"/>
      <c r="IZO13" s="84"/>
      <c r="IZP13" s="84"/>
      <c r="IZQ13" s="84"/>
      <c r="IZR13" s="84"/>
      <c r="IZS13" s="84"/>
      <c r="IZT13" s="84"/>
      <c r="IZU13" s="84"/>
      <c r="IZV13" s="84"/>
      <c r="IZW13" s="84"/>
      <c r="IZX13" s="84"/>
      <c r="IZY13" s="84"/>
      <c r="IZZ13" s="84"/>
      <c r="JAA13" s="84"/>
      <c r="JAB13" s="84"/>
      <c r="JAC13" s="84"/>
      <c r="JAD13" s="84"/>
      <c r="JAE13" s="84"/>
      <c r="JAF13" s="84"/>
      <c r="JAG13" s="84"/>
      <c r="JAH13" s="84"/>
      <c r="JAI13" s="84"/>
      <c r="JAJ13" s="84"/>
      <c r="JAK13" s="84"/>
      <c r="JAL13" s="84"/>
      <c r="JAM13" s="84"/>
      <c r="JAN13" s="84"/>
      <c r="JAO13" s="84"/>
      <c r="JAP13" s="84"/>
      <c r="JAQ13" s="84"/>
      <c r="JAR13" s="84"/>
      <c r="JAS13" s="84"/>
      <c r="JAT13" s="84"/>
      <c r="JAU13" s="84"/>
      <c r="JAV13" s="84"/>
      <c r="JAW13" s="84"/>
      <c r="JAX13" s="84"/>
      <c r="JAY13" s="84"/>
      <c r="JAZ13" s="84"/>
      <c r="JBA13" s="84"/>
      <c r="JBB13" s="84"/>
      <c r="JBC13" s="84"/>
      <c r="JBD13" s="84"/>
      <c r="JBE13" s="84"/>
      <c r="JBF13" s="84"/>
      <c r="JBG13" s="84"/>
      <c r="JBH13" s="84"/>
      <c r="JBI13" s="84"/>
      <c r="JBJ13" s="84"/>
      <c r="JBK13" s="84"/>
      <c r="JBL13" s="84"/>
      <c r="JBM13" s="84"/>
      <c r="JBN13" s="84"/>
      <c r="JBO13" s="84"/>
      <c r="JBP13" s="84"/>
      <c r="JBQ13" s="84"/>
      <c r="JBR13" s="84"/>
      <c r="JBS13" s="84"/>
      <c r="JBT13" s="84"/>
      <c r="JBU13" s="84"/>
      <c r="JBV13" s="84"/>
      <c r="JBW13" s="84"/>
      <c r="JBX13" s="84"/>
      <c r="JBY13" s="84"/>
      <c r="JBZ13" s="84"/>
      <c r="JCA13" s="84"/>
      <c r="JCB13" s="84"/>
      <c r="JCC13" s="84"/>
      <c r="JCD13" s="84"/>
      <c r="JCE13" s="84"/>
      <c r="JCF13" s="84"/>
      <c r="JCG13" s="84"/>
      <c r="JCH13" s="84"/>
      <c r="JCI13" s="84"/>
      <c r="JCJ13" s="84"/>
      <c r="JCK13" s="84"/>
      <c r="JCL13" s="84"/>
      <c r="JCM13" s="84"/>
      <c r="JCN13" s="84"/>
      <c r="JCO13" s="84"/>
      <c r="JCP13" s="84"/>
      <c r="JCQ13" s="84"/>
      <c r="JCR13" s="84"/>
      <c r="JCS13" s="84"/>
      <c r="JCT13" s="84"/>
      <c r="JCU13" s="84"/>
      <c r="JCV13" s="84"/>
      <c r="JCW13" s="84"/>
      <c r="JCX13" s="84"/>
      <c r="JCY13" s="84"/>
      <c r="JCZ13" s="84"/>
      <c r="JDA13" s="84"/>
      <c r="JDB13" s="84"/>
      <c r="JDC13" s="84"/>
      <c r="JDD13" s="84"/>
      <c r="JDE13" s="84"/>
      <c r="JDF13" s="84"/>
      <c r="JDG13" s="84"/>
      <c r="JDH13" s="84"/>
      <c r="JDI13" s="84"/>
      <c r="JDJ13" s="84"/>
      <c r="JDK13" s="84"/>
      <c r="JDL13" s="84"/>
      <c r="JDM13" s="84"/>
      <c r="JDN13" s="84"/>
      <c r="JDO13" s="84"/>
      <c r="JDP13" s="84"/>
      <c r="JDQ13" s="84"/>
      <c r="JDR13" s="84"/>
      <c r="JDS13" s="84"/>
      <c r="JDT13" s="84"/>
      <c r="JDU13" s="84"/>
      <c r="JDV13" s="84"/>
      <c r="JDW13" s="84"/>
      <c r="JDX13" s="84"/>
      <c r="JDY13" s="84"/>
      <c r="JDZ13" s="84"/>
      <c r="JEA13" s="84"/>
      <c r="JEB13" s="84"/>
      <c r="JEC13" s="84"/>
      <c r="JED13" s="84"/>
      <c r="JEE13" s="84"/>
      <c r="JEF13" s="84"/>
      <c r="JEG13" s="84"/>
      <c r="JEH13" s="84"/>
      <c r="JEI13" s="84"/>
      <c r="JEJ13" s="84"/>
      <c r="JEK13" s="84"/>
      <c r="JEL13" s="84"/>
      <c r="JEM13" s="84"/>
      <c r="JEN13" s="84"/>
      <c r="JEO13" s="84"/>
      <c r="JEP13" s="84"/>
      <c r="JEQ13" s="84"/>
      <c r="JER13" s="84"/>
      <c r="JES13" s="84"/>
      <c r="JET13" s="84"/>
      <c r="JEU13" s="84"/>
      <c r="JEV13" s="84"/>
      <c r="JEW13" s="84"/>
      <c r="JEX13" s="84"/>
      <c r="JEY13" s="84"/>
      <c r="JEZ13" s="84"/>
      <c r="JFA13" s="84"/>
      <c r="JFB13" s="84"/>
      <c r="JFC13" s="84"/>
      <c r="JFD13" s="84"/>
      <c r="JFE13" s="84"/>
      <c r="JFF13" s="84"/>
      <c r="JFG13" s="84"/>
      <c r="JFH13" s="84"/>
      <c r="JFI13" s="84"/>
      <c r="JFJ13" s="84"/>
      <c r="JFK13" s="84"/>
      <c r="JFL13" s="84"/>
      <c r="JFM13" s="84"/>
      <c r="JFN13" s="84"/>
      <c r="JFO13" s="84"/>
      <c r="JFP13" s="84"/>
      <c r="JFQ13" s="84"/>
      <c r="JFR13" s="84"/>
      <c r="JFS13" s="84"/>
      <c r="JFT13" s="84"/>
      <c r="JFU13" s="84"/>
      <c r="JFV13" s="84"/>
      <c r="JFW13" s="84"/>
      <c r="JFX13" s="84"/>
      <c r="JFY13" s="84"/>
      <c r="JFZ13" s="84"/>
      <c r="JGA13" s="84"/>
      <c r="JGB13" s="84"/>
      <c r="JGC13" s="84"/>
      <c r="JGD13" s="84"/>
      <c r="JGE13" s="84"/>
      <c r="JGF13" s="84"/>
      <c r="JGG13" s="84"/>
      <c r="JGH13" s="84"/>
      <c r="JGI13" s="84"/>
      <c r="JGJ13" s="84"/>
      <c r="JGK13" s="84"/>
      <c r="JGL13" s="84"/>
      <c r="JGM13" s="84"/>
      <c r="JGN13" s="84"/>
      <c r="JGO13" s="84"/>
      <c r="JGP13" s="84"/>
      <c r="JGQ13" s="84"/>
      <c r="JGR13" s="84"/>
      <c r="JGS13" s="84"/>
      <c r="JGT13" s="84"/>
      <c r="JGU13" s="84"/>
      <c r="JGV13" s="84"/>
      <c r="JGW13" s="84"/>
      <c r="JGX13" s="84"/>
      <c r="JGY13" s="84"/>
      <c r="JGZ13" s="84"/>
      <c r="JHA13" s="84"/>
      <c r="JHB13" s="84"/>
      <c r="JHC13" s="84"/>
      <c r="JHD13" s="84"/>
      <c r="JHE13" s="84"/>
      <c r="JHF13" s="84"/>
      <c r="JHG13" s="84"/>
      <c r="JHH13" s="84"/>
      <c r="JHI13" s="84"/>
      <c r="JHJ13" s="84"/>
      <c r="JHK13" s="84"/>
      <c r="JHL13" s="84"/>
      <c r="JHM13" s="84"/>
      <c r="JHN13" s="84"/>
      <c r="JHO13" s="84"/>
      <c r="JHP13" s="84"/>
      <c r="JHQ13" s="84"/>
      <c r="JHR13" s="84"/>
      <c r="JHS13" s="84"/>
      <c r="JHT13" s="84"/>
      <c r="JHU13" s="84"/>
      <c r="JHV13" s="84"/>
      <c r="JHW13" s="84"/>
      <c r="JHX13" s="84"/>
      <c r="JHY13" s="84"/>
      <c r="JHZ13" s="84"/>
      <c r="JIA13" s="84"/>
      <c r="JIB13" s="84"/>
      <c r="JIC13" s="84"/>
      <c r="JID13" s="84"/>
      <c r="JIE13" s="84"/>
      <c r="JIF13" s="84"/>
      <c r="JIG13" s="84"/>
      <c r="JIH13" s="84"/>
      <c r="JII13" s="84"/>
      <c r="JIJ13" s="84"/>
      <c r="JIK13" s="84"/>
      <c r="JIL13" s="84"/>
      <c r="JIM13" s="84"/>
      <c r="JIN13" s="84"/>
      <c r="JIO13" s="84"/>
      <c r="JIP13" s="84"/>
      <c r="JIQ13" s="84"/>
      <c r="JIR13" s="84"/>
      <c r="JIS13" s="84"/>
      <c r="JIT13" s="84"/>
      <c r="JIU13" s="84"/>
      <c r="JIV13" s="84"/>
      <c r="JIW13" s="84"/>
      <c r="JIX13" s="84"/>
      <c r="JIY13" s="84"/>
      <c r="JIZ13" s="84"/>
      <c r="JJA13" s="84"/>
      <c r="JJB13" s="84"/>
      <c r="JJC13" s="84"/>
      <c r="JJD13" s="84"/>
      <c r="JJE13" s="84"/>
      <c r="JJF13" s="84"/>
      <c r="JJG13" s="84"/>
      <c r="JJH13" s="84"/>
      <c r="JJI13" s="84"/>
      <c r="JJJ13" s="84"/>
      <c r="JJK13" s="84"/>
      <c r="JJL13" s="84"/>
      <c r="JJM13" s="84"/>
      <c r="JJN13" s="84"/>
      <c r="JJO13" s="84"/>
      <c r="JJP13" s="84"/>
      <c r="JJQ13" s="84"/>
      <c r="JJR13" s="84"/>
      <c r="JJS13" s="84"/>
      <c r="JJT13" s="84"/>
      <c r="JJU13" s="84"/>
      <c r="JJV13" s="84"/>
      <c r="JJW13" s="84"/>
      <c r="JJX13" s="84"/>
      <c r="JJY13" s="84"/>
      <c r="JJZ13" s="84"/>
      <c r="JKA13" s="84"/>
      <c r="JKB13" s="84"/>
      <c r="JKC13" s="84"/>
      <c r="JKD13" s="84"/>
      <c r="JKE13" s="84"/>
      <c r="JKF13" s="84"/>
      <c r="JKG13" s="84"/>
      <c r="JKH13" s="84"/>
      <c r="JKI13" s="84"/>
      <c r="JKJ13" s="84"/>
      <c r="JKK13" s="84"/>
      <c r="JKL13" s="84"/>
      <c r="JKM13" s="84"/>
      <c r="JKN13" s="84"/>
      <c r="JKO13" s="84"/>
      <c r="JKP13" s="84"/>
      <c r="JKQ13" s="84"/>
      <c r="JKR13" s="84"/>
      <c r="JKS13" s="84"/>
      <c r="JKT13" s="84"/>
      <c r="JKU13" s="84"/>
      <c r="JKV13" s="84"/>
      <c r="JKW13" s="84"/>
      <c r="JKX13" s="84"/>
      <c r="JKY13" s="84"/>
      <c r="JKZ13" s="84"/>
      <c r="JLA13" s="84"/>
      <c r="JLB13" s="84"/>
      <c r="JLC13" s="84"/>
      <c r="JLD13" s="84"/>
      <c r="JLE13" s="84"/>
      <c r="JLF13" s="84"/>
      <c r="JLG13" s="84"/>
      <c r="JLH13" s="84"/>
      <c r="JLI13" s="84"/>
      <c r="JLJ13" s="84"/>
      <c r="JLK13" s="84"/>
      <c r="JLL13" s="84"/>
      <c r="JLM13" s="84"/>
      <c r="JLN13" s="84"/>
      <c r="JLO13" s="84"/>
      <c r="JLP13" s="84"/>
      <c r="JLQ13" s="84"/>
      <c r="JLR13" s="84"/>
      <c r="JLS13" s="84"/>
      <c r="JLT13" s="84"/>
      <c r="JLU13" s="84"/>
      <c r="JLV13" s="84"/>
      <c r="JLW13" s="84"/>
      <c r="JLX13" s="84"/>
      <c r="JLY13" s="84"/>
      <c r="JLZ13" s="84"/>
      <c r="JMA13" s="84"/>
      <c r="JMB13" s="84"/>
      <c r="JMC13" s="84"/>
      <c r="JMD13" s="84"/>
      <c r="JME13" s="84"/>
      <c r="JMF13" s="84"/>
      <c r="JMG13" s="84"/>
      <c r="JMH13" s="84"/>
      <c r="JMI13" s="84"/>
      <c r="JMJ13" s="84"/>
      <c r="JMK13" s="84"/>
      <c r="JML13" s="84"/>
      <c r="JMM13" s="84"/>
      <c r="JMN13" s="84"/>
      <c r="JMO13" s="84"/>
      <c r="JMP13" s="84"/>
      <c r="JMQ13" s="84"/>
      <c r="JMR13" s="84"/>
      <c r="JMS13" s="84"/>
      <c r="JMT13" s="84"/>
      <c r="JMU13" s="84"/>
      <c r="JMV13" s="84"/>
      <c r="JMW13" s="84"/>
      <c r="JMX13" s="84"/>
      <c r="JMY13" s="84"/>
      <c r="JMZ13" s="84"/>
      <c r="JNA13" s="84"/>
      <c r="JNB13" s="84"/>
      <c r="JNC13" s="84"/>
      <c r="JND13" s="84"/>
      <c r="JNE13" s="84"/>
      <c r="JNF13" s="84"/>
      <c r="JNG13" s="84"/>
      <c r="JNH13" s="84"/>
      <c r="JNI13" s="84"/>
      <c r="JNJ13" s="84"/>
      <c r="JNK13" s="84"/>
      <c r="JNL13" s="84"/>
      <c r="JNM13" s="84"/>
      <c r="JNN13" s="84"/>
      <c r="JNO13" s="84"/>
      <c r="JNP13" s="84"/>
      <c r="JNQ13" s="84"/>
      <c r="JNR13" s="84"/>
      <c r="JNS13" s="84"/>
      <c r="JNT13" s="84"/>
      <c r="JNU13" s="84"/>
      <c r="JNV13" s="84"/>
      <c r="JNW13" s="84"/>
      <c r="JNX13" s="84"/>
      <c r="JNY13" s="84"/>
      <c r="JNZ13" s="84"/>
      <c r="JOA13" s="84"/>
      <c r="JOB13" s="84"/>
      <c r="JOC13" s="84"/>
      <c r="JOD13" s="84"/>
      <c r="JOE13" s="84"/>
      <c r="JOF13" s="84"/>
      <c r="JOG13" s="84"/>
      <c r="JOH13" s="84"/>
      <c r="JOI13" s="84"/>
      <c r="JOJ13" s="84"/>
      <c r="JOK13" s="84"/>
      <c r="JOL13" s="84"/>
      <c r="JOM13" s="84"/>
      <c r="JON13" s="84"/>
      <c r="JOO13" s="84"/>
      <c r="JOP13" s="84"/>
      <c r="JOQ13" s="84"/>
      <c r="JOR13" s="84"/>
      <c r="JOS13" s="84"/>
      <c r="JOT13" s="84"/>
      <c r="JOU13" s="84"/>
      <c r="JOV13" s="84"/>
      <c r="JOW13" s="84"/>
      <c r="JOX13" s="84"/>
      <c r="JOY13" s="84"/>
      <c r="JOZ13" s="84"/>
      <c r="JPA13" s="84"/>
      <c r="JPB13" s="84"/>
      <c r="JPC13" s="84"/>
      <c r="JPD13" s="84"/>
      <c r="JPE13" s="84"/>
      <c r="JPF13" s="84"/>
      <c r="JPG13" s="84"/>
      <c r="JPH13" s="84"/>
      <c r="JPI13" s="84"/>
      <c r="JPJ13" s="84"/>
      <c r="JPK13" s="84"/>
      <c r="JPL13" s="84"/>
      <c r="JPM13" s="84"/>
      <c r="JPN13" s="84"/>
      <c r="JPO13" s="84"/>
      <c r="JPP13" s="84"/>
      <c r="JPQ13" s="84"/>
      <c r="JPR13" s="84"/>
      <c r="JPS13" s="84"/>
      <c r="JPT13" s="84"/>
      <c r="JPU13" s="84"/>
      <c r="JPV13" s="84"/>
      <c r="JPW13" s="84"/>
      <c r="JPX13" s="84"/>
      <c r="JPY13" s="84"/>
      <c r="JPZ13" s="84"/>
      <c r="JQA13" s="84"/>
      <c r="JQB13" s="84"/>
      <c r="JQC13" s="84"/>
      <c r="JQD13" s="84"/>
      <c r="JQE13" s="84"/>
      <c r="JQF13" s="84"/>
      <c r="JQG13" s="84"/>
      <c r="JQH13" s="84"/>
      <c r="JQI13" s="84"/>
      <c r="JQJ13" s="84"/>
      <c r="JQK13" s="84"/>
      <c r="JQL13" s="84"/>
      <c r="JQM13" s="84"/>
      <c r="JQN13" s="84"/>
      <c r="JQO13" s="84"/>
      <c r="JQP13" s="84"/>
      <c r="JQQ13" s="84"/>
      <c r="JQR13" s="84"/>
      <c r="JQS13" s="84"/>
      <c r="JQT13" s="84"/>
      <c r="JQU13" s="84"/>
      <c r="JQV13" s="84"/>
      <c r="JQW13" s="84"/>
      <c r="JQX13" s="84"/>
      <c r="JQY13" s="84"/>
      <c r="JQZ13" s="84"/>
      <c r="JRA13" s="84"/>
      <c r="JRB13" s="84"/>
      <c r="JRC13" s="84"/>
      <c r="JRD13" s="84"/>
      <c r="JRE13" s="84"/>
      <c r="JRF13" s="84"/>
      <c r="JRG13" s="84"/>
      <c r="JRH13" s="84"/>
      <c r="JRI13" s="84"/>
      <c r="JRJ13" s="84"/>
      <c r="JRK13" s="84"/>
      <c r="JRL13" s="84"/>
      <c r="JRM13" s="84"/>
      <c r="JRN13" s="84"/>
      <c r="JRO13" s="84"/>
      <c r="JRP13" s="84"/>
      <c r="JRQ13" s="84"/>
      <c r="JRR13" s="84"/>
      <c r="JRS13" s="84"/>
      <c r="JRT13" s="84"/>
      <c r="JRU13" s="84"/>
      <c r="JRV13" s="84"/>
      <c r="JRW13" s="84"/>
      <c r="JRX13" s="84"/>
      <c r="JRY13" s="84"/>
      <c r="JRZ13" s="84"/>
      <c r="JSA13" s="84"/>
      <c r="JSB13" s="84"/>
      <c r="JSC13" s="84"/>
      <c r="JSD13" s="84"/>
      <c r="JSE13" s="84"/>
      <c r="JSF13" s="84"/>
      <c r="JSG13" s="84"/>
      <c r="JSH13" s="84"/>
      <c r="JSI13" s="84"/>
      <c r="JSJ13" s="84"/>
      <c r="JSK13" s="84"/>
      <c r="JSL13" s="84"/>
      <c r="JSM13" s="84"/>
      <c r="JSN13" s="84"/>
      <c r="JSO13" s="84"/>
      <c r="JSP13" s="84"/>
      <c r="JSQ13" s="84"/>
      <c r="JSR13" s="84"/>
      <c r="JSS13" s="84"/>
      <c r="JST13" s="84"/>
      <c r="JSU13" s="84"/>
      <c r="JSV13" s="84"/>
      <c r="JSW13" s="84"/>
      <c r="JSX13" s="84"/>
      <c r="JSY13" s="84"/>
      <c r="JSZ13" s="84"/>
      <c r="JTA13" s="84"/>
      <c r="JTB13" s="84"/>
      <c r="JTC13" s="84"/>
      <c r="JTD13" s="84"/>
      <c r="JTE13" s="84"/>
      <c r="JTF13" s="84"/>
      <c r="JTG13" s="84"/>
      <c r="JTH13" s="84"/>
      <c r="JTI13" s="84"/>
      <c r="JTJ13" s="84"/>
      <c r="JTK13" s="84"/>
      <c r="JTL13" s="84"/>
      <c r="JTM13" s="84"/>
      <c r="JTN13" s="84"/>
      <c r="JTO13" s="84"/>
      <c r="JTP13" s="84"/>
      <c r="JTQ13" s="84"/>
      <c r="JTR13" s="84"/>
      <c r="JTS13" s="84"/>
      <c r="JTT13" s="84"/>
      <c r="JTU13" s="84"/>
      <c r="JTV13" s="84"/>
      <c r="JTW13" s="84"/>
      <c r="JTX13" s="84"/>
      <c r="JTY13" s="84"/>
      <c r="JTZ13" s="84"/>
      <c r="JUA13" s="84"/>
      <c r="JUB13" s="84"/>
      <c r="JUC13" s="84"/>
      <c r="JUD13" s="84"/>
      <c r="JUE13" s="84"/>
      <c r="JUF13" s="84"/>
      <c r="JUG13" s="84"/>
      <c r="JUH13" s="84"/>
      <c r="JUI13" s="84"/>
      <c r="JUJ13" s="84"/>
      <c r="JUK13" s="84"/>
      <c r="JUL13" s="84"/>
      <c r="JUM13" s="84"/>
      <c r="JUN13" s="84"/>
      <c r="JUO13" s="84"/>
      <c r="JUP13" s="84"/>
      <c r="JUQ13" s="84"/>
      <c r="JUR13" s="84"/>
      <c r="JUS13" s="84"/>
      <c r="JUT13" s="84"/>
      <c r="JUU13" s="84"/>
      <c r="JUV13" s="84"/>
      <c r="JUW13" s="84"/>
      <c r="JUX13" s="84"/>
      <c r="JUY13" s="84"/>
      <c r="JUZ13" s="84"/>
      <c r="JVA13" s="84"/>
      <c r="JVB13" s="84"/>
      <c r="JVC13" s="84"/>
      <c r="JVD13" s="84"/>
      <c r="JVE13" s="84"/>
      <c r="JVF13" s="84"/>
      <c r="JVG13" s="84"/>
      <c r="JVH13" s="84"/>
      <c r="JVI13" s="84"/>
      <c r="JVJ13" s="84"/>
      <c r="JVK13" s="84"/>
      <c r="JVL13" s="84"/>
      <c r="JVM13" s="84"/>
      <c r="JVN13" s="84"/>
      <c r="JVO13" s="84"/>
      <c r="JVP13" s="84"/>
      <c r="JVQ13" s="84"/>
      <c r="JVR13" s="84"/>
      <c r="JVS13" s="84"/>
      <c r="JVT13" s="84"/>
      <c r="JVU13" s="84"/>
      <c r="JVV13" s="84"/>
      <c r="JVW13" s="84"/>
      <c r="JVX13" s="84"/>
      <c r="JVY13" s="84"/>
      <c r="JVZ13" s="84"/>
      <c r="JWA13" s="84"/>
      <c r="JWB13" s="84"/>
      <c r="JWC13" s="84"/>
      <c r="JWD13" s="84"/>
      <c r="JWE13" s="84"/>
      <c r="JWF13" s="84"/>
      <c r="JWG13" s="84"/>
      <c r="JWH13" s="84"/>
      <c r="JWI13" s="84"/>
      <c r="JWJ13" s="84"/>
      <c r="JWK13" s="84"/>
      <c r="JWL13" s="84"/>
      <c r="JWM13" s="84"/>
      <c r="JWN13" s="84"/>
      <c r="JWO13" s="84"/>
      <c r="JWP13" s="84"/>
      <c r="JWQ13" s="84"/>
      <c r="JWR13" s="84"/>
      <c r="JWS13" s="84"/>
      <c r="JWT13" s="84"/>
      <c r="JWU13" s="84"/>
      <c r="JWV13" s="84"/>
      <c r="JWW13" s="84"/>
      <c r="JWX13" s="84"/>
      <c r="JWY13" s="84"/>
      <c r="JWZ13" s="84"/>
      <c r="JXA13" s="84"/>
      <c r="JXB13" s="84"/>
      <c r="JXC13" s="84"/>
      <c r="JXD13" s="84"/>
      <c r="JXE13" s="84"/>
      <c r="JXF13" s="84"/>
      <c r="JXG13" s="84"/>
      <c r="JXH13" s="84"/>
      <c r="JXI13" s="84"/>
      <c r="JXJ13" s="84"/>
      <c r="JXK13" s="84"/>
      <c r="JXL13" s="84"/>
      <c r="JXM13" s="84"/>
      <c r="JXN13" s="84"/>
      <c r="JXO13" s="84"/>
      <c r="JXP13" s="84"/>
      <c r="JXQ13" s="84"/>
      <c r="JXR13" s="84"/>
      <c r="JXS13" s="84"/>
      <c r="JXT13" s="84"/>
      <c r="JXU13" s="84"/>
      <c r="JXV13" s="84"/>
      <c r="JXW13" s="84"/>
      <c r="JXX13" s="84"/>
      <c r="JXY13" s="84"/>
      <c r="JXZ13" s="84"/>
      <c r="JYA13" s="84"/>
      <c r="JYB13" s="84"/>
      <c r="JYC13" s="84"/>
      <c r="JYD13" s="84"/>
      <c r="JYE13" s="84"/>
      <c r="JYF13" s="84"/>
      <c r="JYG13" s="84"/>
      <c r="JYH13" s="84"/>
      <c r="JYI13" s="84"/>
      <c r="JYJ13" s="84"/>
      <c r="JYK13" s="84"/>
      <c r="JYL13" s="84"/>
      <c r="JYM13" s="84"/>
      <c r="JYN13" s="84"/>
      <c r="JYO13" s="84"/>
      <c r="JYP13" s="84"/>
      <c r="JYQ13" s="84"/>
      <c r="JYR13" s="84"/>
      <c r="JYS13" s="84"/>
      <c r="JYT13" s="84"/>
      <c r="JYU13" s="84"/>
      <c r="JYV13" s="84"/>
      <c r="JYW13" s="84"/>
      <c r="JYX13" s="84"/>
      <c r="JYY13" s="84"/>
      <c r="JYZ13" s="84"/>
      <c r="JZA13" s="84"/>
      <c r="JZB13" s="84"/>
      <c r="JZC13" s="84"/>
      <c r="JZD13" s="84"/>
      <c r="JZE13" s="84"/>
      <c r="JZF13" s="84"/>
      <c r="JZG13" s="84"/>
      <c r="JZH13" s="84"/>
      <c r="JZI13" s="84"/>
      <c r="JZJ13" s="84"/>
      <c r="JZK13" s="84"/>
      <c r="JZL13" s="84"/>
      <c r="JZM13" s="84"/>
      <c r="JZN13" s="84"/>
      <c r="JZO13" s="84"/>
      <c r="JZP13" s="84"/>
      <c r="JZQ13" s="84"/>
      <c r="JZR13" s="84"/>
      <c r="JZS13" s="84"/>
      <c r="JZT13" s="84"/>
      <c r="JZU13" s="84"/>
      <c r="JZV13" s="84"/>
      <c r="JZW13" s="84"/>
      <c r="JZX13" s="84"/>
      <c r="JZY13" s="84"/>
      <c r="JZZ13" s="84"/>
      <c r="KAA13" s="84"/>
      <c r="KAB13" s="84"/>
      <c r="KAC13" s="84"/>
      <c r="KAD13" s="84"/>
      <c r="KAE13" s="84"/>
      <c r="KAF13" s="84"/>
      <c r="KAG13" s="84"/>
      <c r="KAH13" s="84"/>
      <c r="KAI13" s="84"/>
      <c r="KAJ13" s="84"/>
      <c r="KAK13" s="84"/>
      <c r="KAL13" s="84"/>
      <c r="KAM13" s="84"/>
      <c r="KAN13" s="84"/>
      <c r="KAO13" s="84"/>
      <c r="KAP13" s="84"/>
      <c r="KAQ13" s="84"/>
      <c r="KAR13" s="84"/>
      <c r="KAS13" s="84"/>
      <c r="KAT13" s="84"/>
      <c r="KAU13" s="84"/>
      <c r="KAV13" s="84"/>
      <c r="KAW13" s="84"/>
      <c r="KAX13" s="84"/>
      <c r="KAY13" s="84"/>
      <c r="KAZ13" s="84"/>
      <c r="KBA13" s="84"/>
      <c r="KBB13" s="84"/>
      <c r="KBC13" s="84"/>
      <c r="KBD13" s="84"/>
      <c r="KBE13" s="84"/>
      <c r="KBF13" s="84"/>
      <c r="KBG13" s="84"/>
      <c r="KBH13" s="84"/>
      <c r="KBI13" s="84"/>
      <c r="KBJ13" s="84"/>
      <c r="KBK13" s="84"/>
      <c r="KBL13" s="84"/>
      <c r="KBM13" s="84"/>
      <c r="KBN13" s="84"/>
      <c r="KBO13" s="84"/>
      <c r="KBP13" s="84"/>
      <c r="KBQ13" s="84"/>
      <c r="KBR13" s="84"/>
      <c r="KBS13" s="84"/>
      <c r="KBT13" s="84"/>
      <c r="KBU13" s="84"/>
      <c r="KBV13" s="84"/>
      <c r="KBW13" s="84"/>
      <c r="KBX13" s="84"/>
      <c r="KBY13" s="84"/>
      <c r="KBZ13" s="84"/>
      <c r="KCA13" s="84"/>
      <c r="KCB13" s="84"/>
      <c r="KCC13" s="84"/>
      <c r="KCD13" s="84"/>
      <c r="KCE13" s="84"/>
      <c r="KCF13" s="84"/>
      <c r="KCG13" s="84"/>
      <c r="KCH13" s="84"/>
      <c r="KCI13" s="84"/>
      <c r="KCJ13" s="84"/>
      <c r="KCK13" s="84"/>
      <c r="KCL13" s="84"/>
      <c r="KCM13" s="84"/>
      <c r="KCN13" s="84"/>
      <c r="KCO13" s="84"/>
      <c r="KCP13" s="84"/>
      <c r="KCQ13" s="84"/>
      <c r="KCR13" s="84"/>
      <c r="KCS13" s="84"/>
      <c r="KCT13" s="84"/>
      <c r="KCU13" s="84"/>
      <c r="KCV13" s="84"/>
      <c r="KCW13" s="84"/>
      <c r="KCX13" s="84"/>
      <c r="KCY13" s="84"/>
      <c r="KCZ13" s="84"/>
      <c r="KDA13" s="84"/>
      <c r="KDB13" s="84"/>
      <c r="KDC13" s="84"/>
      <c r="KDD13" s="84"/>
      <c r="KDE13" s="84"/>
      <c r="KDF13" s="84"/>
      <c r="KDG13" s="84"/>
      <c r="KDH13" s="84"/>
      <c r="KDI13" s="84"/>
      <c r="KDJ13" s="84"/>
      <c r="KDK13" s="84"/>
      <c r="KDL13" s="84"/>
      <c r="KDM13" s="84"/>
      <c r="KDN13" s="84"/>
      <c r="KDO13" s="84"/>
      <c r="KDP13" s="84"/>
      <c r="KDQ13" s="84"/>
      <c r="KDR13" s="84"/>
      <c r="KDS13" s="84"/>
      <c r="KDT13" s="84"/>
      <c r="KDU13" s="84"/>
      <c r="KDV13" s="84"/>
      <c r="KDW13" s="84"/>
      <c r="KDX13" s="84"/>
      <c r="KDY13" s="84"/>
      <c r="KDZ13" s="84"/>
      <c r="KEA13" s="84"/>
      <c r="KEB13" s="84"/>
      <c r="KEC13" s="84"/>
      <c r="KED13" s="84"/>
      <c r="KEE13" s="84"/>
      <c r="KEF13" s="84"/>
      <c r="KEG13" s="84"/>
      <c r="KEH13" s="84"/>
      <c r="KEI13" s="84"/>
      <c r="KEJ13" s="84"/>
      <c r="KEK13" s="84"/>
      <c r="KEL13" s="84"/>
      <c r="KEM13" s="84"/>
      <c r="KEN13" s="84"/>
      <c r="KEO13" s="84"/>
      <c r="KEP13" s="84"/>
      <c r="KEQ13" s="84"/>
      <c r="KER13" s="84"/>
      <c r="KES13" s="84"/>
      <c r="KET13" s="84"/>
      <c r="KEU13" s="84"/>
      <c r="KEV13" s="84"/>
      <c r="KEW13" s="84"/>
      <c r="KEX13" s="84"/>
      <c r="KEY13" s="84"/>
      <c r="KEZ13" s="84"/>
      <c r="KFA13" s="84"/>
      <c r="KFB13" s="84"/>
      <c r="KFC13" s="84"/>
      <c r="KFD13" s="84"/>
      <c r="KFE13" s="84"/>
      <c r="KFF13" s="84"/>
      <c r="KFG13" s="84"/>
      <c r="KFH13" s="84"/>
      <c r="KFI13" s="84"/>
      <c r="KFJ13" s="84"/>
      <c r="KFK13" s="84"/>
      <c r="KFL13" s="84"/>
      <c r="KFM13" s="84"/>
      <c r="KFN13" s="84"/>
      <c r="KFO13" s="84"/>
      <c r="KFP13" s="84"/>
      <c r="KFQ13" s="84"/>
      <c r="KFR13" s="84"/>
      <c r="KFS13" s="84"/>
      <c r="KFT13" s="84"/>
      <c r="KFU13" s="84"/>
      <c r="KFV13" s="84"/>
      <c r="KFW13" s="84"/>
      <c r="KFX13" s="84"/>
      <c r="KFY13" s="84"/>
      <c r="KFZ13" s="84"/>
      <c r="KGA13" s="84"/>
      <c r="KGB13" s="84"/>
      <c r="KGC13" s="84"/>
      <c r="KGD13" s="84"/>
      <c r="KGE13" s="84"/>
      <c r="KGF13" s="84"/>
      <c r="KGG13" s="84"/>
      <c r="KGH13" s="84"/>
      <c r="KGI13" s="84"/>
      <c r="KGJ13" s="84"/>
      <c r="KGK13" s="84"/>
      <c r="KGL13" s="84"/>
      <c r="KGM13" s="84"/>
      <c r="KGN13" s="84"/>
      <c r="KGO13" s="84"/>
      <c r="KGP13" s="84"/>
      <c r="KGQ13" s="84"/>
      <c r="KGR13" s="84"/>
      <c r="KGS13" s="84"/>
      <c r="KGT13" s="84"/>
      <c r="KGU13" s="84"/>
      <c r="KGV13" s="84"/>
      <c r="KGW13" s="84"/>
      <c r="KGX13" s="84"/>
      <c r="KGY13" s="84"/>
      <c r="KGZ13" s="84"/>
      <c r="KHA13" s="84"/>
      <c r="KHB13" s="84"/>
      <c r="KHC13" s="84"/>
      <c r="KHD13" s="84"/>
      <c r="KHE13" s="84"/>
      <c r="KHF13" s="84"/>
      <c r="KHG13" s="84"/>
      <c r="KHH13" s="84"/>
      <c r="KHI13" s="84"/>
      <c r="KHJ13" s="84"/>
      <c r="KHK13" s="84"/>
      <c r="KHL13" s="84"/>
      <c r="KHM13" s="84"/>
      <c r="KHN13" s="84"/>
      <c r="KHO13" s="84"/>
      <c r="KHP13" s="84"/>
      <c r="KHQ13" s="84"/>
      <c r="KHR13" s="84"/>
      <c r="KHS13" s="84"/>
      <c r="KHT13" s="84"/>
      <c r="KHU13" s="84"/>
      <c r="KHV13" s="84"/>
      <c r="KHW13" s="84"/>
      <c r="KHX13" s="84"/>
      <c r="KHY13" s="84"/>
      <c r="KHZ13" s="84"/>
      <c r="KIA13" s="84"/>
      <c r="KIB13" s="84"/>
      <c r="KIC13" s="84"/>
      <c r="KID13" s="84"/>
      <c r="KIE13" s="84"/>
      <c r="KIF13" s="84"/>
      <c r="KIG13" s="84"/>
      <c r="KIH13" s="84"/>
      <c r="KII13" s="84"/>
      <c r="KIJ13" s="84"/>
      <c r="KIK13" s="84"/>
      <c r="KIL13" s="84"/>
      <c r="KIM13" s="84"/>
      <c r="KIN13" s="84"/>
      <c r="KIO13" s="84"/>
      <c r="KIP13" s="84"/>
      <c r="KIQ13" s="84"/>
      <c r="KIR13" s="84"/>
      <c r="KIS13" s="84"/>
      <c r="KIT13" s="84"/>
      <c r="KIU13" s="84"/>
      <c r="KIV13" s="84"/>
      <c r="KIW13" s="84"/>
      <c r="KIX13" s="84"/>
      <c r="KIY13" s="84"/>
      <c r="KIZ13" s="84"/>
      <c r="KJA13" s="84"/>
      <c r="KJB13" s="84"/>
      <c r="KJC13" s="84"/>
      <c r="KJD13" s="84"/>
      <c r="KJE13" s="84"/>
      <c r="KJF13" s="84"/>
      <c r="KJG13" s="84"/>
      <c r="KJH13" s="84"/>
      <c r="KJI13" s="84"/>
      <c r="KJJ13" s="84"/>
      <c r="KJK13" s="84"/>
      <c r="KJL13" s="84"/>
      <c r="KJM13" s="84"/>
      <c r="KJN13" s="84"/>
      <c r="KJO13" s="84"/>
      <c r="KJP13" s="84"/>
      <c r="KJQ13" s="84"/>
      <c r="KJR13" s="84"/>
      <c r="KJS13" s="84"/>
      <c r="KJT13" s="84"/>
      <c r="KJU13" s="84"/>
      <c r="KJV13" s="84"/>
      <c r="KJW13" s="84"/>
      <c r="KJX13" s="84"/>
      <c r="KJY13" s="84"/>
      <c r="KJZ13" s="84"/>
      <c r="KKA13" s="84"/>
      <c r="KKB13" s="84"/>
      <c r="KKC13" s="84"/>
      <c r="KKD13" s="84"/>
      <c r="KKE13" s="84"/>
      <c r="KKF13" s="84"/>
      <c r="KKG13" s="84"/>
      <c r="KKH13" s="84"/>
      <c r="KKI13" s="84"/>
      <c r="KKJ13" s="84"/>
      <c r="KKK13" s="84"/>
      <c r="KKL13" s="84"/>
      <c r="KKM13" s="84"/>
      <c r="KKN13" s="84"/>
      <c r="KKO13" s="84"/>
      <c r="KKP13" s="84"/>
      <c r="KKQ13" s="84"/>
      <c r="KKR13" s="84"/>
      <c r="KKS13" s="84"/>
      <c r="KKT13" s="84"/>
      <c r="KKU13" s="84"/>
      <c r="KKV13" s="84"/>
      <c r="KKW13" s="84"/>
      <c r="KKX13" s="84"/>
      <c r="KKY13" s="84"/>
      <c r="KKZ13" s="84"/>
      <c r="KLA13" s="84"/>
      <c r="KLB13" s="84"/>
      <c r="KLC13" s="84"/>
      <c r="KLD13" s="84"/>
      <c r="KLE13" s="84"/>
      <c r="KLF13" s="84"/>
      <c r="KLG13" s="84"/>
      <c r="KLH13" s="84"/>
      <c r="KLI13" s="84"/>
      <c r="KLJ13" s="84"/>
      <c r="KLK13" s="84"/>
      <c r="KLL13" s="84"/>
      <c r="KLM13" s="84"/>
      <c r="KLN13" s="84"/>
      <c r="KLO13" s="84"/>
      <c r="KLP13" s="84"/>
      <c r="KLQ13" s="84"/>
      <c r="KLR13" s="84"/>
      <c r="KLS13" s="84"/>
      <c r="KLT13" s="84"/>
      <c r="KLU13" s="84"/>
      <c r="KLV13" s="84"/>
      <c r="KLW13" s="84"/>
      <c r="KLX13" s="84"/>
      <c r="KLY13" s="84"/>
      <c r="KLZ13" s="84"/>
      <c r="KMA13" s="84"/>
      <c r="KMB13" s="84"/>
      <c r="KMC13" s="84"/>
      <c r="KMD13" s="84"/>
      <c r="KME13" s="84"/>
      <c r="KMF13" s="84"/>
      <c r="KMG13" s="84"/>
      <c r="KMH13" s="84"/>
      <c r="KMI13" s="84"/>
      <c r="KMJ13" s="84"/>
      <c r="KMK13" s="84"/>
      <c r="KML13" s="84"/>
      <c r="KMM13" s="84"/>
      <c r="KMN13" s="84"/>
      <c r="KMO13" s="84"/>
      <c r="KMP13" s="84"/>
      <c r="KMQ13" s="84"/>
      <c r="KMR13" s="84"/>
      <c r="KMS13" s="84"/>
      <c r="KMT13" s="84"/>
      <c r="KMU13" s="84"/>
      <c r="KMV13" s="84"/>
      <c r="KMW13" s="84"/>
      <c r="KMX13" s="84"/>
      <c r="KMY13" s="84"/>
      <c r="KMZ13" s="84"/>
      <c r="KNA13" s="84"/>
      <c r="KNB13" s="84"/>
      <c r="KNC13" s="84"/>
      <c r="KND13" s="84"/>
      <c r="KNE13" s="84"/>
      <c r="KNF13" s="84"/>
      <c r="KNG13" s="84"/>
      <c r="KNH13" s="84"/>
      <c r="KNI13" s="84"/>
      <c r="KNJ13" s="84"/>
      <c r="KNK13" s="84"/>
      <c r="KNL13" s="84"/>
      <c r="KNM13" s="84"/>
      <c r="KNN13" s="84"/>
      <c r="KNO13" s="84"/>
      <c r="KNP13" s="84"/>
      <c r="KNQ13" s="84"/>
      <c r="KNR13" s="84"/>
      <c r="KNS13" s="84"/>
      <c r="KNT13" s="84"/>
      <c r="KNU13" s="84"/>
      <c r="KNV13" s="84"/>
      <c r="KNW13" s="84"/>
      <c r="KNX13" s="84"/>
      <c r="KNY13" s="84"/>
      <c r="KNZ13" s="84"/>
      <c r="KOA13" s="84"/>
      <c r="KOB13" s="84"/>
      <c r="KOC13" s="84"/>
      <c r="KOD13" s="84"/>
      <c r="KOE13" s="84"/>
      <c r="KOF13" s="84"/>
      <c r="KOG13" s="84"/>
      <c r="KOH13" s="84"/>
      <c r="KOI13" s="84"/>
      <c r="KOJ13" s="84"/>
      <c r="KOK13" s="84"/>
      <c r="KOL13" s="84"/>
      <c r="KOM13" s="84"/>
      <c r="KON13" s="84"/>
      <c r="KOO13" s="84"/>
      <c r="KOP13" s="84"/>
      <c r="KOQ13" s="84"/>
      <c r="KOR13" s="84"/>
      <c r="KOS13" s="84"/>
      <c r="KOT13" s="84"/>
      <c r="KOU13" s="84"/>
      <c r="KOV13" s="84"/>
      <c r="KOW13" s="84"/>
      <c r="KOX13" s="84"/>
      <c r="KOY13" s="84"/>
      <c r="KOZ13" s="84"/>
      <c r="KPA13" s="84"/>
      <c r="KPB13" s="84"/>
      <c r="KPC13" s="84"/>
      <c r="KPD13" s="84"/>
      <c r="KPE13" s="84"/>
      <c r="KPF13" s="84"/>
      <c r="KPG13" s="84"/>
      <c r="KPH13" s="84"/>
      <c r="KPI13" s="84"/>
      <c r="KPJ13" s="84"/>
      <c r="KPK13" s="84"/>
      <c r="KPL13" s="84"/>
      <c r="KPM13" s="84"/>
      <c r="KPN13" s="84"/>
      <c r="KPO13" s="84"/>
      <c r="KPP13" s="84"/>
      <c r="KPQ13" s="84"/>
      <c r="KPR13" s="84"/>
      <c r="KPS13" s="84"/>
      <c r="KPT13" s="84"/>
      <c r="KPU13" s="84"/>
      <c r="KPV13" s="84"/>
      <c r="KPW13" s="84"/>
      <c r="KPX13" s="84"/>
      <c r="KPY13" s="84"/>
      <c r="KPZ13" s="84"/>
      <c r="KQA13" s="84"/>
      <c r="KQB13" s="84"/>
      <c r="KQC13" s="84"/>
      <c r="KQD13" s="84"/>
      <c r="KQE13" s="84"/>
      <c r="KQF13" s="84"/>
      <c r="KQG13" s="84"/>
      <c r="KQH13" s="84"/>
      <c r="KQI13" s="84"/>
      <c r="KQJ13" s="84"/>
      <c r="KQK13" s="84"/>
      <c r="KQL13" s="84"/>
      <c r="KQM13" s="84"/>
      <c r="KQN13" s="84"/>
      <c r="KQO13" s="84"/>
      <c r="KQP13" s="84"/>
      <c r="KQQ13" s="84"/>
      <c r="KQR13" s="84"/>
      <c r="KQS13" s="84"/>
      <c r="KQT13" s="84"/>
      <c r="KQU13" s="84"/>
      <c r="KQV13" s="84"/>
      <c r="KQW13" s="84"/>
      <c r="KQX13" s="84"/>
      <c r="KQY13" s="84"/>
      <c r="KQZ13" s="84"/>
      <c r="KRA13" s="84"/>
      <c r="KRB13" s="84"/>
      <c r="KRC13" s="84"/>
      <c r="KRD13" s="84"/>
      <c r="KRE13" s="84"/>
      <c r="KRF13" s="84"/>
      <c r="KRG13" s="84"/>
      <c r="KRH13" s="84"/>
      <c r="KRI13" s="84"/>
      <c r="KRJ13" s="84"/>
      <c r="KRK13" s="84"/>
      <c r="KRL13" s="84"/>
      <c r="KRM13" s="84"/>
      <c r="KRN13" s="84"/>
      <c r="KRO13" s="84"/>
      <c r="KRP13" s="84"/>
      <c r="KRQ13" s="84"/>
      <c r="KRR13" s="84"/>
      <c r="KRS13" s="84"/>
      <c r="KRT13" s="84"/>
      <c r="KRU13" s="84"/>
      <c r="KRV13" s="84"/>
      <c r="KRW13" s="84"/>
      <c r="KRX13" s="84"/>
      <c r="KRY13" s="84"/>
      <c r="KRZ13" s="84"/>
      <c r="KSA13" s="84"/>
      <c r="KSB13" s="84"/>
      <c r="KSC13" s="84"/>
      <c r="KSD13" s="84"/>
      <c r="KSE13" s="84"/>
      <c r="KSF13" s="84"/>
      <c r="KSG13" s="84"/>
      <c r="KSH13" s="84"/>
      <c r="KSI13" s="84"/>
      <c r="KSJ13" s="84"/>
      <c r="KSK13" s="84"/>
      <c r="KSL13" s="84"/>
      <c r="KSM13" s="84"/>
      <c r="KSN13" s="84"/>
      <c r="KSO13" s="84"/>
      <c r="KSP13" s="84"/>
      <c r="KSQ13" s="84"/>
      <c r="KSR13" s="84"/>
      <c r="KSS13" s="84"/>
      <c r="KST13" s="84"/>
      <c r="KSU13" s="84"/>
      <c r="KSV13" s="84"/>
      <c r="KSW13" s="84"/>
      <c r="KSX13" s="84"/>
      <c r="KSY13" s="84"/>
      <c r="KSZ13" s="84"/>
      <c r="KTA13" s="84"/>
      <c r="KTB13" s="84"/>
      <c r="KTC13" s="84"/>
      <c r="KTD13" s="84"/>
      <c r="KTE13" s="84"/>
      <c r="KTF13" s="84"/>
      <c r="KTG13" s="84"/>
      <c r="KTH13" s="84"/>
      <c r="KTI13" s="84"/>
      <c r="KTJ13" s="84"/>
      <c r="KTK13" s="84"/>
      <c r="KTL13" s="84"/>
      <c r="KTM13" s="84"/>
      <c r="KTN13" s="84"/>
      <c r="KTO13" s="84"/>
      <c r="KTP13" s="84"/>
      <c r="KTQ13" s="84"/>
      <c r="KTR13" s="84"/>
      <c r="KTS13" s="84"/>
      <c r="KTT13" s="84"/>
      <c r="KTU13" s="84"/>
      <c r="KTV13" s="84"/>
      <c r="KTW13" s="84"/>
      <c r="KTX13" s="84"/>
      <c r="KTY13" s="84"/>
      <c r="KTZ13" s="84"/>
      <c r="KUA13" s="84"/>
      <c r="KUB13" s="84"/>
      <c r="KUC13" s="84"/>
      <c r="KUD13" s="84"/>
      <c r="KUE13" s="84"/>
      <c r="KUF13" s="84"/>
      <c r="KUG13" s="84"/>
      <c r="KUH13" s="84"/>
      <c r="KUI13" s="84"/>
      <c r="KUJ13" s="84"/>
      <c r="KUK13" s="84"/>
      <c r="KUL13" s="84"/>
      <c r="KUM13" s="84"/>
      <c r="KUN13" s="84"/>
      <c r="KUO13" s="84"/>
      <c r="KUP13" s="84"/>
      <c r="KUQ13" s="84"/>
      <c r="KUR13" s="84"/>
      <c r="KUS13" s="84"/>
      <c r="KUT13" s="84"/>
      <c r="KUU13" s="84"/>
      <c r="KUV13" s="84"/>
      <c r="KUW13" s="84"/>
      <c r="KUX13" s="84"/>
      <c r="KUY13" s="84"/>
      <c r="KUZ13" s="84"/>
      <c r="KVA13" s="84"/>
      <c r="KVB13" s="84"/>
      <c r="KVC13" s="84"/>
      <c r="KVD13" s="84"/>
      <c r="KVE13" s="84"/>
      <c r="KVF13" s="84"/>
      <c r="KVG13" s="84"/>
      <c r="KVH13" s="84"/>
      <c r="KVI13" s="84"/>
      <c r="KVJ13" s="84"/>
      <c r="KVK13" s="84"/>
      <c r="KVL13" s="84"/>
      <c r="KVM13" s="84"/>
      <c r="KVN13" s="84"/>
      <c r="KVO13" s="84"/>
      <c r="KVP13" s="84"/>
      <c r="KVQ13" s="84"/>
      <c r="KVR13" s="84"/>
      <c r="KVS13" s="84"/>
      <c r="KVT13" s="84"/>
      <c r="KVU13" s="84"/>
      <c r="KVV13" s="84"/>
      <c r="KVW13" s="84"/>
      <c r="KVX13" s="84"/>
      <c r="KVY13" s="84"/>
      <c r="KVZ13" s="84"/>
      <c r="KWA13" s="84"/>
      <c r="KWB13" s="84"/>
      <c r="KWC13" s="84"/>
      <c r="KWD13" s="84"/>
      <c r="KWE13" s="84"/>
      <c r="KWF13" s="84"/>
      <c r="KWG13" s="84"/>
      <c r="KWH13" s="84"/>
      <c r="KWI13" s="84"/>
      <c r="KWJ13" s="84"/>
      <c r="KWK13" s="84"/>
      <c r="KWL13" s="84"/>
      <c r="KWM13" s="84"/>
      <c r="KWN13" s="84"/>
      <c r="KWO13" s="84"/>
      <c r="KWP13" s="84"/>
      <c r="KWQ13" s="84"/>
      <c r="KWR13" s="84"/>
      <c r="KWS13" s="84"/>
      <c r="KWT13" s="84"/>
      <c r="KWU13" s="84"/>
      <c r="KWV13" s="84"/>
      <c r="KWW13" s="84"/>
      <c r="KWX13" s="84"/>
      <c r="KWY13" s="84"/>
      <c r="KWZ13" s="84"/>
      <c r="KXA13" s="84"/>
      <c r="KXB13" s="84"/>
      <c r="KXC13" s="84"/>
      <c r="KXD13" s="84"/>
      <c r="KXE13" s="84"/>
      <c r="KXF13" s="84"/>
      <c r="KXG13" s="84"/>
      <c r="KXH13" s="84"/>
      <c r="KXI13" s="84"/>
      <c r="KXJ13" s="84"/>
      <c r="KXK13" s="84"/>
      <c r="KXL13" s="84"/>
      <c r="KXM13" s="84"/>
      <c r="KXN13" s="84"/>
      <c r="KXO13" s="84"/>
      <c r="KXP13" s="84"/>
      <c r="KXQ13" s="84"/>
      <c r="KXR13" s="84"/>
      <c r="KXS13" s="84"/>
      <c r="KXT13" s="84"/>
      <c r="KXU13" s="84"/>
      <c r="KXV13" s="84"/>
      <c r="KXW13" s="84"/>
      <c r="KXX13" s="84"/>
      <c r="KXY13" s="84"/>
      <c r="KXZ13" s="84"/>
      <c r="KYA13" s="84"/>
      <c r="KYB13" s="84"/>
      <c r="KYC13" s="84"/>
      <c r="KYD13" s="84"/>
      <c r="KYE13" s="84"/>
      <c r="KYF13" s="84"/>
      <c r="KYG13" s="84"/>
      <c r="KYH13" s="84"/>
      <c r="KYI13" s="84"/>
      <c r="KYJ13" s="84"/>
      <c r="KYK13" s="84"/>
      <c r="KYL13" s="84"/>
      <c r="KYM13" s="84"/>
      <c r="KYN13" s="84"/>
      <c r="KYO13" s="84"/>
      <c r="KYP13" s="84"/>
      <c r="KYQ13" s="84"/>
      <c r="KYR13" s="84"/>
      <c r="KYS13" s="84"/>
      <c r="KYT13" s="84"/>
      <c r="KYU13" s="84"/>
      <c r="KYV13" s="84"/>
      <c r="KYW13" s="84"/>
      <c r="KYX13" s="84"/>
      <c r="KYY13" s="84"/>
      <c r="KYZ13" s="84"/>
      <c r="KZA13" s="84"/>
      <c r="KZB13" s="84"/>
      <c r="KZC13" s="84"/>
      <c r="KZD13" s="84"/>
      <c r="KZE13" s="84"/>
      <c r="KZF13" s="84"/>
      <c r="KZG13" s="84"/>
      <c r="KZH13" s="84"/>
      <c r="KZI13" s="84"/>
      <c r="KZJ13" s="84"/>
      <c r="KZK13" s="84"/>
      <c r="KZL13" s="84"/>
      <c r="KZM13" s="84"/>
      <c r="KZN13" s="84"/>
      <c r="KZO13" s="84"/>
      <c r="KZP13" s="84"/>
      <c r="KZQ13" s="84"/>
      <c r="KZR13" s="84"/>
      <c r="KZS13" s="84"/>
      <c r="KZT13" s="84"/>
      <c r="KZU13" s="84"/>
      <c r="KZV13" s="84"/>
      <c r="KZW13" s="84"/>
      <c r="KZX13" s="84"/>
      <c r="KZY13" s="84"/>
      <c r="KZZ13" s="84"/>
      <c r="LAA13" s="84"/>
      <c r="LAB13" s="84"/>
      <c r="LAC13" s="84"/>
      <c r="LAD13" s="84"/>
      <c r="LAE13" s="84"/>
      <c r="LAF13" s="84"/>
      <c r="LAG13" s="84"/>
      <c r="LAH13" s="84"/>
      <c r="LAI13" s="84"/>
      <c r="LAJ13" s="84"/>
      <c r="LAK13" s="84"/>
      <c r="LAL13" s="84"/>
      <c r="LAM13" s="84"/>
      <c r="LAN13" s="84"/>
      <c r="LAO13" s="84"/>
      <c r="LAP13" s="84"/>
      <c r="LAQ13" s="84"/>
      <c r="LAR13" s="84"/>
      <c r="LAS13" s="84"/>
      <c r="LAT13" s="84"/>
      <c r="LAU13" s="84"/>
      <c r="LAV13" s="84"/>
      <c r="LAW13" s="84"/>
      <c r="LAX13" s="84"/>
      <c r="LAY13" s="84"/>
      <c r="LAZ13" s="84"/>
      <c r="LBA13" s="84"/>
      <c r="LBB13" s="84"/>
      <c r="LBC13" s="84"/>
      <c r="LBD13" s="84"/>
      <c r="LBE13" s="84"/>
      <c r="LBF13" s="84"/>
      <c r="LBG13" s="84"/>
      <c r="LBH13" s="84"/>
      <c r="LBI13" s="84"/>
      <c r="LBJ13" s="84"/>
      <c r="LBK13" s="84"/>
      <c r="LBL13" s="84"/>
      <c r="LBM13" s="84"/>
      <c r="LBN13" s="84"/>
      <c r="LBO13" s="84"/>
      <c r="LBP13" s="84"/>
      <c r="LBQ13" s="84"/>
      <c r="LBR13" s="84"/>
      <c r="LBS13" s="84"/>
      <c r="LBT13" s="84"/>
      <c r="LBU13" s="84"/>
      <c r="LBV13" s="84"/>
      <c r="LBW13" s="84"/>
      <c r="LBX13" s="84"/>
      <c r="LBY13" s="84"/>
      <c r="LBZ13" s="84"/>
      <c r="LCA13" s="84"/>
      <c r="LCB13" s="84"/>
      <c r="LCC13" s="84"/>
      <c r="LCD13" s="84"/>
      <c r="LCE13" s="84"/>
      <c r="LCF13" s="84"/>
      <c r="LCG13" s="84"/>
      <c r="LCH13" s="84"/>
      <c r="LCI13" s="84"/>
      <c r="LCJ13" s="84"/>
      <c r="LCK13" s="84"/>
      <c r="LCL13" s="84"/>
      <c r="LCM13" s="84"/>
      <c r="LCN13" s="84"/>
      <c r="LCO13" s="84"/>
      <c r="LCP13" s="84"/>
      <c r="LCQ13" s="84"/>
      <c r="LCR13" s="84"/>
      <c r="LCS13" s="84"/>
      <c r="LCT13" s="84"/>
      <c r="LCU13" s="84"/>
      <c r="LCV13" s="84"/>
      <c r="LCW13" s="84"/>
      <c r="LCX13" s="84"/>
      <c r="LCY13" s="84"/>
      <c r="LCZ13" s="84"/>
      <c r="LDA13" s="84"/>
      <c r="LDB13" s="84"/>
      <c r="LDC13" s="84"/>
      <c r="LDD13" s="84"/>
      <c r="LDE13" s="84"/>
      <c r="LDF13" s="84"/>
      <c r="LDG13" s="84"/>
      <c r="LDH13" s="84"/>
      <c r="LDI13" s="84"/>
      <c r="LDJ13" s="84"/>
      <c r="LDK13" s="84"/>
      <c r="LDL13" s="84"/>
      <c r="LDM13" s="84"/>
      <c r="LDN13" s="84"/>
      <c r="LDO13" s="84"/>
      <c r="LDP13" s="84"/>
      <c r="LDQ13" s="84"/>
      <c r="LDR13" s="84"/>
      <c r="LDS13" s="84"/>
      <c r="LDT13" s="84"/>
      <c r="LDU13" s="84"/>
      <c r="LDV13" s="84"/>
      <c r="LDW13" s="84"/>
      <c r="LDX13" s="84"/>
      <c r="LDY13" s="84"/>
      <c r="LDZ13" s="84"/>
      <c r="LEA13" s="84"/>
      <c r="LEB13" s="84"/>
      <c r="LEC13" s="84"/>
      <c r="LED13" s="84"/>
      <c r="LEE13" s="84"/>
      <c r="LEF13" s="84"/>
      <c r="LEG13" s="84"/>
      <c r="LEH13" s="84"/>
      <c r="LEI13" s="84"/>
      <c r="LEJ13" s="84"/>
      <c r="LEK13" s="84"/>
      <c r="LEL13" s="84"/>
      <c r="LEM13" s="84"/>
      <c r="LEN13" s="84"/>
      <c r="LEO13" s="84"/>
      <c r="LEP13" s="84"/>
      <c r="LEQ13" s="84"/>
      <c r="LER13" s="84"/>
      <c r="LES13" s="84"/>
      <c r="LET13" s="84"/>
      <c r="LEU13" s="84"/>
      <c r="LEV13" s="84"/>
      <c r="LEW13" s="84"/>
      <c r="LEX13" s="84"/>
      <c r="LEY13" s="84"/>
      <c r="LEZ13" s="84"/>
      <c r="LFA13" s="84"/>
      <c r="LFB13" s="84"/>
      <c r="LFC13" s="84"/>
      <c r="LFD13" s="84"/>
      <c r="LFE13" s="84"/>
      <c r="LFF13" s="84"/>
      <c r="LFG13" s="84"/>
      <c r="LFH13" s="84"/>
      <c r="LFI13" s="84"/>
      <c r="LFJ13" s="84"/>
      <c r="LFK13" s="84"/>
      <c r="LFL13" s="84"/>
      <c r="LFM13" s="84"/>
      <c r="LFN13" s="84"/>
      <c r="LFO13" s="84"/>
      <c r="LFP13" s="84"/>
      <c r="LFQ13" s="84"/>
      <c r="LFR13" s="84"/>
      <c r="LFS13" s="84"/>
      <c r="LFT13" s="84"/>
      <c r="LFU13" s="84"/>
      <c r="LFV13" s="84"/>
      <c r="LFW13" s="84"/>
      <c r="LFX13" s="84"/>
      <c r="LFY13" s="84"/>
      <c r="LFZ13" s="84"/>
      <c r="LGA13" s="84"/>
      <c r="LGB13" s="84"/>
      <c r="LGC13" s="84"/>
      <c r="LGD13" s="84"/>
      <c r="LGE13" s="84"/>
      <c r="LGF13" s="84"/>
      <c r="LGG13" s="84"/>
      <c r="LGH13" s="84"/>
      <c r="LGI13" s="84"/>
      <c r="LGJ13" s="84"/>
      <c r="LGK13" s="84"/>
      <c r="LGL13" s="84"/>
      <c r="LGM13" s="84"/>
      <c r="LGN13" s="84"/>
      <c r="LGO13" s="84"/>
      <c r="LGP13" s="84"/>
      <c r="LGQ13" s="84"/>
      <c r="LGR13" s="84"/>
      <c r="LGS13" s="84"/>
      <c r="LGT13" s="84"/>
      <c r="LGU13" s="84"/>
      <c r="LGV13" s="84"/>
      <c r="LGW13" s="84"/>
      <c r="LGX13" s="84"/>
      <c r="LGY13" s="84"/>
      <c r="LGZ13" s="84"/>
      <c r="LHA13" s="84"/>
      <c r="LHB13" s="84"/>
      <c r="LHC13" s="84"/>
      <c r="LHD13" s="84"/>
      <c r="LHE13" s="84"/>
      <c r="LHF13" s="84"/>
      <c r="LHG13" s="84"/>
      <c r="LHH13" s="84"/>
      <c r="LHI13" s="84"/>
      <c r="LHJ13" s="84"/>
      <c r="LHK13" s="84"/>
      <c r="LHL13" s="84"/>
      <c r="LHM13" s="84"/>
      <c r="LHN13" s="84"/>
      <c r="LHO13" s="84"/>
      <c r="LHP13" s="84"/>
      <c r="LHQ13" s="84"/>
      <c r="LHR13" s="84"/>
      <c r="LHS13" s="84"/>
      <c r="LHT13" s="84"/>
      <c r="LHU13" s="84"/>
      <c r="LHV13" s="84"/>
      <c r="LHW13" s="84"/>
      <c r="LHX13" s="84"/>
      <c r="LHY13" s="84"/>
      <c r="LHZ13" s="84"/>
      <c r="LIA13" s="84"/>
      <c r="LIB13" s="84"/>
      <c r="LIC13" s="84"/>
      <c r="LID13" s="84"/>
      <c r="LIE13" s="84"/>
      <c r="LIF13" s="84"/>
      <c r="LIG13" s="84"/>
      <c r="LIH13" s="84"/>
      <c r="LII13" s="84"/>
      <c r="LIJ13" s="84"/>
      <c r="LIK13" s="84"/>
      <c r="LIL13" s="84"/>
      <c r="LIM13" s="84"/>
      <c r="LIN13" s="84"/>
      <c r="LIO13" s="84"/>
      <c r="LIP13" s="84"/>
      <c r="LIQ13" s="84"/>
      <c r="LIR13" s="84"/>
      <c r="LIS13" s="84"/>
      <c r="LIT13" s="84"/>
      <c r="LIU13" s="84"/>
      <c r="LIV13" s="84"/>
      <c r="LIW13" s="84"/>
      <c r="LIX13" s="84"/>
      <c r="LIY13" s="84"/>
      <c r="LIZ13" s="84"/>
      <c r="LJA13" s="84"/>
      <c r="LJB13" s="84"/>
      <c r="LJC13" s="84"/>
      <c r="LJD13" s="84"/>
      <c r="LJE13" s="84"/>
      <c r="LJF13" s="84"/>
      <c r="LJG13" s="84"/>
      <c r="LJH13" s="84"/>
      <c r="LJI13" s="84"/>
      <c r="LJJ13" s="84"/>
      <c r="LJK13" s="84"/>
      <c r="LJL13" s="84"/>
      <c r="LJM13" s="84"/>
      <c r="LJN13" s="84"/>
      <c r="LJO13" s="84"/>
      <c r="LJP13" s="84"/>
      <c r="LJQ13" s="84"/>
      <c r="LJR13" s="84"/>
      <c r="LJS13" s="84"/>
      <c r="LJT13" s="84"/>
      <c r="LJU13" s="84"/>
      <c r="LJV13" s="84"/>
      <c r="LJW13" s="84"/>
      <c r="LJX13" s="84"/>
      <c r="LJY13" s="84"/>
      <c r="LJZ13" s="84"/>
      <c r="LKA13" s="84"/>
      <c r="LKB13" s="84"/>
      <c r="LKC13" s="84"/>
      <c r="LKD13" s="84"/>
      <c r="LKE13" s="84"/>
      <c r="LKF13" s="84"/>
      <c r="LKG13" s="84"/>
      <c r="LKH13" s="84"/>
      <c r="LKI13" s="84"/>
      <c r="LKJ13" s="84"/>
      <c r="LKK13" s="84"/>
      <c r="LKL13" s="84"/>
      <c r="LKM13" s="84"/>
      <c r="LKN13" s="84"/>
      <c r="LKO13" s="84"/>
      <c r="LKP13" s="84"/>
      <c r="LKQ13" s="84"/>
      <c r="LKR13" s="84"/>
      <c r="LKS13" s="84"/>
      <c r="LKT13" s="84"/>
      <c r="LKU13" s="84"/>
      <c r="LKV13" s="84"/>
      <c r="LKW13" s="84"/>
      <c r="LKX13" s="84"/>
      <c r="LKY13" s="84"/>
      <c r="LKZ13" s="84"/>
      <c r="LLA13" s="84"/>
      <c r="LLB13" s="84"/>
      <c r="LLC13" s="84"/>
      <c r="LLD13" s="84"/>
      <c r="LLE13" s="84"/>
      <c r="LLF13" s="84"/>
      <c r="LLG13" s="84"/>
      <c r="LLH13" s="84"/>
      <c r="LLI13" s="84"/>
      <c r="LLJ13" s="84"/>
      <c r="LLK13" s="84"/>
      <c r="LLL13" s="84"/>
      <c r="LLM13" s="84"/>
      <c r="LLN13" s="84"/>
      <c r="LLO13" s="84"/>
      <c r="LLP13" s="84"/>
      <c r="LLQ13" s="84"/>
      <c r="LLR13" s="84"/>
      <c r="LLS13" s="84"/>
      <c r="LLT13" s="84"/>
      <c r="LLU13" s="84"/>
      <c r="LLV13" s="84"/>
      <c r="LLW13" s="84"/>
      <c r="LLX13" s="84"/>
      <c r="LLY13" s="84"/>
      <c r="LLZ13" s="84"/>
      <c r="LMA13" s="84"/>
      <c r="LMB13" s="84"/>
      <c r="LMC13" s="84"/>
      <c r="LMD13" s="84"/>
      <c r="LME13" s="84"/>
      <c r="LMF13" s="84"/>
      <c r="LMG13" s="84"/>
      <c r="LMH13" s="84"/>
      <c r="LMI13" s="84"/>
      <c r="LMJ13" s="84"/>
      <c r="LMK13" s="84"/>
      <c r="LML13" s="84"/>
      <c r="LMM13" s="84"/>
      <c r="LMN13" s="84"/>
      <c r="LMO13" s="84"/>
      <c r="LMP13" s="84"/>
      <c r="LMQ13" s="84"/>
      <c r="LMR13" s="84"/>
      <c r="LMS13" s="84"/>
      <c r="LMT13" s="84"/>
      <c r="LMU13" s="84"/>
      <c r="LMV13" s="84"/>
      <c r="LMW13" s="84"/>
      <c r="LMX13" s="84"/>
      <c r="LMY13" s="84"/>
      <c r="LMZ13" s="84"/>
      <c r="LNA13" s="84"/>
      <c r="LNB13" s="84"/>
      <c r="LNC13" s="84"/>
      <c r="LND13" s="84"/>
      <c r="LNE13" s="84"/>
      <c r="LNF13" s="84"/>
      <c r="LNG13" s="84"/>
      <c r="LNH13" s="84"/>
      <c r="LNI13" s="84"/>
      <c r="LNJ13" s="84"/>
      <c r="LNK13" s="84"/>
      <c r="LNL13" s="84"/>
      <c r="LNM13" s="84"/>
      <c r="LNN13" s="84"/>
      <c r="LNO13" s="84"/>
      <c r="LNP13" s="84"/>
      <c r="LNQ13" s="84"/>
      <c r="LNR13" s="84"/>
      <c r="LNS13" s="84"/>
      <c r="LNT13" s="84"/>
      <c r="LNU13" s="84"/>
      <c r="LNV13" s="84"/>
      <c r="LNW13" s="84"/>
      <c r="LNX13" s="84"/>
      <c r="LNY13" s="84"/>
      <c r="LNZ13" s="84"/>
      <c r="LOA13" s="84"/>
      <c r="LOB13" s="84"/>
      <c r="LOC13" s="84"/>
      <c r="LOD13" s="84"/>
      <c r="LOE13" s="84"/>
      <c r="LOF13" s="84"/>
      <c r="LOG13" s="84"/>
      <c r="LOH13" s="84"/>
      <c r="LOI13" s="84"/>
      <c r="LOJ13" s="84"/>
      <c r="LOK13" s="84"/>
      <c r="LOL13" s="84"/>
      <c r="LOM13" s="84"/>
      <c r="LON13" s="84"/>
      <c r="LOO13" s="84"/>
      <c r="LOP13" s="84"/>
      <c r="LOQ13" s="84"/>
      <c r="LOR13" s="84"/>
      <c r="LOS13" s="84"/>
      <c r="LOT13" s="84"/>
      <c r="LOU13" s="84"/>
      <c r="LOV13" s="84"/>
      <c r="LOW13" s="84"/>
      <c r="LOX13" s="84"/>
      <c r="LOY13" s="84"/>
      <c r="LOZ13" s="84"/>
      <c r="LPA13" s="84"/>
      <c r="LPB13" s="84"/>
      <c r="LPC13" s="84"/>
      <c r="LPD13" s="84"/>
      <c r="LPE13" s="84"/>
      <c r="LPF13" s="84"/>
      <c r="LPG13" s="84"/>
      <c r="LPH13" s="84"/>
      <c r="LPI13" s="84"/>
      <c r="LPJ13" s="84"/>
      <c r="LPK13" s="84"/>
      <c r="LPL13" s="84"/>
      <c r="LPM13" s="84"/>
      <c r="LPN13" s="84"/>
      <c r="LPO13" s="84"/>
      <c r="LPP13" s="84"/>
      <c r="LPQ13" s="84"/>
      <c r="LPR13" s="84"/>
      <c r="LPS13" s="84"/>
      <c r="LPT13" s="84"/>
      <c r="LPU13" s="84"/>
      <c r="LPV13" s="84"/>
      <c r="LPW13" s="84"/>
      <c r="LPX13" s="84"/>
      <c r="LPY13" s="84"/>
      <c r="LPZ13" s="84"/>
      <c r="LQA13" s="84"/>
      <c r="LQB13" s="84"/>
      <c r="LQC13" s="84"/>
      <c r="LQD13" s="84"/>
      <c r="LQE13" s="84"/>
      <c r="LQF13" s="84"/>
      <c r="LQG13" s="84"/>
      <c r="LQH13" s="84"/>
      <c r="LQI13" s="84"/>
      <c r="LQJ13" s="84"/>
      <c r="LQK13" s="84"/>
      <c r="LQL13" s="84"/>
      <c r="LQM13" s="84"/>
      <c r="LQN13" s="84"/>
      <c r="LQO13" s="84"/>
      <c r="LQP13" s="84"/>
      <c r="LQQ13" s="84"/>
      <c r="LQR13" s="84"/>
      <c r="LQS13" s="84"/>
      <c r="LQT13" s="84"/>
      <c r="LQU13" s="84"/>
      <c r="LQV13" s="84"/>
      <c r="LQW13" s="84"/>
      <c r="LQX13" s="84"/>
      <c r="LQY13" s="84"/>
      <c r="LQZ13" s="84"/>
      <c r="LRA13" s="84"/>
      <c r="LRB13" s="84"/>
      <c r="LRC13" s="84"/>
      <c r="LRD13" s="84"/>
      <c r="LRE13" s="84"/>
      <c r="LRF13" s="84"/>
      <c r="LRG13" s="84"/>
      <c r="LRH13" s="84"/>
      <c r="LRI13" s="84"/>
      <c r="LRJ13" s="84"/>
      <c r="LRK13" s="84"/>
      <c r="LRL13" s="84"/>
      <c r="LRM13" s="84"/>
      <c r="LRN13" s="84"/>
      <c r="LRO13" s="84"/>
      <c r="LRP13" s="84"/>
      <c r="LRQ13" s="84"/>
      <c r="LRR13" s="84"/>
      <c r="LRS13" s="84"/>
      <c r="LRT13" s="84"/>
      <c r="LRU13" s="84"/>
      <c r="LRV13" s="84"/>
      <c r="LRW13" s="84"/>
      <c r="LRX13" s="84"/>
      <c r="LRY13" s="84"/>
      <c r="LRZ13" s="84"/>
      <c r="LSA13" s="84"/>
      <c r="LSB13" s="84"/>
      <c r="LSC13" s="84"/>
      <c r="LSD13" s="84"/>
      <c r="LSE13" s="84"/>
      <c r="LSF13" s="84"/>
      <c r="LSG13" s="84"/>
      <c r="LSH13" s="84"/>
      <c r="LSI13" s="84"/>
      <c r="LSJ13" s="84"/>
      <c r="LSK13" s="84"/>
      <c r="LSL13" s="84"/>
      <c r="LSM13" s="84"/>
      <c r="LSN13" s="84"/>
      <c r="LSO13" s="84"/>
      <c r="LSP13" s="84"/>
      <c r="LSQ13" s="84"/>
      <c r="LSR13" s="84"/>
      <c r="LSS13" s="84"/>
      <c r="LST13" s="84"/>
      <c r="LSU13" s="84"/>
      <c r="LSV13" s="84"/>
      <c r="LSW13" s="84"/>
      <c r="LSX13" s="84"/>
      <c r="LSY13" s="84"/>
      <c r="LSZ13" s="84"/>
      <c r="LTA13" s="84"/>
      <c r="LTB13" s="84"/>
      <c r="LTC13" s="84"/>
      <c r="LTD13" s="84"/>
      <c r="LTE13" s="84"/>
      <c r="LTF13" s="84"/>
      <c r="LTG13" s="84"/>
      <c r="LTH13" s="84"/>
      <c r="LTI13" s="84"/>
      <c r="LTJ13" s="84"/>
      <c r="LTK13" s="84"/>
      <c r="LTL13" s="84"/>
      <c r="LTM13" s="84"/>
      <c r="LTN13" s="84"/>
      <c r="LTO13" s="84"/>
      <c r="LTP13" s="84"/>
      <c r="LTQ13" s="84"/>
      <c r="LTR13" s="84"/>
      <c r="LTS13" s="84"/>
      <c r="LTT13" s="84"/>
      <c r="LTU13" s="84"/>
      <c r="LTV13" s="84"/>
      <c r="LTW13" s="84"/>
      <c r="LTX13" s="84"/>
      <c r="LTY13" s="84"/>
      <c r="LTZ13" s="84"/>
      <c r="LUA13" s="84"/>
      <c r="LUB13" s="84"/>
      <c r="LUC13" s="84"/>
      <c r="LUD13" s="84"/>
      <c r="LUE13" s="84"/>
      <c r="LUF13" s="84"/>
      <c r="LUG13" s="84"/>
      <c r="LUH13" s="84"/>
      <c r="LUI13" s="84"/>
      <c r="LUJ13" s="84"/>
      <c r="LUK13" s="84"/>
      <c r="LUL13" s="84"/>
      <c r="LUM13" s="84"/>
      <c r="LUN13" s="84"/>
      <c r="LUO13" s="84"/>
      <c r="LUP13" s="84"/>
      <c r="LUQ13" s="84"/>
      <c r="LUR13" s="84"/>
      <c r="LUS13" s="84"/>
      <c r="LUT13" s="84"/>
      <c r="LUU13" s="84"/>
      <c r="LUV13" s="84"/>
      <c r="LUW13" s="84"/>
      <c r="LUX13" s="84"/>
      <c r="LUY13" s="84"/>
      <c r="LUZ13" s="84"/>
      <c r="LVA13" s="84"/>
      <c r="LVB13" s="84"/>
      <c r="LVC13" s="84"/>
      <c r="LVD13" s="84"/>
      <c r="LVE13" s="84"/>
      <c r="LVF13" s="84"/>
      <c r="LVG13" s="84"/>
      <c r="LVH13" s="84"/>
      <c r="LVI13" s="84"/>
      <c r="LVJ13" s="84"/>
      <c r="LVK13" s="84"/>
      <c r="LVL13" s="84"/>
      <c r="LVM13" s="84"/>
      <c r="LVN13" s="84"/>
      <c r="LVO13" s="84"/>
      <c r="LVP13" s="84"/>
      <c r="LVQ13" s="84"/>
      <c r="LVR13" s="84"/>
      <c r="LVS13" s="84"/>
      <c r="LVT13" s="84"/>
      <c r="LVU13" s="84"/>
      <c r="LVV13" s="84"/>
      <c r="LVW13" s="84"/>
      <c r="LVX13" s="84"/>
      <c r="LVY13" s="84"/>
      <c r="LVZ13" s="84"/>
      <c r="LWA13" s="84"/>
      <c r="LWB13" s="84"/>
      <c r="LWC13" s="84"/>
      <c r="LWD13" s="84"/>
      <c r="LWE13" s="84"/>
      <c r="LWF13" s="84"/>
      <c r="LWG13" s="84"/>
      <c r="LWH13" s="84"/>
      <c r="LWI13" s="84"/>
      <c r="LWJ13" s="84"/>
      <c r="LWK13" s="84"/>
      <c r="LWL13" s="84"/>
      <c r="LWM13" s="84"/>
      <c r="LWN13" s="84"/>
      <c r="LWO13" s="84"/>
      <c r="LWP13" s="84"/>
      <c r="LWQ13" s="84"/>
      <c r="LWR13" s="84"/>
      <c r="LWS13" s="84"/>
      <c r="LWT13" s="84"/>
      <c r="LWU13" s="84"/>
      <c r="LWV13" s="84"/>
      <c r="LWW13" s="84"/>
      <c r="LWX13" s="84"/>
      <c r="LWY13" s="84"/>
      <c r="LWZ13" s="84"/>
      <c r="LXA13" s="84"/>
      <c r="LXB13" s="84"/>
      <c r="LXC13" s="84"/>
      <c r="LXD13" s="84"/>
      <c r="LXE13" s="84"/>
      <c r="LXF13" s="84"/>
      <c r="LXG13" s="84"/>
      <c r="LXH13" s="84"/>
      <c r="LXI13" s="84"/>
      <c r="LXJ13" s="84"/>
      <c r="LXK13" s="84"/>
      <c r="LXL13" s="84"/>
      <c r="LXM13" s="84"/>
      <c r="LXN13" s="84"/>
      <c r="LXO13" s="84"/>
      <c r="LXP13" s="84"/>
      <c r="LXQ13" s="84"/>
      <c r="LXR13" s="84"/>
      <c r="LXS13" s="84"/>
      <c r="LXT13" s="84"/>
      <c r="LXU13" s="84"/>
      <c r="LXV13" s="84"/>
      <c r="LXW13" s="84"/>
      <c r="LXX13" s="84"/>
      <c r="LXY13" s="84"/>
      <c r="LXZ13" s="84"/>
      <c r="LYA13" s="84"/>
      <c r="LYB13" s="84"/>
      <c r="LYC13" s="84"/>
      <c r="LYD13" s="84"/>
      <c r="LYE13" s="84"/>
      <c r="LYF13" s="84"/>
      <c r="LYG13" s="84"/>
      <c r="LYH13" s="84"/>
      <c r="LYI13" s="84"/>
      <c r="LYJ13" s="84"/>
      <c r="LYK13" s="84"/>
      <c r="LYL13" s="84"/>
      <c r="LYM13" s="84"/>
      <c r="LYN13" s="84"/>
      <c r="LYO13" s="84"/>
      <c r="LYP13" s="84"/>
      <c r="LYQ13" s="84"/>
      <c r="LYR13" s="84"/>
      <c r="LYS13" s="84"/>
      <c r="LYT13" s="84"/>
      <c r="LYU13" s="84"/>
      <c r="LYV13" s="84"/>
      <c r="LYW13" s="84"/>
      <c r="LYX13" s="84"/>
      <c r="LYY13" s="84"/>
      <c r="LYZ13" s="84"/>
      <c r="LZA13" s="84"/>
      <c r="LZB13" s="84"/>
      <c r="LZC13" s="84"/>
      <c r="LZD13" s="84"/>
      <c r="LZE13" s="84"/>
      <c r="LZF13" s="84"/>
      <c r="LZG13" s="84"/>
      <c r="LZH13" s="84"/>
      <c r="LZI13" s="84"/>
      <c r="LZJ13" s="84"/>
      <c r="LZK13" s="84"/>
      <c r="LZL13" s="84"/>
      <c r="LZM13" s="84"/>
      <c r="LZN13" s="84"/>
      <c r="LZO13" s="84"/>
      <c r="LZP13" s="84"/>
      <c r="LZQ13" s="84"/>
      <c r="LZR13" s="84"/>
      <c r="LZS13" s="84"/>
      <c r="LZT13" s="84"/>
      <c r="LZU13" s="84"/>
      <c r="LZV13" s="84"/>
      <c r="LZW13" s="84"/>
      <c r="LZX13" s="84"/>
      <c r="LZY13" s="84"/>
      <c r="LZZ13" s="84"/>
      <c r="MAA13" s="84"/>
      <c r="MAB13" s="84"/>
      <c r="MAC13" s="84"/>
      <c r="MAD13" s="84"/>
      <c r="MAE13" s="84"/>
      <c r="MAF13" s="84"/>
      <c r="MAG13" s="84"/>
      <c r="MAH13" s="84"/>
      <c r="MAI13" s="84"/>
      <c r="MAJ13" s="84"/>
      <c r="MAK13" s="84"/>
      <c r="MAL13" s="84"/>
      <c r="MAM13" s="84"/>
      <c r="MAN13" s="84"/>
      <c r="MAO13" s="84"/>
      <c r="MAP13" s="84"/>
      <c r="MAQ13" s="84"/>
      <c r="MAR13" s="84"/>
      <c r="MAS13" s="84"/>
      <c r="MAT13" s="84"/>
      <c r="MAU13" s="84"/>
      <c r="MAV13" s="84"/>
      <c r="MAW13" s="84"/>
      <c r="MAX13" s="84"/>
      <c r="MAY13" s="84"/>
      <c r="MAZ13" s="84"/>
      <c r="MBA13" s="84"/>
      <c r="MBB13" s="84"/>
      <c r="MBC13" s="84"/>
      <c r="MBD13" s="84"/>
      <c r="MBE13" s="84"/>
      <c r="MBF13" s="84"/>
      <c r="MBG13" s="84"/>
      <c r="MBH13" s="84"/>
      <c r="MBI13" s="84"/>
      <c r="MBJ13" s="84"/>
      <c r="MBK13" s="84"/>
      <c r="MBL13" s="84"/>
      <c r="MBM13" s="84"/>
      <c r="MBN13" s="84"/>
      <c r="MBO13" s="84"/>
      <c r="MBP13" s="84"/>
      <c r="MBQ13" s="84"/>
      <c r="MBR13" s="84"/>
      <c r="MBS13" s="84"/>
      <c r="MBT13" s="84"/>
      <c r="MBU13" s="84"/>
      <c r="MBV13" s="84"/>
      <c r="MBW13" s="84"/>
      <c r="MBX13" s="84"/>
      <c r="MBY13" s="84"/>
      <c r="MBZ13" s="84"/>
      <c r="MCA13" s="84"/>
      <c r="MCB13" s="84"/>
      <c r="MCC13" s="84"/>
      <c r="MCD13" s="84"/>
      <c r="MCE13" s="84"/>
      <c r="MCF13" s="84"/>
      <c r="MCG13" s="84"/>
      <c r="MCH13" s="84"/>
      <c r="MCI13" s="84"/>
      <c r="MCJ13" s="84"/>
      <c r="MCK13" s="84"/>
      <c r="MCL13" s="84"/>
      <c r="MCM13" s="84"/>
      <c r="MCN13" s="84"/>
      <c r="MCO13" s="84"/>
      <c r="MCP13" s="84"/>
      <c r="MCQ13" s="84"/>
      <c r="MCR13" s="84"/>
      <c r="MCS13" s="84"/>
      <c r="MCT13" s="84"/>
      <c r="MCU13" s="84"/>
      <c r="MCV13" s="84"/>
      <c r="MCW13" s="84"/>
      <c r="MCX13" s="84"/>
      <c r="MCY13" s="84"/>
      <c r="MCZ13" s="84"/>
      <c r="MDA13" s="84"/>
      <c r="MDB13" s="84"/>
      <c r="MDC13" s="84"/>
      <c r="MDD13" s="84"/>
      <c r="MDE13" s="84"/>
      <c r="MDF13" s="84"/>
      <c r="MDG13" s="84"/>
      <c r="MDH13" s="84"/>
      <c r="MDI13" s="84"/>
      <c r="MDJ13" s="84"/>
      <c r="MDK13" s="84"/>
      <c r="MDL13" s="84"/>
      <c r="MDM13" s="84"/>
      <c r="MDN13" s="84"/>
      <c r="MDO13" s="84"/>
      <c r="MDP13" s="84"/>
      <c r="MDQ13" s="84"/>
      <c r="MDR13" s="84"/>
      <c r="MDS13" s="84"/>
      <c r="MDT13" s="84"/>
      <c r="MDU13" s="84"/>
      <c r="MDV13" s="84"/>
      <c r="MDW13" s="84"/>
      <c r="MDX13" s="84"/>
      <c r="MDY13" s="84"/>
      <c r="MDZ13" s="84"/>
      <c r="MEA13" s="84"/>
      <c r="MEB13" s="84"/>
      <c r="MEC13" s="84"/>
      <c r="MED13" s="84"/>
      <c r="MEE13" s="84"/>
      <c r="MEF13" s="84"/>
      <c r="MEG13" s="84"/>
      <c r="MEH13" s="84"/>
      <c r="MEI13" s="84"/>
      <c r="MEJ13" s="84"/>
      <c r="MEK13" s="84"/>
      <c r="MEL13" s="84"/>
      <c r="MEM13" s="84"/>
      <c r="MEN13" s="84"/>
      <c r="MEO13" s="84"/>
      <c r="MEP13" s="84"/>
      <c r="MEQ13" s="84"/>
      <c r="MER13" s="84"/>
      <c r="MES13" s="84"/>
      <c r="MET13" s="84"/>
      <c r="MEU13" s="84"/>
      <c r="MEV13" s="84"/>
      <c r="MEW13" s="84"/>
      <c r="MEX13" s="84"/>
      <c r="MEY13" s="84"/>
      <c r="MEZ13" s="84"/>
      <c r="MFA13" s="84"/>
      <c r="MFB13" s="84"/>
      <c r="MFC13" s="84"/>
      <c r="MFD13" s="84"/>
      <c r="MFE13" s="84"/>
      <c r="MFF13" s="84"/>
      <c r="MFG13" s="84"/>
      <c r="MFH13" s="84"/>
      <c r="MFI13" s="84"/>
      <c r="MFJ13" s="84"/>
      <c r="MFK13" s="84"/>
      <c r="MFL13" s="84"/>
      <c r="MFM13" s="84"/>
      <c r="MFN13" s="84"/>
      <c r="MFO13" s="84"/>
      <c r="MFP13" s="84"/>
      <c r="MFQ13" s="84"/>
      <c r="MFR13" s="84"/>
      <c r="MFS13" s="84"/>
      <c r="MFT13" s="84"/>
      <c r="MFU13" s="84"/>
      <c r="MFV13" s="84"/>
      <c r="MFW13" s="84"/>
      <c r="MFX13" s="84"/>
      <c r="MFY13" s="84"/>
      <c r="MFZ13" s="84"/>
      <c r="MGA13" s="84"/>
      <c r="MGB13" s="84"/>
      <c r="MGC13" s="84"/>
      <c r="MGD13" s="84"/>
      <c r="MGE13" s="84"/>
      <c r="MGF13" s="84"/>
      <c r="MGG13" s="84"/>
      <c r="MGH13" s="84"/>
      <c r="MGI13" s="84"/>
      <c r="MGJ13" s="84"/>
      <c r="MGK13" s="84"/>
      <c r="MGL13" s="84"/>
      <c r="MGM13" s="84"/>
      <c r="MGN13" s="84"/>
      <c r="MGO13" s="84"/>
      <c r="MGP13" s="84"/>
      <c r="MGQ13" s="84"/>
      <c r="MGR13" s="84"/>
      <c r="MGS13" s="84"/>
      <c r="MGT13" s="84"/>
      <c r="MGU13" s="84"/>
      <c r="MGV13" s="84"/>
      <c r="MGW13" s="84"/>
      <c r="MGX13" s="84"/>
      <c r="MGY13" s="84"/>
      <c r="MGZ13" s="84"/>
      <c r="MHA13" s="84"/>
      <c r="MHB13" s="84"/>
      <c r="MHC13" s="84"/>
      <c r="MHD13" s="84"/>
      <c r="MHE13" s="84"/>
      <c r="MHF13" s="84"/>
      <c r="MHG13" s="84"/>
      <c r="MHH13" s="84"/>
      <c r="MHI13" s="84"/>
      <c r="MHJ13" s="84"/>
      <c r="MHK13" s="84"/>
      <c r="MHL13" s="84"/>
      <c r="MHM13" s="84"/>
      <c r="MHN13" s="84"/>
      <c r="MHO13" s="84"/>
      <c r="MHP13" s="84"/>
      <c r="MHQ13" s="84"/>
      <c r="MHR13" s="84"/>
      <c r="MHS13" s="84"/>
      <c r="MHT13" s="84"/>
      <c r="MHU13" s="84"/>
      <c r="MHV13" s="84"/>
      <c r="MHW13" s="84"/>
      <c r="MHX13" s="84"/>
      <c r="MHY13" s="84"/>
      <c r="MHZ13" s="84"/>
      <c r="MIA13" s="84"/>
      <c r="MIB13" s="84"/>
      <c r="MIC13" s="84"/>
      <c r="MID13" s="84"/>
      <c r="MIE13" s="84"/>
      <c r="MIF13" s="84"/>
      <c r="MIG13" s="84"/>
      <c r="MIH13" s="84"/>
      <c r="MII13" s="84"/>
      <c r="MIJ13" s="84"/>
      <c r="MIK13" s="84"/>
      <c r="MIL13" s="84"/>
      <c r="MIM13" s="84"/>
      <c r="MIN13" s="84"/>
      <c r="MIO13" s="84"/>
      <c r="MIP13" s="84"/>
      <c r="MIQ13" s="84"/>
      <c r="MIR13" s="84"/>
      <c r="MIS13" s="84"/>
      <c r="MIT13" s="84"/>
      <c r="MIU13" s="84"/>
      <c r="MIV13" s="84"/>
      <c r="MIW13" s="84"/>
      <c r="MIX13" s="84"/>
      <c r="MIY13" s="84"/>
      <c r="MIZ13" s="84"/>
      <c r="MJA13" s="84"/>
      <c r="MJB13" s="84"/>
      <c r="MJC13" s="84"/>
      <c r="MJD13" s="84"/>
      <c r="MJE13" s="84"/>
      <c r="MJF13" s="84"/>
      <c r="MJG13" s="84"/>
      <c r="MJH13" s="84"/>
      <c r="MJI13" s="84"/>
      <c r="MJJ13" s="84"/>
      <c r="MJK13" s="84"/>
      <c r="MJL13" s="84"/>
      <c r="MJM13" s="84"/>
      <c r="MJN13" s="84"/>
      <c r="MJO13" s="84"/>
      <c r="MJP13" s="84"/>
      <c r="MJQ13" s="84"/>
      <c r="MJR13" s="84"/>
      <c r="MJS13" s="84"/>
      <c r="MJT13" s="84"/>
      <c r="MJU13" s="84"/>
      <c r="MJV13" s="84"/>
      <c r="MJW13" s="84"/>
      <c r="MJX13" s="84"/>
      <c r="MJY13" s="84"/>
      <c r="MJZ13" s="84"/>
      <c r="MKA13" s="84"/>
      <c r="MKB13" s="84"/>
      <c r="MKC13" s="84"/>
      <c r="MKD13" s="84"/>
      <c r="MKE13" s="84"/>
      <c r="MKF13" s="84"/>
      <c r="MKG13" s="84"/>
      <c r="MKH13" s="84"/>
      <c r="MKI13" s="84"/>
      <c r="MKJ13" s="84"/>
      <c r="MKK13" s="84"/>
      <c r="MKL13" s="84"/>
      <c r="MKM13" s="84"/>
      <c r="MKN13" s="84"/>
      <c r="MKO13" s="84"/>
      <c r="MKP13" s="84"/>
      <c r="MKQ13" s="84"/>
      <c r="MKR13" s="84"/>
      <c r="MKS13" s="84"/>
      <c r="MKT13" s="84"/>
      <c r="MKU13" s="84"/>
      <c r="MKV13" s="84"/>
      <c r="MKW13" s="84"/>
      <c r="MKX13" s="84"/>
      <c r="MKY13" s="84"/>
      <c r="MKZ13" s="84"/>
      <c r="MLA13" s="84"/>
      <c r="MLB13" s="84"/>
      <c r="MLC13" s="84"/>
      <c r="MLD13" s="84"/>
      <c r="MLE13" s="84"/>
      <c r="MLF13" s="84"/>
      <c r="MLG13" s="84"/>
      <c r="MLH13" s="84"/>
      <c r="MLI13" s="84"/>
      <c r="MLJ13" s="84"/>
      <c r="MLK13" s="84"/>
      <c r="MLL13" s="84"/>
      <c r="MLM13" s="84"/>
      <c r="MLN13" s="84"/>
      <c r="MLO13" s="84"/>
      <c r="MLP13" s="84"/>
      <c r="MLQ13" s="84"/>
      <c r="MLR13" s="84"/>
      <c r="MLS13" s="84"/>
      <c r="MLT13" s="84"/>
      <c r="MLU13" s="84"/>
      <c r="MLV13" s="84"/>
      <c r="MLW13" s="84"/>
      <c r="MLX13" s="84"/>
      <c r="MLY13" s="84"/>
      <c r="MLZ13" s="84"/>
      <c r="MMA13" s="84"/>
      <c r="MMB13" s="84"/>
      <c r="MMC13" s="84"/>
      <c r="MMD13" s="84"/>
      <c r="MME13" s="84"/>
      <c r="MMF13" s="84"/>
      <c r="MMG13" s="84"/>
      <c r="MMH13" s="84"/>
      <c r="MMI13" s="84"/>
      <c r="MMJ13" s="84"/>
      <c r="MMK13" s="84"/>
      <c r="MML13" s="84"/>
      <c r="MMM13" s="84"/>
      <c r="MMN13" s="84"/>
      <c r="MMO13" s="84"/>
      <c r="MMP13" s="84"/>
      <c r="MMQ13" s="84"/>
      <c r="MMR13" s="84"/>
      <c r="MMS13" s="84"/>
      <c r="MMT13" s="84"/>
      <c r="MMU13" s="84"/>
      <c r="MMV13" s="84"/>
      <c r="MMW13" s="84"/>
      <c r="MMX13" s="84"/>
      <c r="MMY13" s="84"/>
      <c r="MMZ13" s="84"/>
      <c r="MNA13" s="84"/>
      <c r="MNB13" s="84"/>
      <c r="MNC13" s="84"/>
      <c r="MND13" s="84"/>
      <c r="MNE13" s="84"/>
      <c r="MNF13" s="84"/>
      <c r="MNG13" s="84"/>
      <c r="MNH13" s="84"/>
      <c r="MNI13" s="84"/>
      <c r="MNJ13" s="84"/>
      <c r="MNK13" s="84"/>
      <c r="MNL13" s="84"/>
      <c r="MNM13" s="84"/>
      <c r="MNN13" s="84"/>
      <c r="MNO13" s="84"/>
      <c r="MNP13" s="84"/>
      <c r="MNQ13" s="84"/>
      <c r="MNR13" s="84"/>
      <c r="MNS13" s="84"/>
      <c r="MNT13" s="84"/>
      <c r="MNU13" s="84"/>
      <c r="MNV13" s="84"/>
      <c r="MNW13" s="84"/>
      <c r="MNX13" s="84"/>
      <c r="MNY13" s="84"/>
      <c r="MNZ13" s="84"/>
      <c r="MOA13" s="84"/>
      <c r="MOB13" s="84"/>
      <c r="MOC13" s="84"/>
      <c r="MOD13" s="84"/>
      <c r="MOE13" s="84"/>
      <c r="MOF13" s="84"/>
      <c r="MOG13" s="84"/>
      <c r="MOH13" s="84"/>
      <c r="MOI13" s="84"/>
      <c r="MOJ13" s="84"/>
      <c r="MOK13" s="84"/>
      <c r="MOL13" s="84"/>
      <c r="MOM13" s="84"/>
      <c r="MON13" s="84"/>
      <c r="MOO13" s="84"/>
      <c r="MOP13" s="84"/>
      <c r="MOQ13" s="84"/>
      <c r="MOR13" s="84"/>
      <c r="MOS13" s="84"/>
      <c r="MOT13" s="84"/>
      <c r="MOU13" s="84"/>
      <c r="MOV13" s="84"/>
      <c r="MOW13" s="84"/>
      <c r="MOX13" s="84"/>
      <c r="MOY13" s="84"/>
      <c r="MOZ13" s="84"/>
      <c r="MPA13" s="84"/>
      <c r="MPB13" s="84"/>
      <c r="MPC13" s="84"/>
      <c r="MPD13" s="84"/>
      <c r="MPE13" s="84"/>
      <c r="MPF13" s="84"/>
      <c r="MPG13" s="84"/>
      <c r="MPH13" s="84"/>
      <c r="MPI13" s="84"/>
      <c r="MPJ13" s="84"/>
      <c r="MPK13" s="84"/>
      <c r="MPL13" s="84"/>
      <c r="MPM13" s="84"/>
      <c r="MPN13" s="84"/>
      <c r="MPO13" s="84"/>
      <c r="MPP13" s="84"/>
      <c r="MPQ13" s="84"/>
      <c r="MPR13" s="84"/>
      <c r="MPS13" s="84"/>
      <c r="MPT13" s="84"/>
      <c r="MPU13" s="84"/>
      <c r="MPV13" s="84"/>
      <c r="MPW13" s="84"/>
      <c r="MPX13" s="84"/>
      <c r="MPY13" s="84"/>
      <c r="MPZ13" s="84"/>
      <c r="MQA13" s="84"/>
      <c r="MQB13" s="84"/>
      <c r="MQC13" s="84"/>
      <c r="MQD13" s="84"/>
      <c r="MQE13" s="84"/>
      <c r="MQF13" s="84"/>
      <c r="MQG13" s="84"/>
      <c r="MQH13" s="84"/>
      <c r="MQI13" s="84"/>
      <c r="MQJ13" s="84"/>
      <c r="MQK13" s="84"/>
      <c r="MQL13" s="84"/>
      <c r="MQM13" s="84"/>
      <c r="MQN13" s="84"/>
      <c r="MQO13" s="84"/>
      <c r="MQP13" s="84"/>
      <c r="MQQ13" s="84"/>
      <c r="MQR13" s="84"/>
      <c r="MQS13" s="84"/>
      <c r="MQT13" s="84"/>
      <c r="MQU13" s="84"/>
      <c r="MQV13" s="84"/>
      <c r="MQW13" s="84"/>
      <c r="MQX13" s="84"/>
      <c r="MQY13" s="84"/>
      <c r="MQZ13" s="84"/>
      <c r="MRA13" s="84"/>
      <c r="MRB13" s="84"/>
      <c r="MRC13" s="84"/>
      <c r="MRD13" s="84"/>
      <c r="MRE13" s="84"/>
      <c r="MRF13" s="84"/>
      <c r="MRG13" s="84"/>
      <c r="MRH13" s="84"/>
      <c r="MRI13" s="84"/>
      <c r="MRJ13" s="84"/>
      <c r="MRK13" s="84"/>
      <c r="MRL13" s="84"/>
      <c r="MRM13" s="84"/>
      <c r="MRN13" s="84"/>
      <c r="MRO13" s="84"/>
      <c r="MRP13" s="84"/>
      <c r="MRQ13" s="84"/>
      <c r="MRR13" s="84"/>
      <c r="MRS13" s="84"/>
      <c r="MRT13" s="84"/>
      <c r="MRU13" s="84"/>
      <c r="MRV13" s="84"/>
      <c r="MRW13" s="84"/>
      <c r="MRX13" s="84"/>
      <c r="MRY13" s="84"/>
      <c r="MRZ13" s="84"/>
      <c r="MSA13" s="84"/>
      <c r="MSB13" s="84"/>
      <c r="MSC13" s="84"/>
      <c r="MSD13" s="84"/>
      <c r="MSE13" s="84"/>
      <c r="MSF13" s="84"/>
      <c r="MSG13" s="84"/>
      <c r="MSH13" s="84"/>
      <c r="MSI13" s="84"/>
      <c r="MSJ13" s="84"/>
      <c r="MSK13" s="84"/>
      <c r="MSL13" s="84"/>
      <c r="MSM13" s="84"/>
      <c r="MSN13" s="84"/>
      <c r="MSO13" s="84"/>
      <c r="MSP13" s="84"/>
      <c r="MSQ13" s="84"/>
      <c r="MSR13" s="84"/>
      <c r="MSS13" s="84"/>
      <c r="MST13" s="84"/>
      <c r="MSU13" s="84"/>
      <c r="MSV13" s="84"/>
      <c r="MSW13" s="84"/>
      <c r="MSX13" s="84"/>
      <c r="MSY13" s="84"/>
      <c r="MSZ13" s="84"/>
      <c r="MTA13" s="84"/>
      <c r="MTB13" s="84"/>
      <c r="MTC13" s="84"/>
      <c r="MTD13" s="84"/>
      <c r="MTE13" s="84"/>
      <c r="MTF13" s="84"/>
      <c r="MTG13" s="84"/>
      <c r="MTH13" s="84"/>
      <c r="MTI13" s="84"/>
      <c r="MTJ13" s="84"/>
      <c r="MTK13" s="84"/>
      <c r="MTL13" s="84"/>
      <c r="MTM13" s="84"/>
      <c r="MTN13" s="84"/>
      <c r="MTO13" s="84"/>
      <c r="MTP13" s="84"/>
      <c r="MTQ13" s="84"/>
      <c r="MTR13" s="84"/>
      <c r="MTS13" s="84"/>
      <c r="MTT13" s="84"/>
      <c r="MTU13" s="84"/>
      <c r="MTV13" s="84"/>
      <c r="MTW13" s="84"/>
      <c r="MTX13" s="84"/>
      <c r="MTY13" s="84"/>
      <c r="MTZ13" s="84"/>
      <c r="MUA13" s="84"/>
      <c r="MUB13" s="84"/>
      <c r="MUC13" s="84"/>
      <c r="MUD13" s="84"/>
      <c r="MUE13" s="84"/>
      <c r="MUF13" s="84"/>
      <c r="MUG13" s="84"/>
      <c r="MUH13" s="84"/>
      <c r="MUI13" s="84"/>
      <c r="MUJ13" s="84"/>
      <c r="MUK13" s="84"/>
      <c r="MUL13" s="84"/>
      <c r="MUM13" s="84"/>
      <c r="MUN13" s="84"/>
      <c r="MUO13" s="84"/>
      <c r="MUP13" s="84"/>
      <c r="MUQ13" s="84"/>
      <c r="MUR13" s="84"/>
      <c r="MUS13" s="84"/>
      <c r="MUT13" s="84"/>
      <c r="MUU13" s="84"/>
      <c r="MUV13" s="84"/>
      <c r="MUW13" s="84"/>
      <c r="MUX13" s="84"/>
      <c r="MUY13" s="84"/>
      <c r="MUZ13" s="84"/>
      <c r="MVA13" s="84"/>
      <c r="MVB13" s="84"/>
      <c r="MVC13" s="84"/>
      <c r="MVD13" s="84"/>
      <c r="MVE13" s="84"/>
      <c r="MVF13" s="84"/>
      <c r="MVG13" s="84"/>
      <c r="MVH13" s="84"/>
      <c r="MVI13" s="84"/>
      <c r="MVJ13" s="84"/>
      <c r="MVK13" s="84"/>
      <c r="MVL13" s="84"/>
      <c r="MVM13" s="84"/>
      <c r="MVN13" s="84"/>
      <c r="MVO13" s="84"/>
      <c r="MVP13" s="84"/>
      <c r="MVQ13" s="84"/>
      <c r="MVR13" s="84"/>
      <c r="MVS13" s="84"/>
      <c r="MVT13" s="84"/>
      <c r="MVU13" s="84"/>
      <c r="MVV13" s="84"/>
      <c r="MVW13" s="84"/>
      <c r="MVX13" s="84"/>
      <c r="MVY13" s="84"/>
      <c r="MVZ13" s="84"/>
      <c r="MWA13" s="84"/>
      <c r="MWB13" s="84"/>
      <c r="MWC13" s="84"/>
      <c r="MWD13" s="84"/>
      <c r="MWE13" s="84"/>
      <c r="MWF13" s="84"/>
      <c r="MWG13" s="84"/>
      <c r="MWH13" s="84"/>
      <c r="MWI13" s="84"/>
      <c r="MWJ13" s="84"/>
      <c r="MWK13" s="84"/>
      <c r="MWL13" s="84"/>
      <c r="MWM13" s="84"/>
      <c r="MWN13" s="84"/>
      <c r="MWO13" s="84"/>
      <c r="MWP13" s="84"/>
      <c r="MWQ13" s="84"/>
      <c r="MWR13" s="84"/>
      <c r="MWS13" s="84"/>
      <c r="MWT13" s="84"/>
      <c r="MWU13" s="84"/>
      <c r="MWV13" s="84"/>
      <c r="MWW13" s="84"/>
      <c r="MWX13" s="84"/>
      <c r="MWY13" s="84"/>
      <c r="MWZ13" s="84"/>
      <c r="MXA13" s="84"/>
      <c r="MXB13" s="84"/>
      <c r="MXC13" s="84"/>
      <c r="MXD13" s="84"/>
      <c r="MXE13" s="84"/>
      <c r="MXF13" s="84"/>
      <c r="MXG13" s="84"/>
      <c r="MXH13" s="84"/>
      <c r="MXI13" s="84"/>
      <c r="MXJ13" s="84"/>
      <c r="MXK13" s="84"/>
      <c r="MXL13" s="84"/>
      <c r="MXM13" s="84"/>
      <c r="MXN13" s="84"/>
      <c r="MXO13" s="84"/>
      <c r="MXP13" s="84"/>
      <c r="MXQ13" s="84"/>
      <c r="MXR13" s="84"/>
      <c r="MXS13" s="84"/>
      <c r="MXT13" s="84"/>
      <c r="MXU13" s="84"/>
      <c r="MXV13" s="84"/>
      <c r="MXW13" s="84"/>
      <c r="MXX13" s="84"/>
      <c r="MXY13" s="84"/>
      <c r="MXZ13" s="84"/>
      <c r="MYA13" s="84"/>
      <c r="MYB13" s="84"/>
      <c r="MYC13" s="84"/>
      <c r="MYD13" s="84"/>
      <c r="MYE13" s="84"/>
      <c r="MYF13" s="84"/>
      <c r="MYG13" s="84"/>
      <c r="MYH13" s="84"/>
      <c r="MYI13" s="84"/>
      <c r="MYJ13" s="84"/>
      <c r="MYK13" s="84"/>
      <c r="MYL13" s="84"/>
      <c r="MYM13" s="84"/>
      <c r="MYN13" s="84"/>
      <c r="MYO13" s="84"/>
      <c r="MYP13" s="84"/>
      <c r="MYQ13" s="84"/>
      <c r="MYR13" s="84"/>
      <c r="MYS13" s="84"/>
      <c r="MYT13" s="84"/>
      <c r="MYU13" s="84"/>
      <c r="MYV13" s="84"/>
      <c r="MYW13" s="84"/>
      <c r="MYX13" s="84"/>
      <c r="MYY13" s="84"/>
      <c r="MYZ13" s="84"/>
      <c r="MZA13" s="84"/>
      <c r="MZB13" s="84"/>
      <c r="MZC13" s="84"/>
      <c r="MZD13" s="84"/>
      <c r="MZE13" s="84"/>
      <c r="MZF13" s="84"/>
      <c r="MZG13" s="84"/>
      <c r="MZH13" s="84"/>
      <c r="MZI13" s="84"/>
      <c r="MZJ13" s="84"/>
      <c r="MZK13" s="84"/>
      <c r="MZL13" s="84"/>
      <c r="MZM13" s="84"/>
      <c r="MZN13" s="84"/>
      <c r="MZO13" s="84"/>
      <c r="MZP13" s="84"/>
      <c r="MZQ13" s="84"/>
      <c r="MZR13" s="84"/>
      <c r="MZS13" s="84"/>
      <c r="MZT13" s="84"/>
      <c r="MZU13" s="84"/>
      <c r="MZV13" s="84"/>
      <c r="MZW13" s="84"/>
      <c r="MZX13" s="84"/>
      <c r="MZY13" s="84"/>
      <c r="MZZ13" s="84"/>
      <c r="NAA13" s="84"/>
      <c r="NAB13" s="84"/>
      <c r="NAC13" s="84"/>
      <c r="NAD13" s="84"/>
      <c r="NAE13" s="84"/>
      <c r="NAF13" s="84"/>
      <c r="NAG13" s="84"/>
      <c r="NAH13" s="84"/>
      <c r="NAI13" s="84"/>
      <c r="NAJ13" s="84"/>
      <c r="NAK13" s="84"/>
      <c r="NAL13" s="84"/>
      <c r="NAM13" s="84"/>
      <c r="NAN13" s="84"/>
      <c r="NAO13" s="84"/>
      <c r="NAP13" s="84"/>
      <c r="NAQ13" s="84"/>
      <c r="NAR13" s="84"/>
      <c r="NAS13" s="84"/>
      <c r="NAT13" s="84"/>
      <c r="NAU13" s="84"/>
      <c r="NAV13" s="84"/>
      <c r="NAW13" s="84"/>
      <c r="NAX13" s="84"/>
      <c r="NAY13" s="84"/>
      <c r="NAZ13" s="84"/>
      <c r="NBA13" s="84"/>
      <c r="NBB13" s="84"/>
      <c r="NBC13" s="84"/>
      <c r="NBD13" s="84"/>
      <c r="NBE13" s="84"/>
      <c r="NBF13" s="84"/>
      <c r="NBG13" s="84"/>
      <c r="NBH13" s="84"/>
      <c r="NBI13" s="84"/>
      <c r="NBJ13" s="84"/>
      <c r="NBK13" s="84"/>
      <c r="NBL13" s="84"/>
      <c r="NBM13" s="84"/>
      <c r="NBN13" s="84"/>
      <c r="NBO13" s="84"/>
      <c r="NBP13" s="84"/>
      <c r="NBQ13" s="84"/>
      <c r="NBR13" s="84"/>
      <c r="NBS13" s="84"/>
      <c r="NBT13" s="84"/>
      <c r="NBU13" s="84"/>
      <c r="NBV13" s="84"/>
      <c r="NBW13" s="84"/>
      <c r="NBX13" s="84"/>
      <c r="NBY13" s="84"/>
      <c r="NBZ13" s="84"/>
      <c r="NCA13" s="84"/>
      <c r="NCB13" s="84"/>
      <c r="NCC13" s="84"/>
      <c r="NCD13" s="84"/>
      <c r="NCE13" s="84"/>
      <c r="NCF13" s="84"/>
      <c r="NCG13" s="84"/>
      <c r="NCH13" s="84"/>
      <c r="NCI13" s="84"/>
      <c r="NCJ13" s="84"/>
      <c r="NCK13" s="84"/>
      <c r="NCL13" s="84"/>
      <c r="NCM13" s="84"/>
      <c r="NCN13" s="84"/>
      <c r="NCO13" s="84"/>
      <c r="NCP13" s="84"/>
      <c r="NCQ13" s="84"/>
      <c r="NCR13" s="84"/>
      <c r="NCS13" s="84"/>
      <c r="NCT13" s="84"/>
      <c r="NCU13" s="84"/>
      <c r="NCV13" s="84"/>
      <c r="NCW13" s="84"/>
      <c r="NCX13" s="84"/>
      <c r="NCY13" s="84"/>
      <c r="NCZ13" s="84"/>
      <c r="NDA13" s="84"/>
      <c r="NDB13" s="84"/>
      <c r="NDC13" s="84"/>
      <c r="NDD13" s="84"/>
      <c r="NDE13" s="84"/>
      <c r="NDF13" s="84"/>
      <c r="NDG13" s="84"/>
      <c r="NDH13" s="84"/>
      <c r="NDI13" s="84"/>
      <c r="NDJ13" s="84"/>
      <c r="NDK13" s="84"/>
      <c r="NDL13" s="84"/>
      <c r="NDM13" s="84"/>
      <c r="NDN13" s="84"/>
      <c r="NDO13" s="84"/>
      <c r="NDP13" s="84"/>
      <c r="NDQ13" s="84"/>
      <c r="NDR13" s="84"/>
      <c r="NDS13" s="84"/>
      <c r="NDT13" s="84"/>
      <c r="NDU13" s="84"/>
      <c r="NDV13" s="84"/>
      <c r="NDW13" s="84"/>
      <c r="NDX13" s="84"/>
      <c r="NDY13" s="84"/>
      <c r="NDZ13" s="84"/>
      <c r="NEA13" s="84"/>
      <c r="NEB13" s="84"/>
      <c r="NEC13" s="84"/>
      <c r="NED13" s="84"/>
      <c r="NEE13" s="84"/>
      <c r="NEF13" s="84"/>
      <c r="NEG13" s="84"/>
      <c r="NEH13" s="84"/>
      <c r="NEI13" s="84"/>
      <c r="NEJ13" s="84"/>
      <c r="NEK13" s="84"/>
      <c r="NEL13" s="84"/>
      <c r="NEM13" s="84"/>
      <c r="NEN13" s="84"/>
      <c r="NEO13" s="84"/>
      <c r="NEP13" s="84"/>
      <c r="NEQ13" s="84"/>
      <c r="NER13" s="84"/>
      <c r="NES13" s="84"/>
      <c r="NET13" s="84"/>
      <c r="NEU13" s="84"/>
      <c r="NEV13" s="84"/>
      <c r="NEW13" s="84"/>
      <c r="NEX13" s="84"/>
      <c r="NEY13" s="84"/>
      <c r="NEZ13" s="84"/>
      <c r="NFA13" s="84"/>
      <c r="NFB13" s="84"/>
      <c r="NFC13" s="84"/>
      <c r="NFD13" s="84"/>
      <c r="NFE13" s="84"/>
      <c r="NFF13" s="84"/>
      <c r="NFG13" s="84"/>
      <c r="NFH13" s="84"/>
      <c r="NFI13" s="84"/>
      <c r="NFJ13" s="84"/>
      <c r="NFK13" s="84"/>
      <c r="NFL13" s="84"/>
      <c r="NFM13" s="84"/>
      <c r="NFN13" s="84"/>
      <c r="NFO13" s="84"/>
      <c r="NFP13" s="84"/>
      <c r="NFQ13" s="84"/>
      <c r="NFR13" s="84"/>
      <c r="NFS13" s="84"/>
      <c r="NFT13" s="84"/>
      <c r="NFU13" s="84"/>
      <c r="NFV13" s="84"/>
      <c r="NFW13" s="84"/>
      <c r="NFX13" s="84"/>
      <c r="NFY13" s="84"/>
      <c r="NFZ13" s="84"/>
      <c r="NGA13" s="84"/>
      <c r="NGB13" s="84"/>
      <c r="NGC13" s="84"/>
      <c r="NGD13" s="84"/>
      <c r="NGE13" s="84"/>
      <c r="NGF13" s="84"/>
      <c r="NGG13" s="84"/>
      <c r="NGH13" s="84"/>
      <c r="NGI13" s="84"/>
      <c r="NGJ13" s="84"/>
      <c r="NGK13" s="84"/>
      <c r="NGL13" s="84"/>
      <c r="NGM13" s="84"/>
      <c r="NGN13" s="84"/>
      <c r="NGO13" s="84"/>
      <c r="NGP13" s="84"/>
      <c r="NGQ13" s="84"/>
      <c r="NGR13" s="84"/>
      <c r="NGS13" s="84"/>
      <c r="NGT13" s="84"/>
      <c r="NGU13" s="84"/>
      <c r="NGV13" s="84"/>
      <c r="NGW13" s="84"/>
      <c r="NGX13" s="84"/>
      <c r="NGY13" s="84"/>
      <c r="NGZ13" s="84"/>
      <c r="NHA13" s="84"/>
      <c r="NHB13" s="84"/>
      <c r="NHC13" s="84"/>
      <c r="NHD13" s="84"/>
      <c r="NHE13" s="84"/>
      <c r="NHF13" s="84"/>
      <c r="NHG13" s="84"/>
      <c r="NHH13" s="84"/>
      <c r="NHI13" s="84"/>
      <c r="NHJ13" s="84"/>
      <c r="NHK13" s="84"/>
      <c r="NHL13" s="84"/>
      <c r="NHM13" s="84"/>
      <c r="NHN13" s="84"/>
      <c r="NHO13" s="84"/>
      <c r="NHP13" s="84"/>
      <c r="NHQ13" s="84"/>
      <c r="NHR13" s="84"/>
      <c r="NHS13" s="84"/>
      <c r="NHT13" s="84"/>
      <c r="NHU13" s="84"/>
      <c r="NHV13" s="84"/>
      <c r="NHW13" s="84"/>
      <c r="NHX13" s="84"/>
      <c r="NHY13" s="84"/>
      <c r="NHZ13" s="84"/>
      <c r="NIA13" s="84"/>
      <c r="NIB13" s="84"/>
      <c r="NIC13" s="84"/>
      <c r="NID13" s="84"/>
      <c r="NIE13" s="84"/>
      <c r="NIF13" s="84"/>
      <c r="NIG13" s="84"/>
      <c r="NIH13" s="84"/>
      <c r="NII13" s="84"/>
      <c r="NIJ13" s="84"/>
      <c r="NIK13" s="84"/>
      <c r="NIL13" s="84"/>
      <c r="NIM13" s="84"/>
      <c r="NIN13" s="84"/>
      <c r="NIO13" s="84"/>
      <c r="NIP13" s="84"/>
      <c r="NIQ13" s="84"/>
      <c r="NIR13" s="84"/>
      <c r="NIS13" s="84"/>
      <c r="NIT13" s="84"/>
      <c r="NIU13" s="84"/>
      <c r="NIV13" s="84"/>
      <c r="NIW13" s="84"/>
      <c r="NIX13" s="84"/>
      <c r="NIY13" s="84"/>
      <c r="NIZ13" s="84"/>
      <c r="NJA13" s="84"/>
      <c r="NJB13" s="84"/>
      <c r="NJC13" s="84"/>
      <c r="NJD13" s="84"/>
      <c r="NJE13" s="84"/>
      <c r="NJF13" s="84"/>
      <c r="NJG13" s="84"/>
      <c r="NJH13" s="84"/>
      <c r="NJI13" s="84"/>
      <c r="NJJ13" s="84"/>
      <c r="NJK13" s="84"/>
      <c r="NJL13" s="84"/>
      <c r="NJM13" s="84"/>
      <c r="NJN13" s="84"/>
      <c r="NJO13" s="84"/>
      <c r="NJP13" s="84"/>
      <c r="NJQ13" s="84"/>
      <c r="NJR13" s="84"/>
      <c r="NJS13" s="84"/>
      <c r="NJT13" s="84"/>
      <c r="NJU13" s="84"/>
      <c r="NJV13" s="84"/>
      <c r="NJW13" s="84"/>
      <c r="NJX13" s="84"/>
      <c r="NJY13" s="84"/>
      <c r="NJZ13" s="84"/>
      <c r="NKA13" s="84"/>
      <c r="NKB13" s="84"/>
      <c r="NKC13" s="84"/>
      <c r="NKD13" s="84"/>
      <c r="NKE13" s="84"/>
      <c r="NKF13" s="84"/>
      <c r="NKG13" s="84"/>
      <c r="NKH13" s="84"/>
      <c r="NKI13" s="84"/>
      <c r="NKJ13" s="84"/>
      <c r="NKK13" s="84"/>
      <c r="NKL13" s="84"/>
      <c r="NKM13" s="84"/>
      <c r="NKN13" s="84"/>
      <c r="NKO13" s="84"/>
      <c r="NKP13" s="84"/>
      <c r="NKQ13" s="84"/>
      <c r="NKR13" s="84"/>
      <c r="NKS13" s="84"/>
      <c r="NKT13" s="84"/>
      <c r="NKU13" s="84"/>
      <c r="NKV13" s="84"/>
      <c r="NKW13" s="84"/>
      <c r="NKX13" s="84"/>
      <c r="NKY13" s="84"/>
      <c r="NKZ13" s="84"/>
      <c r="NLA13" s="84"/>
      <c r="NLB13" s="84"/>
      <c r="NLC13" s="84"/>
      <c r="NLD13" s="84"/>
      <c r="NLE13" s="84"/>
      <c r="NLF13" s="84"/>
      <c r="NLG13" s="84"/>
      <c r="NLH13" s="84"/>
      <c r="NLI13" s="84"/>
      <c r="NLJ13" s="84"/>
      <c r="NLK13" s="84"/>
      <c r="NLL13" s="84"/>
      <c r="NLM13" s="84"/>
      <c r="NLN13" s="84"/>
      <c r="NLO13" s="84"/>
      <c r="NLP13" s="84"/>
      <c r="NLQ13" s="84"/>
      <c r="NLR13" s="84"/>
      <c r="NLS13" s="84"/>
      <c r="NLT13" s="84"/>
      <c r="NLU13" s="84"/>
      <c r="NLV13" s="84"/>
      <c r="NLW13" s="84"/>
      <c r="NLX13" s="84"/>
      <c r="NLY13" s="84"/>
      <c r="NLZ13" s="84"/>
      <c r="NMA13" s="84"/>
      <c r="NMB13" s="84"/>
      <c r="NMC13" s="84"/>
      <c r="NMD13" s="84"/>
      <c r="NME13" s="84"/>
      <c r="NMF13" s="84"/>
      <c r="NMG13" s="84"/>
      <c r="NMH13" s="84"/>
      <c r="NMI13" s="84"/>
      <c r="NMJ13" s="84"/>
      <c r="NMK13" s="84"/>
      <c r="NML13" s="84"/>
      <c r="NMM13" s="84"/>
      <c r="NMN13" s="84"/>
      <c r="NMO13" s="84"/>
      <c r="NMP13" s="84"/>
      <c r="NMQ13" s="84"/>
      <c r="NMR13" s="84"/>
      <c r="NMS13" s="84"/>
      <c r="NMT13" s="84"/>
      <c r="NMU13" s="84"/>
      <c r="NMV13" s="84"/>
      <c r="NMW13" s="84"/>
      <c r="NMX13" s="84"/>
      <c r="NMY13" s="84"/>
      <c r="NMZ13" s="84"/>
      <c r="NNA13" s="84"/>
      <c r="NNB13" s="84"/>
      <c r="NNC13" s="84"/>
      <c r="NND13" s="84"/>
      <c r="NNE13" s="84"/>
      <c r="NNF13" s="84"/>
      <c r="NNG13" s="84"/>
      <c r="NNH13" s="84"/>
      <c r="NNI13" s="84"/>
      <c r="NNJ13" s="84"/>
      <c r="NNK13" s="84"/>
      <c r="NNL13" s="84"/>
      <c r="NNM13" s="84"/>
      <c r="NNN13" s="84"/>
      <c r="NNO13" s="84"/>
      <c r="NNP13" s="84"/>
      <c r="NNQ13" s="84"/>
      <c r="NNR13" s="84"/>
      <c r="NNS13" s="84"/>
      <c r="NNT13" s="84"/>
      <c r="NNU13" s="84"/>
      <c r="NNV13" s="84"/>
      <c r="NNW13" s="84"/>
      <c r="NNX13" s="84"/>
      <c r="NNY13" s="84"/>
      <c r="NNZ13" s="84"/>
      <c r="NOA13" s="84"/>
      <c r="NOB13" s="84"/>
      <c r="NOC13" s="84"/>
      <c r="NOD13" s="84"/>
      <c r="NOE13" s="84"/>
      <c r="NOF13" s="84"/>
      <c r="NOG13" s="84"/>
      <c r="NOH13" s="84"/>
      <c r="NOI13" s="84"/>
      <c r="NOJ13" s="84"/>
      <c r="NOK13" s="84"/>
      <c r="NOL13" s="84"/>
      <c r="NOM13" s="84"/>
      <c r="NON13" s="84"/>
      <c r="NOO13" s="84"/>
      <c r="NOP13" s="84"/>
      <c r="NOQ13" s="84"/>
      <c r="NOR13" s="84"/>
      <c r="NOS13" s="84"/>
      <c r="NOT13" s="84"/>
      <c r="NOU13" s="84"/>
      <c r="NOV13" s="84"/>
      <c r="NOW13" s="84"/>
      <c r="NOX13" s="84"/>
      <c r="NOY13" s="84"/>
      <c r="NOZ13" s="84"/>
      <c r="NPA13" s="84"/>
      <c r="NPB13" s="84"/>
      <c r="NPC13" s="84"/>
      <c r="NPD13" s="84"/>
      <c r="NPE13" s="84"/>
      <c r="NPF13" s="84"/>
      <c r="NPG13" s="84"/>
      <c r="NPH13" s="84"/>
      <c r="NPI13" s="84"/>
      <c r="NPJ13" s="84"/>
      <c r="NPK13" s="84"/>
      <c r="NPL13" s="84"/>
      <c r="NPM13" s="84"/>
      <c r="NPN13" s="84"/>
      <c r="NPO13" s="84"/>
      <c r="NPP13" s="84"/>
      <c r="NPQ13" s="84"/>
      <c r="NPR13" s="84"/>
      <c r="NPS13" s="84"/>
      <c r="NPT13" s="84"/>
      <c r="NPU13" s="84"/>
      <c r="NPV13" s="84"/>
      <c r="NPW13" s="84"/>
      <c r="NPX13" s="84"/>
      <c r="NPY13" s="84"/>
      <c r="NPZ13" s="84"/>
      <c r="NQA13" s="84"/>
      <c r="NQB13" s="84"/>
      <c r="NQC13" s="84"/>
      <c r="NQD13" s="84"/>
      <c r="NQE13" s="84"/>
      <c r="NQF13" s="84"/>
      <c r="NQG13" s="84"/>
      <c r="NQH13" s="84"/>
      <c r="NQI13" s="84"/>
      <c r="NQJ13" s="84"/>
      <c r="NQK13" s="84"/>
      <c r="NQL13" s="84"/>
      <c r="NQM13" s="84"/>
      <c r="NQN13" s="84"/>
      <c r="NQO13" s="84"/>
      <c r="NQP13" s="84"/>
      <c r="NQQ13" s="84"/>
      <c r="NQR13" s="84"/>
      <c r="NQS13" s="84"/>
      <c r="NQT13" s="84"/>
      <c r="NQU13" s="84"/>
      <c r="NQV13" s="84"/>
      <c r="NQW13" s="84"/>
      <c r="NQX13" s="84"/>
      <c r="NQY13" s="84"/>
      <c r="NQZ13" s="84"/>
      <c r="NRA13" s="84"/>
      <c r="NRB13" s="84"/>
      <c r="NRC13" s="84"/>
      <c r="NRD13" s="84"/>
      <c r="NRE13" s="84"/>
      <c r="NRF13" s="84"/>
      <c r="NRG13" s="84"/>
      <c r="NRH13" s="84"/>
      <c r="NRI13" s="84"/>
      <c r="NRJ13" s="84"/>
      <c r="NRK13" s="84"/>
      <c r="NRL13" s="84"/>
      <c r="NRM13" s="84"/>
      <c r="NRN13" s="84"/>
      <c r="NRO13" s="84"/>
      <c r="NRP13" s="84"/>
      <c r="NRQ13" s="84"/>
      <c r="NRR13" s="84"/>
      <c r="NRS13" s="84"/>
      <c r="NRT13" s="84"/>
      <c r="NRU13" s="84"/>
      <c r="NRV13" s="84"/>
      <c r="NRW13" s="84"/>
      <c r="NRX13" s="84"/>
      <c r="NRY13" s="84"/>
      <c r="NRZ13" s="84"/>
      <c r="NSA13" s="84"/>
      <c r="NSB13" s="84"/>
      <c r="NSC13" s="84"/>
      <c r="NSD13" s="84"/>
      <c r="NSE13" s="84"/>
      <c r="NSF13" s="84"/>
      <c r="NSG13" s="84"/>
      <c r="NSH13" s="84"/>
      <c r="NSI13" s="84"/>
      <c r="NSJ13" s="84"/>
      <c r="NSK13" s="84"/>
      <c r="NSL13" s="84"/>
      <c r="NSM13" s="84"/>
      <c r="NSN13" s="84"/>
      <c r="NSO13" s="84"/>
      <c r="NSP13" s="84"/>
      <c r="NSQ13" s="84"/>
      <c r="NSR13" s="84"/>
      <c r="NSS13" s="84"/>
      <c r="NST13" s="84"/>
      <c r="NSU13" s="84"/>
      <c r="NSV13" s="84"/>
      <c r="NSW13" s="84"/>
      <c r="NSX13" s="84"/>
      <c r="NSY13" s="84"/>
      <c r="NSZ13" s="84"/>
      <c r="NTA13" s="84"/>
      <c r="NTB13" s="84"/>
      <c r="NTC13" s="84"/>
      <c r="NTD13" s="84"/>
      <c r="NTE13" s="84"/>
      <c r="NTF13" s="84"/>
      <c r="NTG13" s="84"/>
      <c r="NTH13" s="84"/>
      <c r="NTI13" s="84"/>
      <c r="NTJ13" s="84"/>
      <c r="NTK13" s="84"/>
      <c r="NTL13" s="84"/>
      <c r="NTM13" s="84"/>
      <c r="NTN13" s="84"/>
      <c r="NTO13" s="84"/>
      <c r="NTP13" s="84"/>
      <c r="NTQ13" s="84"/>
      <c r="NTR13" s="84"/>
      <c r="NTS13" s="84"/>
      <c r="NTT13" s="84"/>
      <c r="NTU13" s="84"/>
      <c r="NTV13" s="84"/>
      <c r="NTW13" s="84"/>
      <c r="NTX13" s="84"/>
      <c r="NTY13" s="84"/>
      <c r="NTZ13" s="84"/>
      <c r="NUA13" s="84"/>
      <c r="NUB13" s="84"/>
      <c r="NUC13" s="84"/>
      <c r="NUD13" s="84"/>
      <c r="NUE13" s="84"/>
      <c r="NUF13" s="84"/>
      <c r="NUG13" s="84"/>
      <c r="NUH13" s="84"/>
      <c r="NUI13" s="84"/>
      <c r="NUJ13" s="84"/>
      <c r="NUK13" s="84"/>
      <c r="NUL13" s="84"/>
      <c r="NUM13" s="84"/>
      <c r="NUN13" s="84"/>
      <c r="NUO13" s="84"/>
      <c r="NUP13" s="84"/>
      <c r="NUQ13" s="84"/>
      <c r="NUR13" s="84"/>
      <c r="NUS13" s="84"/>
      <c r="NUT13" s="84"/>
      <c r="NUU13" s="84"/>
      <c r="NUV13" s="84"/>
      <c r="NUW13" s="84"/>
      <c r="NUX13" s="84"/>
      <c r="NUY13" s="84"/>
      <c r="NUZ13" s="84"/>
      <c r="NVA13" s="84"/>
      <c r="NVB13" s="84"/>
      <c r="NVC13" s="84"/>
      <c r="NVD13" s="84"/>
      <c r="NVE13" s="84"/>
      <c r="NVF13" s="84"/>
      <c r="NVG13" s="84"/>
      <c r="NVH13" s="84"/>
      <c r="NVI13" s="84"/>
      <c r="NVJ13" s="84"/>
      <c r="NVK13" s="84"/>
      <c r="NVL13" s="84"/>
      <c r="NVM13" s="84"/>
      <c r="NVN13" s="84"/>
      <c r="NVO13" s="84"/>
      <c r="NVP13" s="84"/>
      <c r="NVQ13" s="84"/>
      <c r="NVR13" s="84"/>
      <c r="NVS13" s="84"/>
      <c r="NVT13" s="84"/>
      <c r="NVU13" s="84"/>
      <c r="NVV13" s="84"/>
      <c r="NVW13" s="84"/>
      <c r="NVX13" s="84"/>
      <c r="NVY13" s="84"/>
      <c r="NVZ13" s="84"/>
      <c r="NWA13" s="84"/>
      <c r="NWB13" s="84"/>
      <c r="NWC13" s="84"/>
      <c r="NWD13" s="84"/>
      <c r="NWE13" s="84"/>
      <c r="NWF13" s="84"/>
      <c r="NWG13" s="84"/>
      <c r="NWH13" s="84"/>
      <c r="NWI13" s="84"/>
      <c r="NWJ13" s="84"/>
      <c r="NWK13" s="84"/>
      <c r="NWL13" s="84"/>
      <c r="NWM13" s="84"/>
      <c r="NWN13" s="84"/>
      <c r="NWO13" s="84"/>
      <c r="NWP13" s="84"/>
      <c r="NWQ13" s="84"/>
      <c r="NWR13" s="84"/>
      <c r="NWS13" s="84"/>
      <c r="NWT13" s="84"/>
      <c r="NWU13" s="84"/>
      <c r="NWV13" s="84"/>
      <c r="NWW13" s="84"/>
      <c r="NWX13" s="84"/>
      <c r="NWY13" s="84"/>
      <c r="NWZ13" s="84"/>
      <c r="NXA13" s="84"/>
      <c r="NXB13" s="84"/>
      <c r="NXC13" s="84"/>
      <c r="NXD13" s="84"/>
      <c r="NXE13" s="84"/>
      <c r="NXF13" s="84"/>
      <c r="NXG13" s="84"/>
      <c r="NXH13" s="84"/>
      <c r="NXI13" s="84"/>
      <c r="NXJ13" s="84"/>
      <c r="NXK13" s="84"/>
      <c r="NXL13" s="84"/>
      <c r="NXM13" s="84"/>
      <c r="NXN13" s="84"/>
      <c r="NXO13" s="84"/>
      <c r="NXP13" s="84"/>
      <c r="NXQ13" s="84"/>
      <c r="NXR13" s="84"/>
      <c r="NXS13" s="84"/>
      <c r="NXT13" s="84"/>
      <c r="NXU13" s="84"/>
      <c r="NXV13" s="84"/>
      <c r="NXW13" s="84"/>
      <c r="NXX13" s="84"/>
      <c r="NXY13" s="84"/>
      <c r="NXZ13" s="84"/>
      <c r="NYA13" s="84"/>
      <c r="NYB13" s="84"/>
      <c r="NYC13" s="84"/>
      <c r="NYD13" s="84"/>
      <c r="NYE13" s="84"/>
      <c r="NYF13" s="84"/>
      <c r="NYG13" s="84"/>
      <c r="NYH13" s="84"/>
      <c r="NYI13" s="84"/>
      <c r="NYJ13" s="84"/>
      <c r="NYK13" s="84"/>
      <c r="NYL13" s="84"/>
      <c r="NYM13" s="84"/>
      <c r="NYN13" s="84"/>
      <c r="NYO13" s="84"/>
      <c r="NYP13" s="84"/>
      <c r="NYQ13" s="84"/>
      <c r="NYR13" s="84"/>
      <c r="NYS13" s="84"/>
      <c r="NYT13" s="84"/>
      <c r="NYU13" s="84"/>
      <c r="NYV13" s="84"/>
      <c r="NYW13" s="84"/>
      <c r="NYX13" s="84"/>
      <c r="NYY13" s="84"/>
      <c r="NYZ13" s="84"/>
      <c r="NZA13" s="84"/>
      <c r="NZB13" s="84"/>
      <c r="NZC13" s="84"/>
      <c r="NZD13" s="84"/>
      <c r="NZE13" s="84"/>
      <c r="NZF13" s="84"/>
      <c r="NZG13" s="84"/>
      <c r="NZH13" s="84"/>
      <c r="NZI13" s="84"/>
      <c r="NZJ13" s="84"/>
      <c r="NZK13" s="84"/>
      <c r="NZL13" s="84"/>
      <c r="NZM13" s="84"/>
      <c r="NZN13" s="84"/>
      <c r="NZO13" s="84"/>
      <c r="NZP13" s="84"/>
      <c r="NZQ13" s="84"/>
      <c r="NZR13" s="84"/>
      <c r="NZS13" s="84"/>
      <c r="NZT13" s="84"/>
      <c r="NZU13" s="84"/>
      <c r="NZV13" s="84"/>
      <c r="NZW13" s="84"/>
      <c r="NZX13" s="84"/>
      <c r="NZY13" s="84"/>
      <c r="NZZ13" s="84"/>
      <c r="OAA13" s="84"/>
      <c r="OAB13" s="84"/>
      <c r="OAC13" s="84"/>
      <c r="OAD13" s="84"/>
      <c r="OAE13" s="84"/>
      <c r="OAF13" s="84"/>
      <c r="OAG13" s="84"/>
      <c r="OAH13" s="84"/>
      <c r="OAI13" s="84"/>
      <c r="OAJ13" s="84"/>
      <c r="OAK13" s="84"/>
      <c r="OAL13" s="84"/>
      <c r="OAM13" s="84"/>
      <c r="OAN13" s="84"/>
      <c r="OAO13" s="84"/>
      <c r="OAP13" s="84"/>
      <c r="OAQ13" s="84"/>
      <c r="OAR13" s="84"/>
      <c r="OAS13" s="84"/>
      <c r="OAT13" s="84"/>
      <c r="OAU13" s="84"/>
      <c r="OAV13" s="84"/>
      <c r="OAW13" s="84"/>
      <c r="OAX13" s="84"/>
      <c r="OAY13" s="84"/>
      <c r="OAZ13" s="84"/>
      <c r="OBA13" s="84"/>
      <c r="OBB13" s="84"/>
      <c r="OBC13" s="84"/>
      <c r="OBD13" s="84"/>
      <c r="OBE13" s="84"/>
      <c r="OBF13" s="84"/>
      <c r="OBG13" s="84"/>
      <c r="OBH13" s="84"/>
      <c r="OBI13" s="84"/>
      <c r="OBJ13" s="84"/>
      <c r="OBK13" s="84"/>
      <c r="OBL13" s="84"/>
      <c r="OBM13" s="84"/>
      <c r="OBN13" s="84"/>
      <c r="OBO13" s="84"/>
      <c r="OBP13" s="84"/>
      <c r="OBQ13" s="84"/>
      <c r="OBR13" s="84"/>
      <c r="OBS13" s="84"/>
      <c r="OBT13" s="84"/>
      <c r="OBU13" s="84"/>
      <c r="OBV13" s="84"/>
      <c r="OBW13" s="84"/>
      <c r="OBX13" s="84"/>
      <c r="OBY13" s="84"/>
      <c r="OBZ13" s="84"/>
      <c r="OCA13" s="84"/>
      <c r="OCB13" s="84"/>
      <c r="OCC13" s="84"/>
      <c r="OCD13" s="84"/>
      <c r="OCE13" s="84"/>
      <c r="OCF13" s="84"/>
      <c r="OCG13" s="84"/>
      <c r="OCH13" s="84"/>
      <c r="OCI13" s="84"/>
      <c r="OCJ13" s="84"/>
      <c r="OCK13" s="84"/>
      <c r="OCL13" s="84"/>
      <c r="OCM13" s="84"/>
      <c r="OCN13" s="84"/>
      <c r="OCO13" s="84"/>
      <c r="OCP13" s="84"/>
      <c r="OCQ13" s="84"/>
      <c r="OCR13" s="84"/>
      <c r="OCS13" s="84"/>
      <c r="OCT13" s="84"/>
      <c r="OCU13" s="84"/>
      <c r="OCV13" s="84"/>
      <c r="OCW13" s="84"/>
      <c r="OCX13" s="84"/>
      <c r="OCY13" s="84"/>
      <c r="OCZ13" s="84"/>
      <c r="ODA13" s="84"/>
      <c r="ODB13" s="84"/>
      <c r="ODC13" s="84"/>
      <c r="ODD13" s="84"/>
      <c r="ODE13" s="84"/>
      <c r="ODF13" s="84"/>
      <c r="ODG13" s="84"/>
      <c r="ODH13" s="84"/>
      <c r="ODI13" s="84"/>
      <c r="ODJ13" s="84"/>
      <c r="ODK13" s="84"/>
      <c r="ODL13" s="84"/>
      <c r="ODM13" s="84"/>
      <c r="ODN13" s="84"/>
      <c r="ODO13" s="84"/>
      <c r="ODP13" s="84"/>
      <c r="ODQ13" s="84"/>
      <c r="ODR13" s="84"/>
      <c r="ODS13" s="84"/>
      <c r="ODT13" s="84"/>
      <c r="ODU13" s="84"/>
      <c r="ODV13" s="84"/>
      <c r="ODW13" s="84"/>
      <c r="ODX13" s="84"/>
      <c r="ODY13" s="84"/>
      <c r="ODZ13" s="84"/>
      <c r="OEA13" s="84"/>
      <c r="OEB13" s="84"/>
      <c r="OEC13" s="84"/>
      <c r="OED13" s="84"/>
      <c r="OEE13" s="84"/>
      <c r="OEF13" s="84"/>
      <c r="OEG13" s="84"/>
      <c r="OEH13" s="84"/>
      <c r="OEI13" s="84"/>
      <c r="OEJ13" s="84"/>
      <c r="OEK13" s="84"/>
      <c r="OEL13" s="84"/>
      <c r="OEM13" s="84"/>
      <c r="OEN13" s="84"/>
      <c r="OEO13" s="84"/>
      <c r="OEP13" s="84"/>
      <c r="OEQ13" s="84"/>
      <c r="OER13" s="84"/>
      <c r="OES13" s="84"/>
      <c r="OET13" s="84"/>
      <c r="OEU13" s="84"/>
      <c r="OEV13" s="84"/>
      <c r="OEW13" s="84"/>
      <c r="OEX13" s="84"/>
      <c r="OEY13" s="84"/>
      <c r="OEZ13" s="84"/>
      <c r="OFA13" s="84"/>
      <c r="OFB13" s="84"/>
      <c r="OFC13" s="84"/>
      <c r="OFD13" s="84"/>
      <c r="OFE13" s="84"/>
      <c r="OFF13" s="84"/>
      <c r="OFG13" s="84"/>
      <c r="OFH13" s="84"/>
      <c r="OFI13" s="84"/>
      <c r="OFJ13" s="84"/>
      <c r="OFK13" s="84"/>
      <c r="OFL13" s="84"/>
      <c r="OFM13" s="84"/>
      <c r="OFN13" s="84"/>
      <c r="OFO13" s="84"/>
      <c r="OFP13" s="84"/>
      <c r="OFQ13" s="84"/>
      <c r="OFR13" s="84"/>
      <c r="OFS13" s="84"/>
      <c r="OFT13" s="84"/>
      <c r="OFU13" s="84"/>
      <c r="OFV13" s="84"/>
      <c r="OFW13" s="84"/>
      <c r="OFX13" s="84"/>
      <c r="OFY13" s="84"/>
      <c r="OFZ13" s="84"/>
      <c r="OGA13" s="84"/>
      <c r="OGB13" s="84"/>
      <c r="OGC13" s="84"/>
      <c r="OGD13" s="84"/>
      <c r="OGE13" s="84"/>
      <c r="OGF13" s="84"/>
      <c r="OGG13" s="84"/>
      <c r="OGH13" s="84"/>
      <c r="OGI13" s="84"/>
      <c r="OGJ13" s="84"/>
      <c r="OGK13" s="84"/>
      <c r="OGL13" s="84"/>
      <c r="OGM13" s="84"/>
      <c r="OGN13" s="84"/>
      <c r="OGO13" s="84"/>
      <c r="OGP13" s="84"/>
      <c r="OGQ13" s="84"/>
      <c r="OGR13" s="84"/>
      <c r="OGS13" s="84"/>
      <c r="OGT13" s="84"/>
      <c r="OGU13" s="84"/>
      <c r="OGV13" s="84"/>
      <c r="OGW13" s="84"/>
      <c r="OGX13" s="84"/>
      <c r="OGY13" s="84"/>
      <c r="OGZ13" s="84"/>
      <c r="OHA13" s="84"/>
      <c r="OHB13" s="84"/>
      <c r="OHC13" s="84"/>
      <c r="OHD13" s="84"/>
      <c r="OHE13" s="84"/>
      <c r="OHF13" s="84"/>
      <c r="OHG13" s="84"/>
      <c r="OHH13" s="84"/>
      <c r="OHI13" s="84"/>
      <c r="OHJ13" s="84"/>
      <c r="OHK13" s="84"/>
      <c r="OHL13" s="84"/>
      <c r="OHM13" s="84"/>
      <c r="OHN13" s="84"/>
      <c r="OHO13" s="84"/>
      <c r="OHP13" s="84"/>
      <c r="OHQ13" s="84"/>
      <c r="OHR13" s="84"/>
      <c r="OHS13" s="84"/>
      <c r="OHT13" s="84"/>
      <c r="OHU13" s="84"/>
      <c r="OHV13" s="84"/>
      <c r="OHW13" s="84"/>
      <c r="OHX13" s="84"/>
      <c r="OHY13" s="84"/>
      <c r="OHZ13" s="84"/>
      <c r="OIA13" s="84"/>
      <c r="OIB13" s="84"/>
      <c r="OIC13" s="84"/>
      <c r="OID13" s="84"/>
      <c r="OIE13" s="84"/>
      <c r="OIF13" s="84"/>
      <c r="OIG13" s="84"/>
      <c r="OIH13" s="84"/>
      <c r="OII13" s="84"/>
      <c r="OIJ13" s="84"/>
      <c r="OIK13" s="84"/>
      <c r="OIL13" s="84"/>
      <c r="OIM13" s="84"/>
      <c r="OIN13" s="84"/>
      <c r="OIO13" s="84"/>
      <c r="OIP13" s="84"/>
      <c r="OIQ13" s="84"/>
      <c r="OIR13" s="84"/>
      <c r="OIS13" s="84"/>
      <c r="OIT13" s="84"/>
      <c r="OIU13" s="84"/>
      <c r="OIV13" s="84"/>
      <c r="OIW13" s="84"/>
      <c r="OIX13" s="84"/>
      <c r="OIY13" s="84"/>
      <c r="OIZ13" s="84"/>
      <c r="OJA13" s="84"/>
      <c r="OJB13" s="84"/>
      <c r="OJC13" s="84"/>
      <c r="OJD13" s="84"/>
      <c r="OJE13" s="84"/>
      <c r="OJF13" s="84"/>
      <c r="OJG13" s="84"/>
      <c r="OJH13" s="84"/>
      <c r="OJI13" s="84"/>
      <c r="OJJ13" s="84"/>
      <c r="OJK13" s="84"/>
      <c r="OJL13" s="84"/>
      <c r="OJM13" s="84"/>
      <c r="OJN13" s="84"/>
      <c r="OJO13" s="84"/>
      <c r="OJP13" s="84"/>
      <c r="OJQ13" s="84"/>
      <c r="OJR13" s="84"/>
      <c r="OJS13" s="84"/>
      <c r="OJT13" s="84"/>
      <c r="OJU13" s="84"/>
      <c r="OJV13" s="84"/>
      <c r="OJW13" s="84"/>
      <c r="OJX13" s="84"/>
      <c r="OJY13" s="84"/>
      <c r="OJZ13" s="84"/>
      <c r="OKA13" s="84"/>
      <c r="OKB13" s="84"/>
      <c r="OKC13" s="84"/>
      <c r="OKD13" s="84"/>
      <c r="OKE13" s="84"/>
      <c r="OKF13" s="84"/>
      <c r="OKG13" s="84"/>
      <c r="OKH13" s="84"/>
      <c r="OKI13" s="84"/>
      <c r="OKJ13" s="84"/>
      <c r="OKK13" s="84"/>
      <c r="OKL13" s="84"/>
      <c r="OKM13" s="84"/>
      <c r="OKN13" s="84"/>
      <c r="OKO13" s="84"/>
      <c r="OKP13" s="84"/>
      <c r="OKQ13" s="84"/>
      <c r="OKR13" s="84"/>
      <c r="OKS13" s="84"/>
      <c r="OKT13" s="84"/>
      <c r="OKU13" s="84"/>
      <c r="OKV13" s="84"/>
      <c r="OKW13" s="84"/>
      <c r="OKX13" s="84"/>
      <c r="OKY13" s="84"/>
      <c r="OKZ13" s="84"/>
      <c r="OLA13" s="84"/>
      <c r="OLB13" s="84"/>
      <c r="OLC13" s="84"/>
      <c r="OLD13" s="84"/>
      <c r="OLE13" s="84"/>
      <c r="OLF13" s="84"/>
      <c r="OLG13" s="84"/>
      <c r="OLH13" s="84"/>
      <c r="OLI13" s="84"/>
      <c r="OLJ13" s="84"/>
      <c r="OLK13" s="84"/>
      <c r="OLL13" s="84"/>
      <c r="OLM13" s="84"/>
      <c r="OLN13" s="84"/>
      <c r="OLO13" s="84"/>
      <c r="OLP13" s="84"/>
      <c r="OLQ13" s="84"/>
      <c r="OLR13" s="84"/>
      <c r="OLS13" s="84"/>
      <c r="OLT13" s="84"/>
      <c r="OLU13" s="84"/>
      <c r="OLV13" s="84"/>
      <c r="OLW13" s="84"/>
      <c r="OLX13" s="84"/>
      <c r="OLY13" s="84"/>
      <c r="OLZ13" s="84"/>
      <c r="OMA13" s="84"/>
      <c r="OMB13" s="84"/>
      <c r="OMC13" s="84"/>
      <c r="OMD13" s="84"/>
      <c r="OME13" s="84"/>
      <c r="OMF13" s="84"/>
      <c r="OMG13" s="84"/>
      <c r="OMH13" s="84"/>
      <c r="OMI13" s="84"/>
      <c r="OMJ13" s="84"/>
      <c r="OMK13" s="84"/>
      <c r="OML13" s="84"/>
      <c r="OMM13" s="84"/>
      <c r="OMN13" s="84"/>
      <c r="OMO13" s="84"/>
      <c r="OMP13" s="84"/>
      <c r="OMQ13" s="84"/>
      <c r="OMR13" s="84"/>
      <c r="OMS13" s="84"/>
      <c r="OMT13" s="84"/>
      <c r="OMU13" s="84"/>
      <c r="OMV13" s="84"/>
      <c r="OMW13" s="84"/>
      <c r="OMX13" s="84"/>
      <c r="OMY13" s="84"/>
      <c r="OMZ13" s="84"/>
      <c r="ONA13" s="84"/>
      <c r="ONB13" s="84"/>
      <c r="ONC13" s="84"/>
      <c r="OND13" s="84"/>
      <c r="ONE13" s="84"/>
      <c r="ONF13" s="84"/>
      <c r="ONG13" s="84"/>
      <c r="ONH13" s="84"/>
      <c r="ONI13" s="84"/>
      <c r="ONJ13" s="84"/>
      <c r="ONK13" s="84"/>
      <c r="ONL13" s="84"/>
      <c r="ONM13" s="84"/>
      <c r="ONN13" s="84"/>
      <c r="ONO13" s="84"/>
      <c r="ONP13" s="84"/>
      <c r="ONQ13" s="84"/>
      <c r="ONR13" s="84"/>
      <c r="ONS13" s="84"/>
      <c r="ONT13" s="84"/>
      <c r="ONU13" s="84"/>
      <c r="ONV13" s="84"/>
      <c r="ONW13" s="84"/>
      <c r="ONX13" s="84"/>
      <c r="ONY13" s="84"/>
      <c r="ONZ13" s="84"/>
      <c r="OOA13" s="84"/>
      <c r="OOB13" s="84"/>
      <c r="OOC13" s="84"/>
      <c r="OOD13" s="84"/>
      <c r="OOE13" s="84"/>
      <c r="OOF13" s="84"/>
      <c r="OOG13" s="84"/>
      <c r="OOH13" s="84"/>
      <c r="OOI13" s="84"/>
      <c r="OOJ13" s="84"/>
      <c r="OOK13" s="84"/>
      <c r="OOL13" s="84"/>
      <c r="OOM13" s="84"/>
      <c r="OON13" s="84"/>
      <c r="OOO13" s="84"/>
      <c r="OOP13" s="84"/>
      <c r="OOQ13" s="84"/>
      <c r="OOR13" s="84"/>
      <c r="OOS13" s="84"/>
      <c r="OOT13" s="84"/>
      <c r="OOU13" s="84"/>
      <c r="OOV13" s="84"/>
      <c r="OOW13" s="84"/>
      <c r="OOX13" s="84"/>
      <c r="OOY13" s="84"/>
      <c r="OOZ13" s="84"/>
      <c r="OPA13" s="84"/>
      <c r="OPB13" s="84"/>
      <c r="OPC13" s="84"/>
      <c r="OPD13" s="84"/>
      <c r="OPE13" s="84"/>
      <c r="OPF13" s="84"/>
      <c r="OPG13" s="84"/>
      <c r="OPH13" s="84"/>
      <c r="OPI13" s="84"/>
      <c r="OPJ13" s="84"/>
      <c r="OPK13" s="84"/>
      <c r="OPL13" s="84"/>
      <c r="OPM13" s="84"/>
      <c r="OPN13" s="84"/>
      <c r="OPO13" s="84"/>
      <c r="OPP13" s="84"/>
      <c r="OPQ13" s="84"/>
      <c r="OPR13" s="84"/>
      <c r="OPS13" s="84"/>
      <c r="OPT13" s="84"/>
      <c r="OPU13" s="84"/>
      <c r="OPV13" s="84"/>
      <c r="OPW13" s="84"/>
      <c r="OPX13" s="84"/>
      <c r="OPY13" s="84"/>
      <c r="OPZ13" s="84"/>
      <c r="OQA13" s="84"/>
      <c r="OQB13" s="84"/>
      <c r="OQC13" s="84"/>
      <c r="OQD13" s="84"/>
      <c r="OQE13" s="84"/>
      <c r="OQF13" s="84"/>
      <c r="OQG13" s="84"/>
      <c r="OQH13" s="84"/>
      <c r="OQI13" s="84"/>
      <c r="OQJ13" s="84"/>
      <c r="OQK13" s="84"/>
      <c r="OQL13" s="84"/>
      <c r="OQM13" s="84"/>
      <c r="OQN13" s="84"/>
      <c r="OQO13" s="84"/>
      <c r="OQP13" s="84"/>
      <c r="OQQ13" s="84"/>
      <c r="OQR13" s="84"/>
      <c r="OQS13" s="84"/>
      <c r="OQT13" s="84"/>
      <c r="OQU13" s="84"/>
      <c r="OQV13" s="84"/>
      <c r="OQW13" s="84"/>
      <c r="OQX13" s="84"/>
      <c r="OQY13" s="84"/>
      <c r="OQZ13" s="84"/>
      <c r="ORA13" s="84"/>
      <c r="ORB13" s="84"/>
      <c r="ORC13" s="84"/>
      <c r="ORD13" s="84"/>
      <c r="ORE13" s="84"/>
      <c r="ORF13" s="84"/>
      <c r="ORG13" s="84"/>
      <c r="ORH13" s="84"/>
      <c r="ORI13" s="84"/>
      <c r="ORJ13" s="84"/>
      <c r="ORK13" s="84"/>
      <c r="ORL13" s="84"/>
      <c r="ORM13" s="84"/>
      <c r="ORN13" s="84"/>
      <c r="ORO13" s="84"/>
      <c r="ORP13" s="84"/>
      <c r="ORQ13" s="84"/>
      <c r="ORR13" s="84"/>
      <c r="ORS13" s="84"/>
      <c r="ORT13" s="84"/>
      <c r="ORU13" s="84"/>
      <c r="ORV13" s="84"/>
      <c r="ORW13" s="84"/>
      <c r="ORX13" s="84"/>
      <c r="ORY13" s="84"/>
      <c r="ORZ13" s="84"/>
      <c r="OSA13" s="84"/>
      <c r="OSB13" s="84"/>
      <c r="OSC13" s="84"/>
      <c r="OSD13" s="84"/>
      <c r="OSE13" s="84"/>
      <c r="OSF13" s="84"/>
      <c r="OSG13" s="84"/>
      <c r="OSH13" s="84"/>
      <c r="OSI13" s="84"/>
      <c r="OSJ13" s="84"/>
      <c r="OSK13" s="84"/>
      <c r="OSL13" s="84"/>
      <c r="OSM13" s="84"/>
      <c r="OSN13" s="84"/>
      <c r="OSO13" s="84"/>
      <c r="OSP13" s="84"/>
      <c r="OSQ13" s="84"/>
      <c r="OSR13" s="84"/>
      <c r="OSS13" s="84"/>
      <c r="OST13" s="84"/>
      <c r="OSU13" s="84"/>
      <c r="OSV13" s="84"/>
      <c r="OSW13" s="84"/>
      <c r="OSX13" s="84"/>
      <c r="OSY13" s="84"/>
      <c r="OSZ13" s="84"/>
      <c r="OTA13" s="84"/>
      <c r="OTB13" s="84"/>
      <c r="OTC13" s="84"/>
      <c r="OTD13" s="84"/>
      <c r="OTE13" s="84"/>
      <c r="OTF13" s="84"/>
      <c r="OTG13" s="84"/>
      <c r="OTH13" s="84"/>
      <c r="OTI13" s="84"/>
      <c r="OTJ13" s="84"/>
      <c r="OTK13" s="84"/>
      <c r="OTL13" s="84"/>
      <c r="OTM13" s="84"/>
      <c r="OTN13" s="84"/>
      <c r="OTO13" s="84"/>
      <c r="OTP13" s="84"/>
      <c r="OTQ13" s="84"/>
      <c r="OTR13" s="84"/>
      <c r="OTS13" s="84"/>
      <c r="OTT13" s="84"/>
      <c r="OTU13" s="84"/>
      <c r="OTV13" s="84"/>
      <c r="OTW13" s="84"/>
      <c r="OTX13" s="84"/>
      <c r="OTY13" s="84"/>
      <c r="OTZ13" s="84"/>
      <c r="OUA13" s="84"/>
      <c r="OUB13" s="84"/>
      <c r="OUC13" s="84"/>
      <c r="OUD13" s="84"/>
      <c r="OUE13" s="84"/>
      <c r="OUF13" s="84"/>
      <c r="OUG13" s="84"/>
      <c r="OUH13" s="84"/>
      <c r="OUI13" s="84"/>
      <c r="OUJ13" s="84"/>
      <c r="OUK13" s="84"/>
      <c r="OUL13" s="84"/>
      <c r="OUM13" s="84"/>
      <c r="OUN13" s="84"/>
      <c r="OUO13" s="84"/>
      <c r="OUP13" s="84"/>
      <c r="OUQ13" s="84"/>
      <c r="OUR13" s="84"/>
      <c r="OUS13" s="84"/>
      <c r="OUT13" s="84"/>
      <c r="OUU13" s="84"/>
      <c r="OUV13" s="84"/>
      <c r="OUW13" s="84"/>
      <c r="OUX13" s="84"/>
      <c r="OUY13" s="84"/>
      <c r="OUZ13" s="84"/>
      <c r="OVA13" s="84"/>
      <c r="OVB13" s="84"/>
      <c r="OVC13" s="84"/>
      <c r="OVD13" s="84"/>
      <c r="OVE13" s="84"/>
      <c r="OVF13" s="84"/>
      <c r="OVG13" s="84"/>
      <c r="OVH13" s="84"/>
      <c r="OVI13" s="84"/>
      <c r="OVJ13" s="84"/>
      <c r="OVK13" s="84"/>
      <c r="OVL13" s="84"/>
      <c r="OVM13" s="84"/>
      <c r="OVN13" s="84"/>
      <c r="OVO13" s="84"/>
      <c r="OVP13" s="84"/>
      <c r="OVQ13" s="84"/>
      <c r="OVR13" s="84"/>
      <c r="OVS13" s="84"/>
      <c r="OVT13" s="84"/>
      <c r="OVU13" s="84"/>
      <c r="OVV13" s="84"/>
      <c r="OVW13" s="84"/>
      <c r="OVX13" s="84"/>
      <c r="OVY13" s="84"/>
      <c r="OVZ13" s="84"/>
      <c r="OWA13" s="84"/>
      <c r="OWB13" s="84"/>
      <c r="OWC13" s="84"/>
      <c r="OWD13" s="84"/>
      <c r="OWE13" s="84"/>
      <c r="OWF13" s="84"/>
      <c r="OWG13" s="84"/>
      <c r="OWH13" s="84"/>
      <c r="OWI13" s="84"/>
      <c r="OWJ13" s="84"/>
      <c r="OWK13" s="84"/>
      <c r="OWL13" s="84"/>
      <c r="OWM13" s="84"/>
      <c r="OWN13" s="84"/>
      <c r="OWO13" s="84"/>
      <c r="OWP13" s="84"/>
      <c r="OWQ13" s="84"/>
      <c r="OWR13" s="84"/>
      <c r="OWS13" s="84"/>
      <c r="OWT13" s="84"/>
      <c r="OWU13" s="84"/>
      <c r="OWV13" s="84"/>
      <c r="OWW13" s="84"/>
      <c r="OWX13" s="84"/>
      <c r="OWY13" s="84"/>
      <c r="OWZ13" s="84"/>
      <c r="OXA13" s="84"/>
      <c r="OXB13" s="84"/>
      <c r="OXC13" s="84"/>
      <c r="OXD13" s="84"/>
      <c r="OXE13" s="84"/>
      <c r="OXF13" s="84"/>
      <c r="OXG13" s="84"/>
      <c r="OXH13" s="84"/>
      <c r="OXI13" s="84"/>
      <c r="OXJ13" s="84"/>
      <c r="OXK13" s="84"/>
      <c r="OXL13" s="84"/>
      <c r="OXM13" s="84"/>
      <c r="OXN13" s="84"/>
      <c r="OXO13" s="84"/>
      <c r="OXP13" s="84"/>
      <c r="OXQ13" s="84"/>
      <c r="OXR13" s="84"/>
      <c r="OXS13" s="84"/>
      <c r="OXT13" s="84"/>
      <c r="OXU13" s="84"/>
      <c r="OXV13" s="84"/>
      <c r="OXW13" s="84"/>
      <c r="OXX13" s="84"/>
      <c r="OXY13" s="84"/>
      <c r="OXZ13" s="84"/>
      <c r="OYA13" s="84"/>
      <c r="OYB13" s="84"/>
      <c r="OYC13" s="84"/>
      <c r="OYD13" s="84"/>
      <c r="OYE13" s="84"/>
      <c r="OYF13" s="84"/>
      <c r="OYG13" s="84"/>
      <c r="OYH13" s="84"/>
      <c r="OYI13" s="84"/>
      <c r="OYJ13" s="84"/>
      <c r="OYK13" s="84"/>
      <c r="OYL13" s="84"/>
      <c r="OYM13" s="84"/>
      <c r="OYN13" s="84"/>
      <c r="OYO13" s="84"/>
      <c r="OYP13" s="84"/>
      <c r="OYQ13" s="84"/>
      <c r="OYR13" s="84"/>
      <c r="OYS13" s="84"/>
      <c r="OYT13" s="84"/>
      <c r="OYU13" s="84"/>
      <c r="OYV13" s="84"/>
      <c r="OYW13" s="84"/>
      <c r="OYX13" s="84"/>
      <c r="OYY13" s="84"/>
      <c r="OYZ13" s="84"/>
      <c r="OZA13" s="84"/>
      <c r="OZB13" s="84"/>
      <c r="OZC13" s="84"/>
      <c r="OZD13" s="84"/>
      <c r="OZE13" s="84"/>
      <c r="OZF13" s="84"/>
      <c r="OZG13" s="84"/>
      <c r="OZH13" s="84"/>
      <c r="OZI13" s="84"/>
      <c r="OZJ13" s="84"/>
      <c r="OZK13" s="84"/>
      <c r="OZL13" s="84"/>
      <c r="OZM13" s="84"/>
      <c r="OZN13" s="84"/>
      <c r="OZO13" s="84"/>
      <c r="OZP13" s="84"/>
      <c r="OZQ13" s="84"/>
      <c r="OZR13" s="84"/>
      <c r="OZS13" s="84"/>
      <c r="OZT13" s="84"/>
      <c r="OZU13" s="84"/>
      <c r="OZV13" s="84"/>
      <c r="OZW13" s="84"/>
      <c r="OZX13" s="84"/>
      <c r="OZY13" s="84"/>
      <c r="OZZ13" s="84"/>
      <c r="PAA13" s="84"/>
      <c r="PAB13" s="84"/>
      <c r="PAC13" s="84"/>
      <c r="PAD13" s="84"/>
      <c r="PAE13" s="84"/>
      <c r="PAF13" s="84"/>
      <c r="PAG13" s="84"/>
      <c r="PAH13" s="84"/>
      <c r="PAI13" s="84"/>
      <c r="PAJ13" s="84"/>
      <c r="PAK13" s="84"/>
      <c r="PAL13" s="84"/>
      <c r="PAM13" s="84"/>
      <c r="PAN13" s="84"/>
      <c r="PAO13" s="84"/>
      <c r="PAP13" s="84"/>
      <c r="PAQ13" s="84"/>
      <c r="PAR13" s="84"/>
      <c r="PAS13" s="84"/>
      <c r="PAT13" s="84"/>
      <c r="PAU13" s="84"/>
      <c r="PAV13" s="84"/>
      <c r="PAW13" s="84"/>
      <c r="PAX13" s="84"/>
      <c r="PAY13" s="84"/>
      <c r="PAZ13" s="84"/>
      <c r="PBA13" s="84"/>
      <c r="PBB13" s="84"/>
      <c r="PBC13" s="84"/>
      <c r="PBD13" s="84"/>
      <c r="PBE13" s="84"/>
      <c r="PBF13" s="84"/>
      <c r="PBG13" s="84"/>
      <c r="PBH13" s="84"/>
      <c r="PBI13" s="84"/>
      <c r="PBJ13" s="84"/>
      <c r="PBK13" s="84"/>
      <c r="PBL13" s="84"/>
      <c r="PBM13" s="84"/>
      <c r="PBN13" s="84"/>
      <c r="PBO13" s="84"/>
      <c r="PBP13" s="84"/>
      <c r="PBQ13" s="84"/>
      <c r="PBR13" s="84"/>
      <c r="PBS13" s="84"/>
      <c r="PBT13" s="84"/>
      <c r="PBU13" s="84"/>
      <c r="PBV13" s="84"/>
      <c r="PBW13" s="84"/>
      <c r="PBX13" s="84"/>
      <c r="PBY13" s="84"/>
      <c r="PBZ13" s="84"/>
      <c r="PCA13" s="84"/>
      <c r="PCB13" s="84"/>
      <c r="PCC13" s="84"/>
      <c r="PCD13" s="84"/>
      <c r="PCE13" s="84"/>
      <c r="PCF13" s="84"/>
      <c r="PCG13" s="84"/>
      <c r="PCH13" s="84"/>
      <c r="PCI13" s="84"/>
      <c r="PCJ13" s="84"/>
      <c r="PCK13" s="84"/>
      <c r="PCL13" s="84"/>
      <c r="PCM13" s="84"/>
      <c r="PCN13" s="84"/>
      <c r="PCO13" s="84"/>
      <c r="PCP13" s="84"/>
      <c r="PCQ13" s="84"/>
      <c r="PCR13" s="84"/>
      <c r="PCS13" s="84"/>
      <c r="PCT13" s="84"/>
      <c r="PCU13" s="84"/>
      <c r="PCV13" s="84"/>
      <c r="PCW13" s="84"/>
      <c r="PCX13" s="84"/>
      <c r="PCY13" s="84"/>
      <c r="PCZ13" s="84"/>
      <c r="PDA13" s="84"/>
      <c r="PDB13" s="84"/>
      <c r="PDC13" s="84"/>
      <c r="PDD13" s="84"/>
      <c r="PDE13" s="84"/>
      <c r="PDF13" s="84"/>
      <c r="PDG13" s="84"/>
      <c r="PDH13" s="84"/>
      <c r="PDI13" s="84"/>
      <c r="PDJ13" s="84"/>
      <c r="PDK13" s="84"/>
      <c r="PDL13" s="84"/>
      <c r="PDM13" s="84"/>
      <c r="PDN13" s="84"/>
      <c r="PDO13" s="84"/>
      <c r="PDP13" s="84"/>
      <c r="PDQ13" s="84"/>
      <c r="PDR13" s="84"/>
      <c r="PDS13" s="84"/>
      <c r="PDT13" s="84"/>
      <c r="PDU13" s="84"/>
      <c r="PDV13" s="84"/>
      <c r="PDW13" s="84"/>
      <c r="PDX13" s="84"/>
      <c r="PDY13" s="84"/>
      <c r="PDZ13" s="84"/>
      <c r="PEA13" s="84"/>
      <c r="PEB13" s="84"/>
      <c r="PEC13" s="84"/>
      <c r="PED13" s="84"/>
      <c r="PEE13" s="84"/>
      <c r="PEF13" s="84"/>
      <c r="PEG13" s="84"/>
      <c r="PEH13" s="84"/>
      <c r="PEI13" s="84"/>
      <c r="PEJ13" s="84"/>
      <c r="PEK13" s="84"/>
      <c r="PEL13" s="84"/>
      <c r="PEM13" s="84"/>
      <c r="PEN13" s="84"/>
      <c r="PEO13" s="84"/>
      <c r="PEP13" s="84"/>
      <c r="PEQ13" s="84"/>
      <c r="PER13" s="84"/>
      <c r="PES13" s="84"/>
      <c r="PET13" s="84"/>
      <c r="PEU13" s="84"/>
      <c r="PEV13" s="84"/>
      <c r="PEW13" s="84"/>
      <c r="PEX13" s="84"/>
      <c r="PEY13" s="84"/>
      <c r="PEZ13" s="84"/>
      <c r="PFA13" s="84"/>
      <c r="PFB13" s="84"/>
      <c r="PFC13" s="84"/>
      <c r="PFD13" s="84"/>
      <c r="PFE13" s="84"/>
      <c r="PFF13" s="84"/>
      <c r="PFG13" s="84"/>
      <c r="PFH13" s="84"/>
      <c r="PFI13" s="84"/>
      <c r="PFJ13" s="84"/>
      <c r="PFK13" s="84"/>
      <c r="PFL13" s="84"/>
      <c r="PFM13" s="84"/>
      <c r="PFN13" s="84"/>
      <c r="PFO13" s="84"/>
      <c r="PFP13" s="84"/>
      <c r="PFQ13" s="84"/>
      <c r="PFR13" s="84"/>
      <c r="PFS13" s="84"/>
      <c r="PFT13" s="84"/>
      <c r="PFU13" s="84"/>
      <c r="PFV13" s="84"/>
      <c r="PFW13" s="84"/>
      <c r="PFX13" s="84"/>
      <c r="PFY13" s="84"/>
      <c r="PFZ13" s="84"/>
      <c r="PGA13" s="84"/>
      <c r="PGB13" s="84"/>
      <c r="PGC13" s="84"/>
      <c r="PGD13" s="84"/>
      <c r="PGE13" s="84"/>
      <c r="PGF13" s="84"/>
      <c r="PGG13" s="84"/>
      <c r="PGH13" s="84"/>
      <c r="PGI13" s="84"/>
      <c r="PGJ13" s="84"/>
      <c r="PGK13" s="84"/>
      <c r="PGL13" s="84"/>
      <c r="PGM13" s="84"/>
      <c r="PGN13" s="84"/>
      <c r="PGO13" s="84"/>
      <c r="PGP13" s="84"/>
      <c r="PGQ13" s="84"/>
      <c r="PGR13" s="84"/>
      <c r="PGS13" s="84"/>
      <c r="PGT13" s="84"/>
      <c r="PGU13" s="84"/>
      <c r="PGV13" s="84"/>
      <c r="PGW13" s="84"/>
      <c r="PGX13" s="84"/>
      <c r="PGY13" s="84"/>
      <c r="PGZ13" s="84"/>
      <c r="PHA13" s="84"/>
      <c r="PHB13" s="84"/>
      <c r="PHC13" s="84"/>
      <c r="PHD13" s="84"/>
      <c r="PHE13" s="84"/>
      <c r="PHF13" s="84"/>
      <c r="PHG13" s="84"/>
      <c r="PHH13" s="84"/>
      <c r="PHI13" s="84"/>
      <c r="PHJ13" s="84"/>
      <c r="PHK13" s="84"/>
      <c r="PHL13" s="84"/>
      <c r="PHM13" s="84"/>
      <c r="PHN13" s="84"/>
      <c r="PHO13" s="84"/>
      <c r="PHP13" s="84"/>
      <c r="PHQ13" s="84"/>
      <c r="PHR13" s="84"/>
      <c r="PHS13" s="84"/>
      <c r="PHT13" s="84"/>
      <c r="PHU13" s="84"/>
      <c r="PHV13" s="84"/>
      <c r="PHW13" s="84"/>
      <c r="PHX13" s="84"/>
      <c r="PHY13" s="84"/>
      <c r="PHZ13" s="84"/>
      <c r="PIA13" s="84"/>
      <c r="PIB13" s="84"/>
      <c r="PIC13" s="84"/>
      <c r="PID13" s="84"/>
      <c r="PIE13" s="84"/>
      <c r="PIF13" s="84"/>
      <c r="PIG13" s="84"/>
      <c r="PIH13" s="84"/>
      <c r="PII13" s="84"/>
      <c r="PIJ13" s="84"/>
      <c r="PIK13" s="84"/>
      <c r="PIL13" s="84"/>
      <c r="PIM13" s="84"/>
      <c r="PIN13" s="84"/>
      <c r="PIO13" s="84"/>
      <c r="PIP13" s="84"/>
      <c r="PIQ13" s="84"/>
      <c r="PIR13" s="84"/>
      <c r="PIS13" s="84"/>
      <c r="PIT13" s="84"/>
      <c r="PIU13" s="84"/>
      <c r="PIV13" s="84"/>
      <c r="PIW13" s="84"/>
      <c r="PIX13" s="84"/>
      <c r="PIY13" s="84"/>
      <c r="PIZ13" s="84"/>
      <c r="PJA13" s="84"/>
      <c r="PJB13" s="84"/>
      <c r="PJC13" s="84"/>
      <c r="PJD13" s="84"/>
      <c r="PJE13" s="84"/>
      <c r="PJF13" s="84"/>
      <c r="PJG13" s="84"/>
      <c r="PJH13" s="84"/>
      <c r="PJI13" s="84"/>
      <c r="PJJ13" s="84"/>
      <c r="PJK13" s="84"/>
      <c r="PJL13" s="84"/>
      <c r="PJM13" s="84"/>
      <c r="PJN13" s="84"/>
      <c r="PJO13" s="84"/>
      <c r="PJP13" s="84"/>
      <c r="PJQ13" s="84"/>
      <c r="PJR13" s="84"/>
      <c r="PJS13" s="84"/>
      <c r="PJT13" s="84"/>
      <c r="PJU13" s="84"/>
      <c r="PJV13" s="84"/>
      <c r="PJW13" s="84"/>
      <c r="PJX13" s="84"/>
      <c r="PJY13" s="84"/>
      <c r="PJZ13" s="84"/>
      <c r="PKA13" s="84"/>
      <c r="PKB13" s="84"/>
      <c r="PKC13" s="84"/>
      <c r="PKD13" s="84"/>
      <c r="PKE13" s="84"/>
      <c r="PKF13" s="84"/>
      <c r="PKG13" s="84"/>
      <c r="PKH13" s="84"/>
      <c r="PKI13" s="84"/>
      <c r="PKJ13" s="84"/>
      <c r="PKK13" s="84"/>
      <c r="PKL13" s="84"/>
      <c r="PKM13" s="84"/>
      <c r="PKN13" s="84"/>
      <c r="PKO13" s="84"/>
      <c r="PKP13" s="84"/>
      <c r="PKQ13" s="84"/>
      <c r="PKR13" s="84"/>
      <c r="PKS13" s="84"/>
      <c r="PKT13" s="84"/>
      <c r="PKU13" s="84"/>
      <c r="PKV13" s="84"/>
      <c r="PKW13" s="84"/>
      <c r="PKX13" s="84"/>
      <c r="PKY13" s="84"/>
      <c r="PKZ13" s="84"/>
      <c r="PLA13" s="84"/>
      <c r="PLB13" s="84"/>
      <c r="PLC13" s="84"/>
      <c r="PLD13" s="84"/>
      <c r="PLE13" s="84"/>
      <c r="PLF13" s="84"/>
      <c r="PLG13" s="84"/>
      <c r="PLH13" s="84"/>
      <c r="PLI13" s="84"/>
      <c r="PLJ13" s="84"/>
      <c r="PLK13" s="84"/>
      <c r="PLL13" s="84"/>
      <c r="PLM13" s="84"/>
      <c r="PLN13" s="84"/>
      <c r="PLO13" s="84"/>
      <c r="PLP13" s="84"/>
      <c r="PLQ13" s="84"/>
      <c r="PLR13" s="84"/>
      <c r="PLS13" s="84"/>
      <c r="PLT13" s="84"/>
      <c r="PLU13" s="84"/>
      <c r="PLV13" s="84"/>
      <c r="PLW13" s="84"/>
      <c r="PLX13" s="84"/>
      <c r="PLY13" s="84"/>
      <c r="PLZ13" s="84"/>
      <c r="PMA13" s="84"/>
      <c r="PMB13" s="84"/>
      <c r="PMC13" s="84"/>
      <c r="PMD13" s="84"/>
      <c r="PME13" s="84"/>
      <c r="PMF13" s="84"/>
      <c r="PMG13" s="84"/>
      <c r="PMH13" s="84"/>
      <c r="PMI13" s="84"/>
      <c r="PMJ13" s="84"/>
      <c r="PMK13" s="84"/>
      <c r="PML13" s="84"/>
      <c r="PMM13" s="84"/>
      <c r="PMN13" s="84"/>
      <c r="PMO13" s="84"/>
      <c r="PMP13" s="84"/>
      <c r="PMQ13" s="84"/>
      <c r="PMR13" s="84"/>
      <c r="PMS13" s="84"/>
      <c r="PMT13" s="84"/>
      <c r="PMU13" s="84"/>
      <c r="PMV13" s="84"/>
      <c r="PMW13" s="84"/>
      <c r="PMX13" s="84"/>
      <c r="PMY13" s="84"/>
      <c r="PMZ13" s="84"/>
      <c r="PNA13" s="84"/>
      <c r="PNB13" s="84"/>
      <c r="PNC13" s="84"/>
      <c r="PND13" s="84"/>
      <c r="PNE13" s="84"/>
      <c r="PNF13" s="84"/>
      <c r="PNG13" s="84"/>
      <c r="PNH13" s="84"/>
      <c r="PNI13" s="84"/>
      <c r="PNJ13" s="84"/>
      <c r="PNK13" s="84"/>
      <c r="PNL13" s="84"/>
      <c r="PNM13" s="84"/>
      <c r="PNN13" s="84"/>
      <c r="PNO13" s="84"/>
      <c r="PNP13" s="84"/>
      <c r="PNQ13" s="84"/>
      <c r="PNR13" s="84"/>
      <c r="PNS13" s="84"/>
      <c r="PNT13" s="84"/>
      <c r="PNU13" s="84"/>
      <c r="PNV13" s="84"/>
      <c r="PNW13" s="84"/>
      <c r="PNX13" s="84"/>
      <c r="PNY13" s="84"/>
      <c r="PNZ13" s="84"/>
      <c r="POA13" s="84"/>
      <c r="POB13" s="84"/>
      <c r="POC13" s="84"/>
      <c r="POD13" s="84"/>
      <c r="POE13" s="84"/>
      <c r="POF13" s="84"/>
      <c r="POG13" s="84"/>
      <c r="POH13" s="84"/>
      <c r="POI13" s="84"/>
      <c r="POJ13" s="84"/>
      <c r="POK13" s="84"/>
      <c r="POL13" s="84"/>
      <c r="POM13" s="84"/>
      <c r="PON13" s="84"/>
      <c r="POO13" s="84"/>
      <c r="POP13" s="84"/>
      <c r="POQ13" s="84"/>
      <c r="POR13" s="84"/>
      <c r="POS13" s="84"/>
      <c r="POT13" s="84"/>
      <c r="POU13" s="84"/>
      <c r="POV13" s="84"/>
      <c r="POW13" s="84"/>
      <c r="POX13" s="84"/>
      <c r="POY13" s="84"/>
      <c r="POZ13" s="84"/>
      <c r="PPA13" s="84"/>
      <c r="PPB13" s="84"/>
      <c r="PPC13" s="84"/>
      <c r="PPD13" s="84"/>
      <c r="PPE13" s="84"/>
      <c r="PPF13" s="84"/>
      <c r="PPG13" s="84"/>
      <c r="PPH13" s="84"/>
      <c r="PPI13" s="84"/>
      <c r="PPJ13" s="84"/>
      <c r="PPK13" s="84"/>
      <c r="PPL13" s="84"/>
      <c r="PPM13" s="84"/>
      <c r="PPN13" s="84"/>
      <c r="PPO13" s="84"/>
      <c r="PPP13" s="84"/>
      <c r="PPQ13" s="84"/>
      <c r="PPR13" s="84"/>
      <c r="PPS13" s="84"/>
      <c r="PPT13" s="84"/>
      <c r="PPU13" s="84"/>
      <c r="PPV13" s="84"/>
      <c r="PPW13" s="84"/>
      <c r="PPX13" s="84"/>
      <c r="PPY13" s="84"/>
      <c r="PPZ13" s="84"/>
      <c r="PQA13" s="84"/>
      <c r="PQB13" s="84"/>
      <c r="PQC13" s="84"/>
      <c r="PQD13" s="84"/>
      <c r="PQE13" s="84"/>
      <c r="PQF13" s="84"/>
      <c r="PQG13" s="84"/>
      <c r="PQH13" s="84"/>
      <c r="PQI13" s="84"/>
      <c r="PQJ13" s="84"/>
      <c r="PQK13" s="84"/>
      <c r="PQL13" s="84"/>
      <c r="PQM13" s="84"/>
      <c r="PQN13" s="84"/>
      <c r="PQO13" s="84"/>
      <c r="PQP13" s="84"/>
      <c r="PQQ13" s="84"/>
      <c r="PQR13" s="84"/>
      <c r="PQS13" s="84"/>
      <c r="PQT13" s="84"/>
      <c r="PQU13" s="84"/>
      <c r="PQV13" s="84"/>
      <c r="PQW13" s="84"/>
      <c r="PQX13" s="84"/>
      <c r="PQY13" s="84"/>
      <c r="PQZ13" s="84"/>
      <c r="PRA13" s="84"/>
      <c r="PRB13" s="84"/>
      <c r="PRC13" s="84"/>
      <c r="PRD13" s="84"/>
      <c r="PRE13" s="84"/>
      <c r="PRF13" s="84"/>
      <c r="PRG13" s="84"/>
      <c r="PRH13" s="84"/>
      <c r="PRI13" s="84"/>
      <c r="PRJ13" s="84"/>
      <c r="PRK13" s="84"/>
      <c r="PRL13" s="84"/>
      <c r="PRM13" s="84"/>
      <c r="PRN13" s="84"/>
      <c r="PRO13" s="84"/>
      <c r="PRP13" s="84"/>
      <c r="PRQ13" s="84"/>
      <c r="PRR13" s="84"/>
      <c r="PRS13" s="84"/>
      <c r="PRT13" s="84"/>
      <c r="PRU13" s="84"/>
      <c r="PRV13" s="84"/>
      <c r="PRW13" s="84"/>
      <c r="PRX13" s="84"/>
      <c r="PRY13" s="84"/>
      <c r="PRZ13" s="84"/>
      <c r="PSA13" s="84"/>
      <c r="PSB13" s="84"/>
      <c r="PSC13" s="84"/>
      <c r="PSD13" s="84"/>
      <c r="PSE13" s="84"/>
      <c r="PSF13" s="84"/>
      <c r="PSG13" s="84"/>
      <c r="PSH13" s="84"/>
      <c r="PSI13" s="84"/>
      <c r="PSJ13" s="84"/>
      <c r="PSK13" s="84"/>
      <c r="PSL13" s="84"/>
      <c r="PSM13" s="84"/>
      <c r="PSN13" s="84"/>
      <c r="PSO13" s="84"/>
      <c r="PSP13" s="84"/>
      <c r="PSQ13" s="84"/>
      <c r="PSR13" s="84"/>
      <c r="PSS13" s="84"/>
      <c r="PST13" s="84"/>
      <c r="PSU13" s="84"/>
      <c r="PSV13" s="84"/>
      <c r="PSW13" s="84"/>
      <c r="PSX13" s="84"/>
      <c r="PSY13" s="84"/>
      <c r="PSZ13" s="84"/>
      <c r="PTA13" s="84"/>
      <c r="PTB13" s="84"/>
      <c r="PTC13" s="84"/>
      <c r="PTD13" s="84"/>
      <c r="PTE13" s="84"/>
      <c r="PTF13" s="84"/>
      <c r="PTG13" s="84"/>
      <c r="PTH13" s="84"/>
      <c r="PTI13" s="84"/>
      <c r="PTJ13" s="84"/>
      <c r="PTK13" s="84"/>
      <c r="PTL13" s="84"/>
      <c r="PTM13" s="84"/>
      <c r="PTN13" s="84"/>
      <c r="PTO13" s="84"/>
      <c r="PTP13" s="84"/>
      <c r="PTQ13" s="84"/>
      <c r="PTR13" s="84"/>
      <c r="PTS13" s="84"/>
      <c r="PTT13" s="84"/>
      <c r="PTU13" s="84"/>
      <c r="PTV13" s="84"/>
      <c r="PTW13" s="84"/>
      <c r="PTX13" s="84"/>
      <c r="PTY13" s="84"/>
      <c r="PTZ13" s="84"/>
      <c r="PUA13" s="84"/>
      <c r="PUB13" s="84"/>
      <c r="PUC13" s="84"/>
      <c r="PUD13" s="84"/>
      <c r="PUE13" s="84"/>
      <c r="PUF13" s="84"/>
      <c r="PUG13" s="84"/>
      <c r="PUH13" s="84"/>
      <c r="PUI13" s="84"/>
      <c r="PUJ13" s="84"/>
      <c r="PUK13" s="84"/>
      <c r="PUL13" s="84"/>
      <c r="PUM13" s="84"/>
      <c r="PUN13" s="84"/>
      <c r="PUO13" s="84"/>
      <c r="PUP13" s="84"/>
      <c r="PUQ13" s="84"/>
      <c r="PUR13" s="84"/>
      <c r="PUS13" s="84"/>
      <c r="PUT13" s="84"/>
      <c r="PUU13" s="84"/>
      <c r="PUV13" s="84"/>
      <c r="PUW13" s="84"/>
      <c r="PUX13" s="84"/>
      <c r="PUY13" s="84"/>
      <c r="PUZ13" s="84"/>
      <c r="PVA13" s="84"/>
      <c r="PVB13" s="84"/>
      <c r="PVC13" s="84"/>
      <c r="PVD13" s="84"/>
      <c r="PVE13" s="84"/>
      <c r="PVF13" s="84"/>
      <c r="PVG13" s="84"/>
      <c r="PVH13" s="84"/>
      <c r="PVI13" s="84"/>
      <c r="PVJ13" s="84"/>
      <c r="PVK13" s="84"/>
      <c r="PVL13" s="84"/>
      <c r="PVM13" s="84"/>
      <c r="PVN13" s="84"/>
      <c r="PVO13" s="84"/>
      <c r="PVP13" s="84"/>
      <c r="PVQ13" s="84"/>
      <c r="PVR13" s="84"/>
      <c r="PVS13" s="84"/>
      <c r="PVT13" s="84"/>
      <c r="PVU13" s="84"/>
      <c r="PVV13" s="84"/>
      <c r="PVW13" s="84"/>
      <c r="PVX13" s="84"/>
      <c r="PVY13" s="84"/>
      <c r="PVZ13" s="84"/>
      <c r="PWA13" s="84"/>
      <c r="PWB13" s="84"/>
      <c r="PWC13" s="84"/>
      <c r="PWD13" s="84"/>
      <c r="PWE13" s="84"/>
      <c r="PWF13" s="84"/>
      <c r="PWG13" s="84"/>
      <c r="PWH13" s="84"/>
      <c r="PWI13" s="84"/>
      <c r="PWJ13" s="84"/>
      <c r="PWK13" s="84"/>
      <c r="PWL13" s="84"/>
      <c r="PWM13" s="84"/>
      <c r="PWN13" s="84"/>
      <c r="PWO13" s="84"/>
      <c r="PWP13" s="84"/>
      <c r="PWQ13" s="84"/>
      <c r="PWR13" s="84"/>
      <c r="PWS13" s="84"/>
      <c r="PWT13" s="84"/>
      <c r="PWU13" s="84"/>
      <c r="PWV13" s="84"/>
      <c r="PWW13" s="84"/>
      <c r="PWX13" s="84"/>
      <c r="PWY13" s="84"/>
      <c r="PWZ13" s="84"/>
      <c r="PXA13" s="84"/>
      <c r="PXB13" s="84"/>
      <c r="PXC13" s="84"/>
      <c r="PXD13" s="84"/>
      <c r="PXE13" s="84"/>
      <c r="PXF13" s="84"/>
      <c r="PXG13" s="84"/>
      <c r="PXH13" s="84"/>
      <c r="PXI13" s="84"/>
      <c r="PXJ13" s="84"/>
      <c r="PXK13" s="84"/>
      <c r="PXL13" s="84"/>
      <c r="PXM13" s="84"/>
      <c r="PXN13" s="84"/>
      <c r="PXO13" s="84"/>
      <c r="PXP13" s="84"/>
      <c r="PXQ13" s="84"/>
      <c r="PXR13" s="84"/>
      <c r="PXS13" s="84"/>
      <c r="PXT13" s="84"/>
      <c r="PXU13" s="84"/>
      <c r="PXV13" s="84"/>
      <c r="PXW13" s="84"/>
      <c r="PXX13" s="84"/>
      <c r="PXY13" s="84"/>
      <c r="PXZ13" s="84"/>
      <c r="PYA13" s="84"/>
      <c r="PYB13" s="84"/>
      <c r="PYC13" s="84"/>
      <c r="PYD13" s="84"/>
      <c r="PYE13" s="84"/>
      <c r="PYF13" s="84"/>
      <c r="PYG13" s="84"/>
      <c r="PYH13" s="84"/>
      <c r="PYI13" s="84"/>
      <c r="PYJ13" s="84"/>
      <c r="PYK13" s="84"/>
      <c r="PYL13" s="84"/>
      <c r="PYM13" s="84"/>
      <c r="PYN13" s="84"/>
      <c r="PYO13" s="84"/>
      <c r="PYP13" s="84"/>
      <c r="PYQ13" s="84"/>
      <c r="PYR13" s="84"/>
      <c r="PYS13" s="84"/>
      <c r="PYT13" s="84"/>
      <c r="PYU13" s="84"/>
      <c r="PYV13" s="84"/>
      <c r="PYW13" s="84"/>
      <c r="PYX13" s="84"/>
      <c r="PYY13" s="84"/>
      <c r="PYZ13" s="84"/>
      <c r="PZA13" s="84"/>
      <c r="PZB13" s="84"/>
      <c r="PZC13" s="84"/>
      <c r="PZD13" s="84"/>
      <c r="PZE13" s="84"/>
      <c r="PZF13" s="84"/>
      <c r="PZG13" s="84"/>
      <c r="PZH13" s="84"/>
      <c r="PZI13" s="84"/>
      <c r="PZJ13" s="84"/>
      <c r="PZK13" s="84"/>
      <c r="PZL13" s="84"/>
      <c r="PZM13" s="84"/>
      <c r="PZN13" s="84"/>
      <c r="PZO13" s="84"/>
      <c r="PZP13" s="84"/>
      <c r="PZQ13" s="84"/>
      <c r="PZR13" s="84"/>
      <c r="PZS13" s="84"/>
      <c r="PZT13" s="84"/>
      <c r="PZU13" s="84"/>
      <c r="PZV13" s="84"/>
      <c r="PZW13" s="84"/>
      <c r="PZX13" s="84"/>
      <c r="PZY13" s="84"/>
      <c r="PZZ13" s="84"/>
      <c r="QAA13" s="84"/>
      <c r="QAB13" s="84"/>
      <c r="QAC13" s="84"/>
      <c r="QAD13" s="84"/>
      <c r="QAE13" s="84"/>
      <c r="QAF13" s="84"/>
      <c r="QAG13" s="84"/>
      <c r="QAH13" s="84"/>
      <c r="QAI13" s="84"/>
      <c r="QAJ13" s="84"/>
      <c r="QAK13" s="84"/>
      <c r="QAL13" s="84"/>
      <c r="QAM13" s="84"/>
      <c r="QAN13" s="84"/>
      <c r="QAO13" s="84"/>
      <c r="QAP13" s="84"/>
      <c r="QAQ13" s="84"/>
      <c r="QAR13" s="84"/>
      <c r="QAS13" s="84"/>
      <c r="QAT13" s="84"/>
      <c r="QAU13" s="84"/>
      <c r="QAV13" s="84"/>
      <c r="QAW13" s="84"/>
      <c r="QAX13" s="84"/>
      <c r="QAY13" s="84"/>
      <c r="QAZ13" s="84"/>
      <c r="QBA13" s="84"/>
      <c r="QBB13" s="84"/>
      <c r="QBC13" s="84"/>
      <c r="QBD13" s="84"/>
      <c r="QBE13" s="84"/>
      <c r="QBF13" s="84"/>
      <c r="QBG13" s="84"/>
      <c r="QBH13" s="84"/>
      <c r="QBI13" s="84"/>
      <c r="QBJ13" s="84"/>
      <c r="QBK13" s="84"/>
      <c r="QBL13" s="84"/>
      <c r="QBM13" s="84"/>
      <c r="QBN13" s="84"/>
      <c r="QBO13" s="84"/>
      <c r="QBP13" s="84"/>
      <c r="QBQ13" s="84"/>
      <c r="QBR13" s="84"/>
      <c r="QBS13" s="84"/>
      <c r="QBT13" s="84"/>
      <c r="QBU13" s="84"/>
      <c r="QBV13" s="84"/>
      <c r="QBW13" s="84"/>
      <c r="QBX13" s="84"/>
      <c r="QBY13" s="84"/>
      <c r="QBZ13" s="84"/>
      <c r="QCA13" s="84"/>
      <c r="QCB13" s="84"/>
      <c r="QCC13" s="84"/>
      <c r="QCD13" s="84"/>
      <c r="QCE13" s="84"/>
      <c r="QCF13" s="84"/>
      <c r="QCG13" s="84"/>
      <c r="QCH13" s="84"/>
      <c r="QCI13" s="84"/>
      <c r="QCJ13" s="84"/>
      <c r="QCK13" s="84"/>
      <c r="QCL13" s="84"/>
      <c r="QCM13" s="84"/>
      <c r="QCN13" s="84"/>
      <c r="QCO13" s="84"/>
      <c r="QCP13" s="84"/>
      <c r="QCQ13" s="84"/>
      <c r="QCR13" s="84"/>
      <c r="QCS13" s="84"/>
      <c r="QCT13" s="84"/>
      <c r="QCU13" s="84"/>
      <c r="QCV13" s="84"/>
      <c r="QCW13" s="84"/>
      <c r="QCX13" s="84"/>
      <c r="QCY13" s="84"/>
      <c r="QCZ13" s="84"/>
      <c r="QDA13" s="84"/>
      <c r="QDB13" s="84"/>
      <c r="QDC13" s="84"/>
      <c r="QDD13" s="84"/>
      <c r="QDE13" s="84"/>
      <c r="QDF13" s="84"/>
      <c r="QDG13" s="84"/>
      <c r="QDH13" s="84"/>
      <c r="QDI13" s="84"/>
      <c r="QDJ13" s="84"/>
      <c r="QDK13" s="84"/>
      <c r="QDL13" s="84"/>
      <c r="QDM13" s="84"/>
      <c r="QDN13" s="84"/>
      <c r="QDO13" s="84"/>
      <c r="QDP13" s="84"/>
      <c r="QDQ13" s="84"/>
      <c r="QDR13" s="84"/>
      <c r="QDS13" s="84"/>
      <c r="QDT13" s="84"/>
      <c r="QDU13" s="84"/>
      <c r="QDV13" s="84"/>
      <c r="QDW13" s="84"/>
      <c r="QDX13" s="84"/>
      <c r="QDY13" s="84"/>
      <c r="QDZ13" s="84"/>
      <c r="QEA13" s="84"/>
      <c r="QEB13" s="84"/>
      <c r="QEC13" s="84"/>
      <c r="QED13" s="84"/>
      <c r="QEE13" s="84"/>
      <c r="QEF13" s="84"/>
      <c r="QEG13" s="84"/>
      <c r="QEH13" s="84"/>
      <c r="QEI13" s="84"/>
      <c r="QEJ13" s="84"/>
      <c r="QEK13" s="84"/>
      <c r="QEL13" s="84"/>
      <c r="QEM13" s="84"/>
      <c r="QEN13" s="84"/>
      <c r="QEO13" s="84"/>
      <c r="QEP13" s="84"/>
      <c r="QEQ13" s="84"/>
      <c r="QER13" s="84"/>
      <c r="QES13" s="84"/>
      <c r="QET13" s="84"/>
      <c r="QEU13" s="84"/>
      <c r="QEV13" s="84"/>
      <c r="QEW13" s="84"/>
      <c r="QEX13" s="84"/>
      <c r="QEY13" s="84"/>
      <c r="QEZ13" s="84"/>
      <c r="QFA13" s="84"/>
      <c r="QFB13" s="84"/>
      <c r="QFC13" s="84"/>
      <c r="QFD13" s="84"/>
      <c r="QFE13" s="84"/>
      <c r="QFF13" s="84"/>
      <c r="QFG13" s="84"/>
      <c r="QFH13" s="84"/>
      <c r="QFI13" s="84"/>
      <c r="QFJ13" s="84"/>
      <c r="QFK13" s="84"/>
      <c r="QFL13" s="84"/>
      <c r="QFM13" s="84"/>
      <c r="QFN13" s="84"/>
      <c r="QFO13" s="84"/>
      <c r="QFP13" s="84"/>
      <c r="QFQ13" s="84"/>
      <c r="QFR13" s="84"/>
      <c r="QFS13" s="84"/>
      <c r="QFT13" s="84"/>
      <c r="QFU13" s="84"/>
      <c r="QFV13" s="84"/>
      <c r="QFW13" s="84"/>
      <c r="QFX13" s="84"/>
      <c r="QFY13" s="84"/>
      <c r="QFZ13" s="84"/>
      <c r="QGA13" s="84"/>
      <c r="QGB13" s="84"/>
      <c r="QGC13" s="84"/>
      <c r="QGD13" s="84"/>
      <c r="QGE13" s="84"/>
      <c r="QGF13" s="84"/>
      <c r="QGG13" s="84"/>
      <c r="QGH13" s="84"/>
      <c r="QGI13" s="84"/>
      <c r="QGJ13" s="84"/>
      <c r="QGK13" s="84"/>
      <c r="QGL13" s="84"/>
      <c r="QGM13" s="84"/>
      <c r="QGN13" s="84"/>
      <c r="QGO13" s="84"/>
      <c r="QGP13" s="84"/>
      <c r="QGQ13" s="84"/>
      <c r="QGR13" s="84"/>
      <c r="QGS13" s="84"/>
      <c r="QGT13" s="84"/>
      <c r="QGU13" s="84"/>
      <c r="QGV13" s="84"/>
      <c r="QGW13" s="84"/>
      <c r="QGX13" s="84"/>
      <c r="QGY13" s="84"/>
      <c r="QGZ13" s="84"/>
      <c r="QHA13" s="84"/>
      <c r="QHB13" s="84"/>
      <c r="QHC13" s="84"/>
      <c r="QHD13" s="84"/>
      <c r="QHE13" s="84"/>
      <c r="QHF13" s="84"/>
      <c r="QHG13" s="84"/>
      <c r="QHH13" s="84"/>
      <c r="QHI13" s="84"/>
      <c r="QHJ13" s="84"/>
      <c r="QHK13" s="84"/>
      <c r="QHL13" s="84"/>
      <c r="QHM13" s="84"/>
      <c r="QHN13" s="84"/>
      <c r="QHO13" s="84"/>
      <c r="QHP13" s="84"/>
      <c r="QHQ13" s="84"/>
      <c r="QHR13" s="84"/>
      <c r="QHS13" s="84"/>
      <c r="QHT13" s="84"/>
      <c r="QHU13" s="84"/>
      <c r="QHV13" s="84"/>
      <c r="QHW13" s="84"/>
      <c r="QHX13" s="84"/>
      <c r="QHY13" s="84"/>
      <c r="QHZ13" s="84"/>
      <c r="QIA13" s="84"/>
      <c r="QIB13" s="84"/>
      <c r="QIC13" s="84"/>
      <c r="QID13" s="84"/>
      <c r="QIE13" s="84"/>
      <c r="QIF13" s="84"/>
      <c r="QIG13" s="84"/>
      <c r="QIH13" s="84"/>
      <c r="QII13" s="84"/>
      <c r="QIJ13" s="84"/>
      <c r="QIK13" s="84"/>
      <c r="QIL13" s="84"/>
      <c r="QIM13" s="84"/>
      <c r="QIN13" s="84"/>
      <c r="QIO13" s="84"/>
      <c r="QIP13" s="84"/>
      <c r="QIQ13" s="84"/>
      <c r="QIR13" s="84"/>
      <c r="QIS13" s="84"/>
      <c r="QIT13" s="84"/>
      <c r="QIU13" s="84"/>
      <c r="QIV13" s="84"/>
      <c r="QIW13" s="84"/>
      <c r="QIX13" s="84"/>
      <c r="QIY13" s="84"/>
      <c r="QIZ13" s="84"/>
      <c r="QJA13" s="84"/>
      <c r="QJB13" s="84"/>
      <c r="QJC13" s="84"/>
      <c r="QJD13" s="84"/>
      <c r="QJE13" s="84"/>
      <c r="QJF13" s="84"/>
      <c r="QJG13" s="84"/>
      <c r="QJH13" s="84"/>
      <c r="QJI13" s="84"/>
      <c r="QJJ13" s="84"/>
      <c r="QJK13" s="84"/>
      <c r="QJL13" s="84"/>
      <c r="QJM13" s="84"/>
      <c r="QJN13" s="84"/>
      <c r="QJO13" s="84"/>
      <c r="QJP13" s="84"/>
      <c r="QJQ13" s="84"/>
      <c r="QJR13" s="84"/>
      <c r="QJS13" s="84"/>
      <c r="QJT13" s="84"/>
      <c r="QJU13" s="84"/>
      <c r="QJV13" s="84"/>
      <c r="QJW13" s="84"/>
      <c r="QJX13" s="84"/>
      <c r="QJY13" s="84"/>
      <c r="QJZ13" s="84"/>
      <c r="QKA13" s="84"/>
      <c r="QKB13" s="84"/>
      <c r="QKC13" s="84"/>
      <c r="QKD13" s="84"/>
      <c r="QKE13" s="84"/>
      <c r="QKF13" s="84"/>
      <c r="QKG13" s="84"/>
      <c r="QKH13" s="84"/>
      <c r="QKI13" s="84"/>
      <c r="QKJ13" s="84"/>
      <c r="QKK13" s="84"/>
      <c r="QKL13" s="84"/>
      <c r="QKM13" s="84"/>
      <c r="QKN13" s="84"/>
      <c r="QKO13" s="84"/>
      <c r="QKP13" s="84"/>
      <c r="QKQ13" s="84"/>
      <c r="QKR13" s="84"/>
      <c r="QKS13" s="84"/>
      <c r="QKT13" s="84"/>
      <c r="QKU13" s="84"/>
      <c r="QKV13" s="84"/>
      <c r="QKW13" s="84"/>
      <c r="QKX13" s="84"/>
      <c r="QKY13" s="84"/>
      <c r="QKZ13" s="84"/>
      <c r="QLA13" s="84"/>
      <c r="QLB13" s="84"/>
      <c r="QLC13" s="84"/>
      <c r="QLD13" s="84"/>
      <c r="QLE13" s="84"/>
      <c r="QLF13" s="84"/>
      <c r="QLG13" s="84"/>
      <c r="QLH13" s="84"/>
      <c r="QLI13" s="84"/>
      <c r="QLJ13" s="84"/>
      <c r="QLK13" s="84"/>
      <c r="QLL13" s="84"/>
      <c r="QLM13" s="84"/>
      <c r="QLN13" s="84"/>
      <c r="QLO13" s="84"/>
      <c r="QLP13" s="84"/>
      <c r="QLQ13" s="84"/>
      <c r="QLR13" s="84"/>
      <c r="QLS13" s="84"/>
      <c r="QLT13" s="84"/>
      <c r="QLU13" s="84"/>
      <c r="QLV13" s="84"/>
      <c r="QLW13" s="84"/>
      <c r="QLX13" s="84"/>
      <c r="QLY13" s="84"/>
      <c r="QLZ13" s="84"/>
      <c r="QMA13" s="84"/>
      <c r="QMB13" s="84"/>
      <c r="QMC13" s="84"/>
      <c r="QMD13" s="84"/>
      <c r="QME13" s="84"/>
      <c r="QMF13" s="84"/>
      <c r="QMG13" s="84"/>
      <c r="QMH13" s="84"/>
      <c r="QMI13" s="84"/>
      <c r="QMJ13" s="84"/>
      <c r="QMK13" s="84"/>
      <c r="QML13" s="84"/>
      <c r="QMM13" s="84"/>
      <c r="QMN13" s="84"/>
      <c r="QMO13" s="84"/>
      <c r="QMP13" s="84"/>
      <c r="QMQ13" s="84"/>
      <c r="QMR13" s="84"/>
      <c r="QMS13" s="84"/>
      <c r="QMT13" s="84"/>
      <c r="QMU13" s="84"/>
      <c r="QMV13" s="84"/>
      <c r="QMW13" s="84"/>
      <c r="QMX13" s="84"/>
      <c r="QMY13" s="84"/>
      <c r="QMZ13" s="84"/>
      <c r="QNA13" s="84"/>
      <c r="QNB13" s="84"/>
      <c r="QNC13" s="84"/>
      <c r="QND13" s="84"/>
      <c r="QNE13" s="84"/>
      <c r="QNF13" s="84"/>
      <c r="QNG13" s="84"/>
      <c r="QNH13" s="84"/>
      <c r="QNI13" s="84"/>
      <c r="QNJ13" s="84"/>
      <c r="QNK13" s="84"/>
      <c r="QNL13" s="84"/>
      <c r="QNM13" s="84"/>
      <c r="QNN13" s="84"/>
      <c r="QNO13" s="84"/>
      <c r="QNP13" s="84"/>
      <c r="QNQ13" s="84"/>
      <c r="QNR13" s="84"/>
      <c r="QNS13" s="84"/>
      <c r="QNT13" s="84"/>
      <c r="QNU13" s="84"/>
      <c r="QNV13" s="84"/>
      <c r="QNW13" s="84"/>
      <c r="QNX13" s="84"/>
      <c r="QNY13" s="84"/>
      <c r="QNZ13" s="84"/>
      <c r="QOA13" s="84"/>
      <c r="QOB13" s="84"/>
      <c r="QOC13" s="84"/>
      <c r="QOD13" s="84"/>
      <c r="QOE13" s="84"/>
      <c r="QOF13" s="84"/>
      <c r="QOG13" s="84"/>
      <c r="QOH13" s="84"/>
      <c r="QOI13" s="84"/>
      <c r="QOJ13" s="84"/>
      <c r="QOK13" s="84"/>
      <c r="QOL13" s="84"/>
      <c r="QOM13" s="84"/>
      <c r="QON13" s="84"/>
      <c r="QOO13" s="84"/>
      <c r="QOP13" s="84"/>
      <c r="QOQ13" s="84"/>
      <c r="QOR13" s="84"/>
      <c r="QOS13" s="84"/>
      <c r="QOT13" s="84"/>
      <c r="QOU13" s="84"/>
      <c r="QOV13" s="84"/>
      <c r="QOW13" s="84"/>
      <c r="QOX13" s="84"/>
      <c r="QOY13" s="84"/>
      <c r="QOZ13" s="84"/>
      <c r="QPA13" s="84"/>
      <c r="QPB13" s="84"/>
      <c r="QPC13" s="84"/>
      <c r="QPD13" s="84"/>
      <c r="QPE13" s="84"/>
      <c r="QPF13" s="84"/>
      <c r="QPG13" s="84"/>
      <c r="QPH13" s="84"/>
      <c r="QPI13" s="84"/>
      <c r="QPJ13" s="84"/>
      <c r="QPK13" s="84"/>
      <c r="QPL13" s="84"/>
      <c r="QPM13" s="84"/>
      <c r="QPN13" s="84"/>
      <c r="QPO13" s="84"/>
      <c r="QPP13" s="84"/>
      <c r="QPQ13" s="84"/>
      <c r="QPR13" s="84"/>
      <c r="QPS13" s="84"/>
      <c r="QPT13" s="84"/>
      <c r="QPU13" s="84"/>
      <c r="QPV13" s="84"/>
      <c r="QPW13" s="84"/>
      <c r="QPX13" s="84"/>
      <c r="QPY13" s="84"/>
      <c r="QPZ13" s="84"/>
      <c r="QQA13" s="84"/>
      <c r="QQB13" s="84"/>
      <c r="QQC13" s="84"/>
      <c r="QQD13" s="84"/>
      <c r="QQE13" s="84"/>
      <c r="QQF13" s="84"/>
      <c r="QQG13" s="84"/>
      <c r="QQH13" s="84"/>
      <c r="QQI13" s="84"/>
      <c r="QQJ13" s="84"/>
      <c r="QQK13" s="84"/>
      <c r="QQL13" s="84"/>
      <c r="QQM13" s="84"/>
      <c r="QQN13" s="84"/>
      <c r="QQO13" s="84"/>
      <c r="QQP13" s="84"/>
      <c r="QQQ13" s="84"/>
      <c r="QQR13" s="84"/>
      <c r="QQS13" s="84"/>
      <c r="QQT13" s="84"/>
      <c r="QQU13" s="84"/>
      <c r="QQV13" s="84"/>
      <c r="QQW13" s="84"/>
      <c r="QQX13" s="84"/>
      <c r="QQY13" s="84"/>
      <c r="QQZ13" s="84"/>
      <c r="QRA13" s="84"/>
      <c r="QRB13" s="84"/>
      <c r="QRC13" s="84"/>
      <c r="QRD13" s="84"/>
      <c r="QRE13" s="84"/>
      <c r="QRF13" s="84"/>
      <c r="QRG13" s="84"/>
      <c r="QRH13" s="84"/>
      <c r="QRI13" s="84"/>
      <c r="QRJ13" s="84"/>
      <c r="QRK13" s="84"/>
      <c r="QRL13" s="84"/>
      <c r="QRM13" s="84"/>
      <c r="QRN13" s="84"/>
      <c r="QRO13" s="84"/>
      <c r="QRP13" s="84"/>
      <c r="QRQ13" s="84"/>
      <c r="QRR13" s="84"/>
      <c r="QRS13" s="84"/>
      <c r="QRT13" s="84"/>
      <c r="QRU13" s="84"/>
      <c r="QRV13" s="84"/>
      <c r="QRW13" s="84"/>
      <c r="QRX13" s="84"/>
      <c r="QRY13" s="84"/>
      <c r="QRZ13" s="84"/>
      <c r="QSA13" s="84"/>
      <c r="QSB13" s="84"/>
      <c r="QSC13" s="84"/>
      <c r="QSD13" s="84"/>
      <c r="QSE13" s="84"/>
      <c r="QSF13" s="84"/>
      <c r="QSG13" s="84"/>
      <c r="QSH13" s="84"/>
      <c r="QSI13" s="84"/>
      <c r="QSJ13" s="84"/>
      <c r="QSK13" s="84"/>
      <c r="QSL13" s="84"/>
      <c r="QSM13" s="84"/>
      <c r="QSN13" s="84"/>
      <c r="QSO13" s="84"/>
      <c r="QSP13" s="84"/>
      <c r="QSQ13" s="84"/>
      <c r="QSR13" s="84"/>
      <c r="QSS13" s="84"/>
      <c r="QST13" s="84"/>
      <c r="QSU13" s="84"/>
      <c r="QSV13" s="84"/>
      <c r="QSW13" s="84"/>
      <c r="QSX13" s="84"/>
      <c r="QSY13" s="84"/>
      <c r="QSZ13" s="84"/>
      <c r="QTA13" s="84"/>
      <c r="QTB13" s="84"/>
      <c r="QTC13" s="84"/>
      <c r="QTD13" s="84"/>
      <c r="QTE13" s="84"/>
      <c r="QTF13" s="84"/>
      <c r="QTG13" s="84"/>
      <c r="QTH13" s="84"/>
      <c r="QTI13" s="84"/>
      <c r="QTJ13" s="84"/>
      <c r="QTK13" s="84"/>
      <c r="QTL13" s="84"/>
      <c r="QTM13" s="84"/>
      <c r="QTN13" s="84"/>
      <c r="QTO13" s="84"/>
      <c r="QTP13" s="84"/>
      <c r="QTQ13" s="84"/>
      <c r="QTR13" s="84"/>
      <c r="QTS13" s="84"/>
      <c r="QTT13" s="84"/>
      <c r="QTU13" s="84"/>
      <c r="QTV13" s="84"/>
      <c r="QTW13" s="84"/>
      <c r="QTX13" s="84"/>
      <c r="QTY13" s="84"/>
      <c r="QTZ13" s="84"/>
      <c r="QUA13" s="84"/>
      <c r="QUB13" s="84"/>
      <c r="QUC13" s="84"/>
      <c r="QUD13" s="84"/>
      <c r="QUE13" s="84"/>
      <c r="QUF13" s="84"/>
      <c r="QUG13" s="84"/>
      <c r="QUH13" s="84"/>
      <c r="QUI13" s="84"/>
      <c r="QUJ13" s="84"/>
      <c r="QUK13" s="84"/>
      <c r="QUL13" s="84"/>
      <c r="QUM13" s="84"/>
      <c r="QUN13" s="84"/>
      <c r="QUO13" s="84"/>
      <c r="QUP13" s="84"/>
      <c r="QUQ13" s="84"/>
      <c r="QUR13" s="84"/>
      <c r="QUS13" s="84"/>
      <c r="QUT13" s="84"/>
      <c r="QUU13" s="84"/>
      <c r="QUV13" s="84"/>
      <c r="QUW13" s="84"/>
      <c r="QUX13" s="84"/>
      <c r="QUY13" s="84"/>
      <c r="QUZ13" s="84"/>
      <c r="QVA13" s="84"/>
      <c r="QVB13" s="84"/>
      <c r="QVC13" s="84"/>
      <c r="QVD13" s="84"/>
      <c r="QVE13" s="84"/>
      <c r="QVF13" s="84"/>
      <c r="QVG13" s="84"/>
      <c r="QVH13" s="84"/>
      <c r="QVI13" s="84"/>
      <c r="QVJ13" s="84"/>
      <c r="QVK13" s="84"/>
      <c r="QVL13" s="84"/>
      <c r="QVM13" s="84"/>
      <c r="QVN13" s="84"/>
      <c r="QVO13" s="84"/>
      <c r="QVP13" s="84"/>
      <c r="QVQ13" s="84"/>
      <c r="QVR13" s="84"/>
      <c r="QVS13" s="84"/>
      <c r="QVT13" s="84"/>
      <c r="QVU13" s="84"/>
      <c r="QVV13" s="84"/>
      <c r="QVW13" s="84"/>
      <c r="QVX13" s="84"/>
      <c r="QVY13" s="84"/>
      <c r="QVZ13" s="84"/>
      <c r="QWA13" s="84"/>
      <c r="QWB13" s="84"/>
      <c r="QWC13" s="84"/>
      <c r="QWD13" s="84"/>
      <c r="QWE13" s="84"/>
      <c r="QWF13" s="84"/>
      <c r="QWG13" s="84"/>
      <c r="QWH13" s="84"/>
      <c r="QWI13" s="84"/>
      <c r="QWJ13" s="84"/>
      <c r="QWK13" s="84"/>
      <c r="QWL13" s="84"/>
      <c r="QWM13" s="84"/>
      <c r="QWN13" s="84"/>
      <c r="QWO13" s="84"/>
      <c r="QWP13" s="84"/>
      <c r="QWQ13" s="84"/>
      <c r="QWR13" s="84"/>
      <c r="QWS13" s="84"/>
      <c r="QWT13" s="84"/>
      <c r="QWU13" s="84"/>
      <c r="QWV13" s="84"/>
      <c r="QWW13" s="84"/>
      <c r="QWX13" s="84"/>
      <c r="QWY13" s="84"/>
      <c r="QWZ13" s="84"/>
      <c r="QXA13" s="84"/>
      <c r="QXB13" s="84"/>
      <c r="QXC13" s="84"/>
      <c r="QXD13" s="84"/>
      <c r="QXE13" s="84"/>
      <c r="QXF13" s="84"/>
      <c r="QXG13" s="84"/>
      <c r="QXH13" s="84"/>
      <c r="QXI13" s="84"/>
      <c r="QXJ13" s="84"/>
      <c r="QXK13" s="84"/>
      <c r="QXL13" s="84"/>
      <c r="QXM13" s="84"/>
      <c r="QXN13" s="84"/>
      <c r="QXO13" s="84"/>
      <c r="QXP13" s="84"/>
      <c r="QXQ13" s="84"/>
      <c r="QXR13" s="84"/>
      <c r="QXS13" s="84"/>
      <c r="QXT13" s="84"/>
      <c r="QXU13" s="84"/>
      <c r="QXV13" s="84"/>
      <c r="QXW13" s="84"/>
      <c r="QXX13" s="84"/>
      <c r="QXY13" s="84"/>
      <c r="QXZ13" s="84"/>
      <c r="QYA13" s="84"/>
      <c r="QYB13" s="84"/>
      <c r="QYC13" s="84"/>
      <c r="QYD13" s="84"/>
      <c r="QYE13" s="84"/>
      <c r="QYF13" s="84"/>
      <c r="QYG13" s="84"/>
      <c r="QYH13" s="84"/>
      <c r="QYI13" s="84"/>
      <c r="QYJ13" s="84"/>
      <c r="QYK13" s="84"/>
      <c r="QYL13" s="84"/>
      <c r="QYM13" s="84"/>
      <c r="QYN13" s="84"/>
      <c r="QYO13" s="84"/>
      <c r="QYP13" s="84"/>
      <c r="QYQ13" s="84"/>
      <c r="QYR13" s="84"/>
      <c r="QYS13" s="84"/>
      <c r="QYT13" s="84"/>
      <c r="QYU13" s="84"/>
      <c r="QYV13" s="84"/>
      <c r="QYW13" s="84"/>
      <c r="QYX13" s="84"/>
      <c r="QYY13" s="84"/>
      <c r="QYZ13" s="84"/>
      <c r="QZA13" s="84"/>
      <c r="QZB13" s="84"/>
      <c r="QZC13" s="84"/>
      <c r="QZD13" s="84"/>
      <c r="QZE13" s="84"/>
      <c r="QZF13" s="84"/>
      <c r="QZG13" s="84"/>
      <c r="QZH13" s="84"/>
      <c r="QZI13" s="84"/>
      <c r="QZJ13" s="84"/>
      <c r="QZK13" s="84"/>
      <c r="QZL13" s="84"/>
      <c r="QZM13" s="84"/>
      <c r="QZN13" s="84"/>
      <c r="QZO13" s="84"/>
      <c r="QZP13" s="84"/>
      <c r="QZQ13" s="84"/>
      <c r="QZR13" s="84"/>
      <c r="QZS13" s="84"/>
      <c r="QZT13" s="84"/>
      <c r="QZU13" s="84"/>
      <c r="QZV13" s="84"/>
      <c r="QZW13" s="84"/>
      <c r="QZX13" s="84"/>
      <c r="QZY13" s="84"/>
      <c r="QZZ13" s="84"/>
      <c r="RAA13" s="84"/>
      <c r="RAB13" s="84"/>
      <c r="RAC13" s="84"/>
      <c r="RAD13" s="84"/>
      <c r="RAE13" s="84"/>
      <c r="RAF13" s="84"/>
      <c r="RAG13" s="84"/>
      <c r="RAH13" s="84"/>
      <c r="RAI13" s="84"/>
      <c r="RAJ13" s="84"/>
      <c r="RAK13" s="84"/>
      <c r="RAL13" s="84"/>
      <c r="RAM13" s="84"/>
      <c r="RAN13" s="84"/>
      <c r="RAO13" s="84"/>
      <c r="RAP13" s="84"/>
      <c r="RAQ13" s="84"/>
      <c r="RAR13" s="84"/>
      <c r="RAS13" s="84"/>
      <c r="RAT13" s="84"/>
      <c r="RAU13" s="84"/>
      <c r="RAV13" s="84"/>
      <c r="RAW13" s="84"/>
      <c r="RAX13" s="84"/>
      <c r="RAY13" s="84"/>
      <c r="RAZ13" s="84"/>
      <c r="RBA13" s="84"/>
      <c r="RBB13" s="84"/>
      <c r="RBC13" s="84"/>
      <c r="RBD13" s="84"/>
      <c r="RBE13" s="84"/>
      <c r="RBF13" s="84"/>
      <c r="RBG13" s="84"/>
      <c r="RBH13" s="84"/>
      <c r="RBI13" s="84"/>
      <c r="RBJ13" s="84"/>
      <c r="RBK13" s="84"/>
      <c r="RBL13" s="84"/>
      <c r="RBM13" s="84"/>
      <c r="RBN13" s="84"/>
      <c r="RBO13" s="84"/>
      <c r="RBP13" s="84"/>
      <c r="RBQ13" s="84"/>
      <c r="RBR13" s="84"/>
      <c r="RBS13" s="84"/>
      <c r="RBT13" s="84"/>
      <c r="RBU13" s="84"/>
      <c r="RBV13" s="84"/>
      <c r="RBW13" s="84"/>
      <c r="RBX13" s="84"/>
      <c r="RBY13" s="84"/>
      <c r="RBZ13" s="84"/>
      <c r="RCA13" s="84"/>
      <c r="RCB13" s="84"/>
      <c r="RCC13" s="84"/>
      <c r="RCD13" s="84"/>
      <c r="RCE13" s="84"/>
      <c r="RCF13" s="84"/>
      <c r="RCG13" s="84"/>
      <c r="RCH13" s="84"/>
      <c r="RCI13" s="84"/>
      <c r="RCJ13" s="84"/>
      <c r="RCK13" s="84"/>
      <c r="RCL13" s="84"/>
      <c r="RCM13" s="84"/>
      <c r="RCN13" s="84"/>
      <c r="RCO13" s="84"/>
      <c r="RCP13" s="84"/>
      <c r="RCQ13" s="84"/>
      <c r="RCR13" s="84"/>
      <c r="RCS13" s="84"/>
      <c r="RCT13" s="84"/>
      <c r="RCU13" s="84"/>
      <c r="RCV13" s="84"/>
      <c r="RCW13" s="84"/>
      <c r="RCX13" s="84"/>
      <c r="RCY13" s="84"/>
      <c r="RCZ13" s="84"/>
      <c r="RDA13" s="84"/>
      <c r="RDB13" s="84"/>
      <c r="RDC13" s="84"/>
      <c r="RDD13" s="84"/>
      <c r="RDE13" s="84"/>
      <c r="RDF13" s="84"/>
      <c r="RDG13" s="84"/>
      <c r="RDH13" s="84"/>
      <c r="RDI13" s="84"/>
      <c r="RDJ13" s="84"/>
      <c r="RDK13" s="84"/>
      <c r="RDL13" s="84"/>
      <c r="RDM13" s="84"/>
      <c r="RDN13" s="84"/>
      <c r="RDO13" s="84"/>
      <c r="RDP13" s="84"/>
      <c r="RDQ13" s="84"/>
      <c r="RDR13" s="84"/>
      <c r="RDS13" s="84"/>
      <c r="RDT13" s="84"/>
      <c r="RDU13" s="84"/>
      <c r="RDV13" s="84"/>
      <c r="RDW13" s="84"/>
      <c r="RDX13" s="84"/>
      <c r="RDY13" s="84"/>
      <c r="RDZ13" s="84"/>
      <c r="REA13" s="84"/>
      <c r="REB13" s="84"/>
      <c r="REC13" s="84"/>
      <c r="RED13" s="84"/>
      <c r="REE13" s="84"/>
      <c r="REF13" s="84"/>
      <c r="REG13" s="84"/>
      <c r="REH13" s="84"/>
      <c r="REI13" s="84"/>
      <c r="REJ13" s="84"/>
      <c r="REK13" s="84"/>
      <c r="REL13" s="84"/>
      <c r="REM13" s="84"/>
      <c r="REN13" s="84"/>
      <c r="REO13" s="84"/>
      <c r="REP13" s="84"/>
      <c r="REQ13" s="84"/>
      <c r="RER13" s="84"/>
      <c r="RES13" s="84"/>
      <c r="RET13" s="84"/>
      <c r="REU13" s="84"/>
      <c r="REV13" s="84"/>
      <c r="REW13" s="84"/>
      <c r="REX13" s="84"/>
      <c r="REY13" s="84"/>
      <c r="REZ13" s="84"/>
      <c r="RFA13" s="84"/>
      <c r="RFB13" s="84"/>
      <c r="RFC13" s="84"/>
      <c r="RFD13" s="84"/>
      <c r="RFE13" s="84"/>
      <c r="RFF13" s="84"/>
      <c r="RFG13" s="84"/>
      <c r="RFH13" s="84"/>
      <c r="RFI13" s="84"/>
      <c r="RFJ13" s="84"/>
      <c r="RFK13" s="84"/>
      <c r="RFL13" s="84"/>
      <c r="RFM13" s="84"/>
      <c r="RFN13" s="84"/>
      <c r="RFO13" s="84"/>
      <c r="RFP13" s="84"/>
      <c r="RFQ13" s="84"/>
      <c r="RFR13" s="84"/>
      <c r="RFS13" s="84"/>
      <c r="RFT13" s="84"/>
      <c r="RFU13" s="84"/>
      <c r="RFV13" s="84"/>
      <c r="RFW13" s="84"/>
      <c r="RFX13" s="84"/>
      <c r="RFY13" s="84"/>
      <c r="RFZ13" s="84"/>
      <c r="RGA13" s="84"/>
      <c r="RGB13" s="84"/>
      <c r="RGC13" s="84"/>
      <c r="RGD13" s="84"/>
      <c r="RGE13" s="84"/>
      <c r="RGF13" s="84"/>
      <c r="RGG13" s="84"/>
      <c r="RGH13" s="84"/>
      <c r="RGI13" s="84"/>
      <c r="RGJ13" s="84"/>
      <c r="RGK13" s="84"/>
      <c r="RGL13" s="84"/>
      <c r="RGM13" s="84"/>
      <c r="RGN13" s="84"/>
      <c r="RGO13" s="84"/>
      <c r="RGP13" s="84"/>
      <c r="RGQ13" s="84"/>
      <c r="RGR13" s="84"/>
      <c r="RGS13" s="84"/>
      <c r="RGT13" s="84"/>
      <c r="RGU13" s="84"/>
      <c r="RGV13" s="84"/>
      <c r="RGW13" s="84"/>
      <c r="RGX13" s="84"/>
      <c r="RGY13" s="84"/>
      <c r="RGZ13" s="84"/>
      <c r="RHA13" s="84"/>
      <c r="RHB13" s="84"/>
      <c r="RHC13" s="84"/>
      <c r="RHD13" s="84"/>
      <c r="RHE13" s="84"/>
      <c r="RHF13" s="84"/>
      <c r="RHG13" s="84"/>
      <c r="RHH13" s="84"/>
      <c r="RHI13" s="84"/>
      <c r="RHJ13" s="84"/>
      <c r="RHK13" s="84"/>
      <c r="RHL13" s="84"/>
      <c r="RHM13" s="84"/>
      <c r="RHN13" s="84"/>
      <c r="RHO13" s="84"/>
      <c r="RHP13" s="84"/>
      <c r="RHQ13" s="84"/>
      <c r="RHR13" s="84"/>
      <c r="RHS13" s="84"/>
      <c r="RHT13" s="84"/>
      <c r="RHU13" s="84"/>
      <c r="RHV13" s="84"/>
      <c r="RHW13" s="84"/>
      <c r="RHX13" s="84"/>
      <c r="RHY13" s="84"/>
      <c r="RHZ13" s="84"/>
      <c r="RIA13" s="84"/>
      <c r="RIB13" s="84"/>
      <c r="RIC13" s="84"/>
      <c r="RID13" s="84"/>
      <c r="RIE13" s="84"/>
      <c r="RIF13" s="84"/>
      <c r="RIG13" s="84"/>
      <c r="RIH13" s="84"/>
      <c r="RII13" s="84"/>
      <c r="RIJ13" s="84"/>
      <c r="RIK13" s="84"/>
      <c r="RIL13" s="84"/>
      <c r="RIM13" s="84"/>
      <c r="RIN13" s="84"/>
      <c r="RIO13" s="84"/>
      <c r="RIP13" s="84"/>
      <c r="RIQ13" s="84"/>
      <c r="RIR13" s="84"/>
      <c r="RIS13" s="84"/>
      <c r="RIT13" s="84"/>
      <c r="RIU13" s="84"/>
      <c r="RIV13" s="84"/>
      <c r="RIW13" s="84"/>
      <c r="RIX13" s="84"/>
      <c r="RIY13" s="84"/>
      <c r="RIZ13" s="84"/>
      <c r="RJA13" s="84"/>
      <c r="RJB13" s="84"/>
      <c r="RJC13" s="84"/>
      <c r="RJD13" s="84"/>
      <c r="RJE13" s="84"/>
      <c r="RJF13" s="84"/>
      <c r="RJG13" s="84"/>
      <c r="RJH13" s="84"/>
      <c r="RJI13" s="84"/>
      <c r="RJJ13" s="84"/>
      <c r="RJK13" s="84"/>
      <c r="RJL13" s="84"/>
      <c r="RJM13" s="84"/>
      <c r="RJN13" s="84"/>
      <c r="RJO13" s="84"/>
      <c r="RJP13" s="84"/>
      <c r="RJQ13" s="84"/>
      <c r="RJR13" s="84"/>
      <c r="RJS13" s="84"/>
      <c r="RJT13" s="84"/>
      <c r="RJU13" s="84"/>
      <c r="RJV13" s="84"/>
      <c r="RJW13" s="84"/>
      <c r="RJX13" s="84"/>
      <c r="RJY13" s="84"/>
      <c r="RJZ13" s="84"/>
      <c r="RKA13" s="84"/>
      <c r="RKB13" s="84"/>
      <c r="RKC13" s="84"/>
      <c r="RKD13" s="84"/>
      <c r="RKE13" s="84"/>
      <c r="RKF13" s="84"/>
      <c r="RKG13" s="84"/>
      <c r="RKH13" s="84"/>
      <c r="RKI13" s="84"/>
      <c r="RKJ13" s="84"/>
      <c r="RKK13" s="84"/>
      <c r="RKL13" s="84"/>
      <c r="RKM13" s="84"/>
      <c r="RKN13" s="84"/>
      <c r="RKO13" s="84"/>
      <c r="RKP13" s="84"/>
      <c r="RKQ13" s="84"/>
      <c r="RKR13" s="84"/>
      <c r="RKS13" s="84"/>
      <c r="RKT13" s="84"/>
      <c r="RKU13" s="84"/>
      <c r="RKV13" s="84"/>
      <c r="RKW13" s="84"/>
      <c r="RKX13" s="84"/>
      <c r="RKY13" s="84"/>
      <c r="RKZ13" s="84"/>
      <c r="RLA13" s="84"/>
      <c r="RLB13" s="84"/>
      <c r="RLC13" s="84"/>
      <c r="RLD13" s="84"/>
      <c r="RLE13" s="84"/>
      <c r="RLF13" s="84"/>
      <c r="RLG13" s="84"/>
      <c r="RLH13" s="84"/>
      <c r="RLI13" s="84"/>
      <c r="RLJ13" s="84"/>
      <c r="RLK13" s="84"/>
      <c r="RLL13" s="84"/>
      <c r="RLM13" s="84"/>
      <c r="RLN13" s="84"/>
      <c r="RLO13" s="84"/>
      <c r="RLP13" s="84"/>
      <c r="RLQ13" s="84"/>
      <c r="RLR13" s="84"/>
      <c r="RLS13" s="84"/>
      <c r="RLT13" s="84"/>
      <c r="RLU13" s="84"/>
      <c r="RLV13" s="84"/>
      <c r="RLW13" s="84"/>
      <c r="RLX13" s="84"/>
      <c r="RLY13" s="84"/>
      <c r="RLZ13" s="84"/>
      <c r="RMA13" s="84"/>
      <c r="RMB13" s="84"/>
      <c r="RMC13" s="84"/>
      <c r="RMD13" s="84"/>
      <c r="RME13" s="84"/>
      <c r="RMF13" s="84"/>
      <c r="RMG13" s="84"/>
      <c r="RMH13" s="84"/>
      <c r="RMI13" s="84"/>
      <c r="RMJ13" s="84"/>
      <c r="RMK13" s="84"/>
      <c r="RML13" s="84"/>
      <c r="RMM13" s="84"/>
      <c r="RMN13" s="84"/>
      <c r="RMO13" s="84"/>
      <c r="RMP13" s="84"/>
      <c r="RMQ13" s="84"/>
      <c r="RMR13" s="84"/>
      <c r="RMS13" s="84"/>
      <c r="RMT13" s="84"/>
      <c r="RMU13" s="84"/>
      <c r="RMV13" s="84"/>
      <c r="RMW13" s="84"/>
      <c r="RMX13" s="84"/>
      <c r="RMY13" s="84"/>
      <c r="RMZ13" s="84"/>
      <c r="RNA13" s="84"/>
      <c r="RNB13" s="84"/>
      <c r="RNC13" s="84"/>
      <c r="RND13" s="84"/>
      <c r="RNE13" s="84"/>
      <c r="RNF13" s="84"/>
      <c r="RNG13" s="84"/>
      <c r="RNH13" s="84"/>
      <c r="RNI13" s="84"/>
      <c r="RNJ13" s="84"/>
      <c r="RNK13" s="84"/>
      <c r="RNL13" s="84"/>
      <c r="RNM13" s="84"/>
      <c r="RNN13" s="84"/>
      <c r="RNO13" s="84"/>
      <c r="RNP13" s="84"/>
      <c r="RNQ13" s="84"/>
      <c r="RNR13" s="84"/>
      <c r="RNS13" s="84"/>
      <c r="RNT13" s="84"/>
      <c r="RNU13" s="84"/>
      <c r="RNV13" s="84"/>
      <c r="RNW13" s="84"/>
      <c r="RNX13" s="84"/>
      <c r="RNY13" s="84"/>
      <c r="RNZ13" s="84"/>
      <c r="ROA13" s="84"/>
      <c r="ROB13" s="84"/>
      <c r="ROC13" s="84"/>
      <c r="ROD13" s="84"/>
      <c r="ROE13" s="84"/>
      <c r="ROF13" s="84"/>
      <c r="ROG13" s="84"/>
      <c r="ROH13" s="84"/>
      <c r="ROI13" s="84"/>
      <c r="ROJ13" s="84"/>
      <c r="ROK13" s="84"/>
      <c r="ROL13" s="84"/>
      <c r="ROM13" s="84"/>
      <c r="RON13" s="84"/>
      <c r="ROO13" s="84"/>
      <c r="ROP13" s="84"/>
      <c r="ROQ13" s="84"/>
      <c r="ROR13" s="84"/>
      <c r="ROS13" s="84"/>
      <c r="ROT13" s="84"/>
      <c r="ROU13" s="84"/>
      <c r="ROV13" s="84"/>
      <c r="ROW13" s="84"/>
      <c r="ROX13" s="84"/>
      <c r="ROY13" s="84"/>
      <c r="ROZ13" s="84"/>
      <c r="RPA13" s="84"/>
      <c r="RPB13" s="84"/>
      <c r="RPC13" s="84"/>
      <c r="RPD13" s="84"/>
      <c r="RPE13" s="84"/>
      <c r="RPF13" s="84"/>
      <c r="RPG13" s="84"/>
      <c r="RPH13" s="84"/>
      <c r="RPI13" s="84"/>
      <c r="RPJ13" s="84"/>
      <c r="RPK13" s="84"/>
      <c r="RPL13" s="84"/>
      <c r="RPM13" s="84"/>
      <c r="RPN13" s="84"/>
      <c r="RPO13" s="84"/>
      <c r="RPP13" s="84"/>
      <c r="RPQ13" s="84"/>
      <c r="RPR13" s="84"/>
      <c r="RPS13" s="84"/>
      <c r="RPT13" s="84"/>
      <c r="RPU13" s="84"/>
      <c r="RPV13" s="84"/>
      <c r="RPW13" s="84"/>
      <c r="RPX13" s="84"/>
      <c r="RPY13" s="84"/>
      <c r="RPZ13" s="84"/>
      <c r="RQA13" s="84"/>
      <c r="RQB13" s="84"/>
      <c r="RQC13" s="84"/>
      <c r="RQD13" s="84"/>
      <c r="RQE13" s="84"/>
      <c r="RQF13" s="84"/>
      <c r="RQG13" s="84"/>
      <c r="RQH13" s="84"/>
      <c r="RQI13" s="84"/>
      <c r="RQJ13" s="84"/>
      <c r="RQK13" s="84"/>
      <c r="RQL13" s="84"/>
      <c r="RQM13" s="84"/>
      <c r="RQN13" s="84"/>
      <c r="RQO13" s="84"/>
      <c r="RQP13" s="84"/>
      <c r="RQQ13" s="84"/>
      <c r="RQR13" s="84"/>
      <c r="RQS13" s="84"/>
      <c r="RQT13" s="84"/>
      <c r="RQU13" s="84"/>
      <c r="RQV13" s="84"/>
      <c r="RQW13" s="84"/>
      <c r="RQX13" s="84"/>
      <c r="RQY13" s="84"/>
      <c r="RQZ13" s="84"/>
      <c r="RRA13" s="84"/>
      <c r="RRB13" s="84"/>
      <c r="RRC13" s="84"/>
      <c r="RRD13" s="84"/>
      <c r="RRE13" s="84"/>
      <c r="RRF13" s="84"/>
      <c r="RRG13" s="84"/>
      <c r="RRH13" s="84"/>
      <c r="RRI13" s="84"/>
      <c r="RRJ13" s="84"/>
      <c r="RRK13" s="84"/>
      <c r="RRL13" s="84"/>
      <c r="RRM13" s="84"/>
      <c r="RRN13" s="84"/>
      <c r="RRO13" s="84"/>
      <c r="RRP13" s="84"/>
      <c r="RRQ13" s="84"/>
      <c r="RRR13" s="84"/>
      <c r="RRS13" s="84"/>
      <c r="RRT13" s="84"/>
      <c r="RRU13" s="84"/>
      <c r="RRV13" s="84"/>
      <c r="RRW13" s="84"/>
      <c r="RRX13" s="84"/>
      <c r="RRY13" s="84"/>
      <c r="RRZ13" s="84"/>
      <c r="RSA13" s="84"/>
      <c r="RSB13" s="84"/>
      <c r="RSC13" s="84"/>
      <c r="RSD13" s="84"/>
      <c r="RSE13" s="84"/>
      <c r="RSF13" s="84"/>
      <c r="RSG13" s="84"/>
      <c r="RSH13" s="84"/>
      <c r="RSI13" s="84"/>
      <c r="RSJ13" s="84"/>
      <c r="RSK13" s="84"/>
      <c r="RSL13" s="84"/>
      <c r="RSM13" s="84"/>
      <c r="RSN13" s="84"/>
      <c r="RSO13" s="84"/>
      <c r="RSP13" s="84"/>
      <c r="RSQ13" s="84"/>
      <c r="RSR13" s="84"/>
      <c r="RSS13" s="84"/>
      <c r="RST13" s="84"/>
      <c r="RSU13" s="84"/>
      <c r="RSV13" s="84"/>
      <c r="RSW13" s="84"/>
      <c r="RSX13" s="84"/>
      <c r="RSY13" s="84"/>
      <c r="RSZ13" s="84"/>
      <c r="RTA13" s="84"/>
      <c r="RTB13" s="84"/>
      <c r="RTC13" s="84"/>
      <c r="RTD13" s="84"/>
      <c r="RTE13" s="84"/>
      <c r="RTF13" s="84"/>
      <c r="RTG13" s="84"/>
      <c r="RTH13" s="84"/>
      <c r="RTI13" s="84"/>
      <c r="RTJ13" s="84"/>
      <c r="RTK13" s="84"/>
      <c r="RTL13" s="84"/>
      <c r="RTM13" s="84"/>
      <c r="RTN13" s="84"/>
      <c r="RTO13" s="84"/>
      <c r="RTP13" s="84"/>
      <c r="RTQ13" s="84"/>
      <c r="RTR13" s="84"/>
      <c r="RTS13" s="84"/>
      <c r="RTT13" s="84"/>
      <c r="RTU13" s="84"/>
      <c r="RTV13" s="84"/>
      <c r="RTW13" s="84"/>
      <c r="RTX13" s="84"/>
      <c r="RTY13" s="84"/>
      <c r="RTZ13" s="84"/>
      <c r="RUA13" s="84"/>
      <c r="RUB13" s="84"/>
      <c r="RUC13" s="84"/>
      <c r="RUD13" s="84"/>
      <c r="RUE13" s="84"/>
      <c r="RUF13" s="84"/>
      <c r="RUG13" s="84"/>
      <c r="RUH13" s="84"/>
      <c r="RUI13" s="84"/>
      <c r="RUJ13" s="84"/>
      <c r="RUK13" s="84"/>
      <c r="RUL13" s="84"/>
      <c r="RUM13" s="84"/>
      <c r="RUN13" s="84"/>
      <c r="RUO13" s="84"/>
      <c r="RUP13" s="84"/>
      <c r="RUQ13" s="84"/>
      <c r="RUR13" s="84"/>
      <c r="RUS13" s="84"/>
      <c r="RUT13" s="84"/>
      <c r="RUU13" s="84"/>
      <c r="RUV13" s="84"/>
      <c r="RUW13" s="84"/>
      <c r="RUX13" s="84"/>
      <c r="RUY13" s="84"/>
      <c r="RUZ13" s="84"/>
      <c r="RVA13" s="84"/>
      <c r="RVB13" s="84"/>
      <c r="RVC13" s="84"/>
      <c r="RVD13" s="84"/>
      <c r="RVE13" s="84"/>
      <c r="RVF13" s="84"/>
      <c r="RVG13" s="84"/>
      <c r="RVH13" s="84"/>
      <c r="RVI13" s="84"/>
      <c r="RVJ13" s="84"/>
      <c r="RVK13" s="84"/>
      <c r="RVL13" s="84"/>
      <c r="RVM13" s="84"/>
      <c r="RVN13" s="84"/>
      <c r="RVO13" s="84"/>
      <c r="RVP13" s="84"/>
      <c r="RVQ13" s="84"/>
      <c r="RVR13" s="84"/>
      <c r="RVS13" s="84"/>
      <c r="RVT13" s="84"/>
      <c r="RVU13" s="84"/>
      <c r="RVV13" s="84"/>
      <c r="RVW13" s="84"/>
      <c r="RVX13" s="84"/>
      <c r="RVY13" s="84"/>
      <c r="RVZ13" s="84"/>
      <c r="RWA13" s="84"/>
      <c r="RWB13" s="84"/>
      <c r="RWC13" s="84"/>
      <c r="RWD13" s="84"/>
      <c r="RWE13" s="84"/>
      <c r="RWF13" s="84"/>
      <c r="RWG13" s="84"/>
      <c r="RWH13" s="84"/>
      <c r="RWI13" s="84"/>
      <c r="RWJ13" s="84"/>
      <c r="RWK13" s="84"/>
      <c r="RWL13" s="84"/>
      <c r="RWM13" s="84"/>
      <c r="RWN13" s="84"/>
      <c r="RWO13" s="84"/>
      <c r="RWP13" s="84"/>
      <c r="RWQ13" s="84"/>
      <c r="RWR13" s="84"/>
      <c r="RWS13" s="84"/>
      <c r="RWT13" s="84"/>
      <c r="RWU13" s="84"/>
      <c r="RWV13" s="84"/>
      <c r="RWW13" s="84"/>
      <c r="RWX13" s="84"/>
      <c r="RWY13" s="84"/>
      <c r="RWZ13" s="84"/>
      <c r="RXA13" s="84"/>
      <c r="RXB13" s="84"/>
      <c r="RXC13" s="84"/>
      <c r="RXD13" s="84"/>
      <c r="RXE13" s="84"/>
      <c r="RXF13" s="84"/>
      <c r="RXG13" s="84"/>
      <c r="RXH13" s="84"/>
      <c r="RXI13" s="84"/>
      <c r="RXJ13" s="84"/>
      <c r="RXK13" s="84"/>
      <c r="RXL13" s="84"/>
      <c r="RXM13" s="84"/>
      <c r="RXN13" s="84"/>
      <c r="RXO13" s="84"/>
      <c r="RXP13" s="84"/>
      <c r="RXQ13" s="84"/>
      <c r="RXR13" s="84"/>
      <c r="RXS13" s="84"/>
      <c r="RXT13" s="84"/>
      <c r="RXU13" s="84"/>
      <c r="RXV13" s="84"/>
      <c r="RXW13" s="84"/>
      <c r="RXX13" s="84"/>
      <c r="RXY13" s="84"/>
      <c r="RXZ13" s="84"/>
      <c r="RYA13" s="84"/>
      <c r="RYB13" s="84"/>
      <c r="RYC13" s="84"/>
      <c r="RYD13" s="84"/>
      <c r="RYE13" s="84"/>
      <c r="RYF13" s="84"/>
      <c r="RYG13" s="84"/>
      <c r="RYH13" s="84"/>
      <c r="RYI13" s="84"/>
      <c r="RYJ13" s="84"/>
      <c r="RYK13" s="84"/>
      <c r="RYL13" s="84"/>
      <c r="RYM13" s="84"/>
      <c r="RYN13" s="84"/>
      <c r="RYO13" s="84"/>
      <c r="RYP13" s="84"/>
      <c r="RYQ13" s="84"/>
      <c r="RYR13" s="84"/>
      <c r="RYS13" s="84"/>
      <c r="RYT13" s="84"/>
      <c r="RYU13" s="84"/>
      <c r="RYV13" s="84"/>
      <c r="RYW13" s="84"/>
      <c r="RYX13" s="84"/>
      <c r="RYY13" s="84"/>
      <c r="RYZ13" s="84"/>
      <c r="RZA13" s="84"/>
      <c r="RZB13" s="84"/>
      <c r="RZC13" s="84"/>
      <c r="RZD13" s="84"/>
      <c r="RZE13" s="84"/>
      <c r="RZF13" s="84"/>
      <c r="RZG13" s="84"/>
      <c r="RZH13" s="84"/>
      <c r="RZI13" s="84"/>
      <c r="RZJ13" s="84"/>
      <c r="RZK13" s="84"/>
      <c r="RZL13" s="84"/>
      <c r="RZM13" s="84"/>
      <c r="RZN13" s="84"/>
      <c r="RZO13" s="84"/>
      <c r="RZP13" s="84"/>
      <c r="RZQ13" s="84"/>
      <c r="RZR13" s="84"/>
      <c r="RZS13" s="84"/>
      <c r="RZT13" s="84"/>
      <c r="RZU13" s="84"/>
      <c r="RZV13" s="84"/>
      <c r="RZW13" s="84"/>
      <c r="RZX13" s="84"/>
      <c r="RZY13" s="84"/>
      <c r="RZZ13" s="84"/>
      <c r="SAA13" s="84"/>
      <c r="SAB13" s="84"/>
      <c r="SAC13" s="84"/>
      <c r="SAD13" s="84"/>
      <c r="SAE13" s="84"/>
      <c r="SAF13" s="84"/>
      <c r="SAG13" s="84"/>
      <c r="SAH13" s="84"/>
      <c r="SAI13" s="84"/>
      <c r="SAJ13" s="84"/>
      <c r="SAK13" s="84"/>
      <c r="SAL13" s="84"/>
      <c r="SAM13" s="84"/>
      <c r="SAN13" s="84"/>
      <c r="SAO13" s="84"/>
      <c r="SAP13" s="84"/>
      <c r="SAQ13" s="84"/>
      <c r="SAR13" s="84"/>
      <c r="SAS13" s="84"/>
      <c r="SAT13" s="84"/>
      <c r="SAU13" s="84"/>
      <c r="SAV13" s="84"/>
      <c r="SAW13" s="84"/>
      <c r="SAX13" s="84"/>
      <c r="SAY13" s="84"/>
      <c r="SAZ13" s="84"/>
      <c r="SBA13" s="84"/>
      <c r="SBB13" s="84"/>
      <c r="SBC13" s="84"/>
      <c r="SBD13" s="84"/>
      <c r="SBE13" s="84"/>
      <c r="SBF13" s="84"/>
      <c r="SBG13" s="84"/>
      <c r="SBH13" s="84"/>
      <c r="SBI13" s="84"/>
      <c r="SBJ13" s="84"/>
      <c r="SBK13" s="84"/>
      <c r="SBL13" s="84"/>
      <c r="SBM13" s="84"/>
      <c r="SBN13" s="84"/>
      <c r="SBO13" s="84"/>
      <c r="SBP13" s="84"/>
      <c r="SBQ13" s="84"/>
      <c r="SBR13" s="84"/>
      <c r="SBS13" s="84"/>
      <c r="SBT13" s="84"/>
      <c r="SBU13" s="84"/>
      <c r="SBV13" s="84"/>
      <c r="SBW13" s="84"/>
      <c r="SBX13" s="84"/>
      <c r="SBY13" s="84"/>
      <c r="SBZ13" s="84"/>
      <c r="SCA13" s="84"/>
      <c r="SCB13" s="84"/>
      <c r="SCC13" s="84"/>
      <c r="SCD13" s="84"/>
      <c r="SCE13" s="84"/>
      <c r="SCF13" s="84"/>
      <c r="SCG13" s="84"/>
      <c r="SCH13" s="84"/>
      <c r="SCI13" s="84"/>
      <c r="SCJ13" s="84"/>
      <c r="SCK13" s="84"/>
      <c r="SCL13" s="84"/>
      <c r="SCM13" s="84"/>
      <c r="SCN13" s="84"/>
      <c r="SCO13" s="84"/>
      <c r="SCP13" s="84"/>
      <c r="SCQ13" s="84"/>
      <c r="SCR13" s="84"/>
      <c r="SCS13" s="84"/>
      <c r="SCT13" s="84"/>
      <c r="SCU13" s="84"/>
      <c r="SCV13" s="84"/>
      <c r="SCW13" s="84"/>
      <c r="SCX13" s="84"/>
      <c r="SCY13" s="84"/>
      <c r="SCZ13" s="84"/>
      <c r="SDA13" s="84"/>
      <c r="SDB13" s="84"/>
      <c r="SDC13" s="84"/>
      <c r="SDD13" s="84"/>
      <c r="SDE13" s="84"/>
      <c r="SDF13" s="84"/>
      <c r="SDG13" s="84"/>
      <c r="SDH13" s="84"/>
      <c r="SDI13" s="84"/>
      <c r="SDJ13" s="84"/>
      <c r="SDK13" s="84"/>
      <c r="SDL13" s="84"/>
      <c r="SDM13" s="84"/>
      <c r="SDN13" s="84"/>
      <c r="SDO13" s="84"/>
      <c r="SDP13" s="84"/>
      <c r="SDQ13" s="84"/>
      <c r="SDR13" s="84"/>
      <c r="SDS13" s="84"/>
      <c r="SDT13" s="84"/>
      <c r="SDU13" s="84"/>
      <c r="SDV13" s="84"/>
      <c r="SDW13" s="84"/>
      <c r="SDX13" s="84"/>
      <c r="SDY13" s="84"/>
      <c r="SDZ13" s="84"/>
      <c r="SEA13" s="84"/>
      <c r="SEB13" s="84"/>
      <c r="SEC13" s="84"/>
      <c r="SED13" s="84"/>
      <c r="SEE13" s="84"/>
      <c r="SEF13" s="84"/>
      <c r="SEG13" s="84"/>
      <c r="SEH13" s="84"/>
      <c r="SEI13" s="84"/>
      <c r="SEJ13" s="84"/>
      <c r="SEK13" s="84"/>
      <c r="SEL13" s="84"/>
      <c r="SEM13" s="84"/>
      <c r="SEN13" s="84"/>
      <c r="SEO13" s="84"/>
      <c r="SEP13" s="84"/>
      <c r="SEQ13" s="84"/>
      <c r="SER13" s="84"/>
      <c r="SES13" s="84"/>
      <c r="SET13" s="84"/>
      <c r="SEU13" s="84"/>
      <c r="SEV13" s="84"/>
      <c r="SEW13" s="84"/>
      <c r="SEX13" s="84"/>
      <c r="SEY13" s="84"/>
      <c r="SEZ13" s="84"/>
      <c r="SFA13" s="84"/>
      <c r="SFB13" s="84"/>
      <c r="SFC13" s="84"/>
      <c r="SFD13" s="84"/>
      <c r="SFE13" s="84"/>
      <c r="SFF13" s="84"/>
      <c r="SFG13" s="84"/>
      <c r="SFH13" s="84"/>
      <c r="SFI13" s="84"/>
      <c r="SFJ13" s="84"/>
      <c r="SFK13" s="84"/>
      <c r="SFL13" s="84"/>
      <c r="SFM13" s="84"/>
      <c r="SFN13" s="84"/>
      <c r="SFO13" s="84"/>
      <c r="SFP13" s="84"/>
      <c r="SFQ13" s="84"/>
      <c r="SFR13" s="84"/>
      <c r="SFS13" s="84"/>
      <c r="SFT13" s="84"/>
      <c r="SFU13" s="84"/>
      <c r="SFV13" s="84"/>
      <c r="SFW13" s="84"/>
      <c r="SFX13" s="84"/>
      <c r="SFY13" s="84"/>
      <c r="SFZ13" s="84"/>
      <c r="SGA13" s="84"/>
      <c r="SGB13" s="84"/>
      <c r="SGC13" s="84"/>
      <c r="SGD13" s="84"/>
      <c r="SGE13" s="84"/>
      <c r="SGF13" s="84"/>
      <c r="SGG13" s="84"/>
      <c r="SGH13" s="84"/>
      <c r="SGI13" s="84"/>
      <c r="SGJ13" s="84"/>
      <c r="SGK13" s="84"/>
      <c r="SGL13" s="84"/>
      <c r="SGM13" s="84"/>
      <c r="SGN13" s="84"/>
      <c r="SGO13" s="84"/>
      <c r="SGP13" s="84"/>
      <c r="SGQ13" s="84"/>
      <c r="SGR13" s="84"/>
      <c r="SGS13" s="84"/>
      <c r="SGT13" s="84"/>
      <c r="SGU13" s="84"/>
      <c r="SGV13" s="84"/>
      <c r="SGW13" s="84"/>
      <c r="SGX13" s="84"/>
      <c r="SGY13" s="84"/>
      <c r="SGZ13" s="84"/>
      <c r="SHA13" s="84"/>
      <c r="SHB13" s="84"/>
      <c r="SHC13" s="84"/>
      <c r="SHD13" s="84"/>
      <c r="SHE13" s="84"/>
      <c r="SHF13" s="84"/>
      <c r="SHG13" s="84"/>
      <c r="SHH13" s="84"/>
      <c r="SHI13" s="84"/>
      <c r="SHJ13" s="84"/>
      <c r="SHK13" s="84"/>
      <c r="SHL13" s="84"/>
      <c r="SHM13" s="84"/>
      <c r="SHN13" s="84"/>
      <c r="SHO13" s="84"/>
      <c r="SHP13" s="84"/>
      <c r="SHQ13" s="84"/>
      <c r="SHR13" s="84"/>
      <c r="SHS13" s="84"/>
      <c r="SHT13" s="84"/>
      <c r="SHU13" s="84"/>
      <c r="SHV13" s="84"/>
      <c r="SHW13" s="84"/>
      <c r="SHX13" s="84"/>
      <c r="SHY13" s="84"/>
      <c r="SHZ13" s="84"/>
      <c r="SIA13" s="84"/>
      <c r="SIB13" s="84"/>
      <c r="SIC13" s="84"/>
      <c r="SID13" s="84"/>
      <c r="SIE13" s="84"/>
      <c r="SIF13" s="84"/>
      <c r="SIG13" s="84"/>
      <c r="SIH13" s="84"/>
      <c r="SII13" s="84"/>
      <c r="SIJ13" s="84"/>
      <c r="SIK13" s="84"/>
      <c r="SIL13" s="84"/>
      <c r="SIM13" s="84"/>
      <c r="SIN13" s="84"/>
      <c r="SIO13" s="84"/>
      <c r="SIP13" s="84"/>
      <c r="SIQ13" s="84"/>
      <c r="SIR13" s="84"/>
      <c r="SIS13" s="84"/>
      <c r="SIT13" s="84"/>
      <c r="SIU13" s="84"/>
      <c r="SIV13" s="84"/>
      <c r="SIW13" s="84"/>
      <c r="SIX13" s="84"/>
      <c r="SIY13" s="84"/>
      <c r="SIZ13" s="84"/>
      <c r="SJA13" s="84"/>
      <c r="SJB13" s="84"/>
      <c r="SJC13" s="84"/>
      <c r="SJD13" s="84"/>
      <c r="SJE13" s="84"/>
      <c r="SJF13" s="84"/>
      <c r="SJG13" s="84"/>
      <c r="SJH13" s="84"/>
      <c r="SJI13" s="84"/>
      <c r="SJJ13" s="84"/>
      <c r="SJK13" s="84"/>
      <c r="SJL13" s="84"/>
      <c r="SJM13" s="84"/>
      <c r="SJN13" s="84"/>
      <c r="SJO13" s="84"/>
      <c r="SJP13" s="84"/>
      <c r="SJQ13" s="84"/>
      <c r="SJR13" s="84"/>
      <c r="SJS13" s="84"/>
      <c r="SJT13" s="84"/>
      <c r="SJU13" s="84"/>
      <c r="SJV13" s="84"/>
      <c r="SJW13" s="84"/>
      <c r="SJX13" s="84"/>
      <c r="SJY13" s="84"/>
      <c r="SJZ13" s="84"/>
      <c r="SKA13" s="84"/>
      <c r="SKB13" s="84"/>
      <c r="SKC13" s="84"/>
      <c r="SKD13" s="84"/>
      <c r="SKE13" s="84"/>
      <c r="SKF13" s="84"/>
      <c r="SKG13" s="84"/>
      <c r="SKH13" s="84"/>
      <c r="SKI13" s="84"/>
      <c r="SKJ13" s="84"/>
      <c r="SKK13" s="84"/>
      <c r="SKL13" s="84"/>
      <c r="SKM13" s="84"/>
      <c r="SKN13" s="84"/>
      <c r="SKO13" s="84"/>
      <c r="SKP13" s="84"/>
      <c r="SKQ13" s="84"/>
      <c r="SKR13" s="84"/>
      <c r="SKS13" s="84"/>
      <c r="SKT13" s="84"/>
      <c r="SKU13" s="84"/>
      <c r="SKV13" s="84"/>
      <c r="SKW13" s="84"/>
      <c r="SKX13" s="84"/>
      <c r="SKY13" s="84"/>
      <c r="SKZ13" s="84"/>
      <c r="SLA13" s="84"/>
      <c r="SLB13" s="84"/>
      <c r="SLC13" s="84"/>
      <c r="SLD13" s="84"/>
      <c r="SLE13" s="84"/>
      <c r="SLF13" s="84"/>
      <c r="SLG13" s="84"/>
      <c r="SLH13" s="84"/>
      <c r="SLI13" s="84"/>
      <c r="SLJ13" s="84"/>
      <c r="SLK13" s="84"/>
      <c r="SLL13" s="84"/>
      <c r="SLM13" s="84"/>
      <c r="SLN13" s="84"/>
      <c r="SLO13" s="84"/>
      <c r="SLP13" s="84"/>
      <c r="SLQ13" s="84"/>
      <c r="SLR13" s="84"/>
      <c r="SLS13" s="84"/>
      <c r="SLT13" s="84"/>
      <c r="SLU13" s="84"/>
      <c r="SLV13" s="84"/>
      <c r="SLW13" s="84"/>
      <c r="SLX13" s="84"/>
      <c r="SLY13" s="84"/>
      <c r="SLZ13" s="84"/>
      <c r="SMA13" s="84"/>
      <c r="SMB13" s="84"/>
      <c r="SMC13" s="84"/>
      <c r="SMD13" s="84"/>
      <c r="SME13" s="84"/>
      <c r="SMF13" s="84"/>
      <c r="SMG13" s="84"/>
      <c r="SMH13" s="84"/>
      <c r="SMI13" s="84"/>
      <c r="SMJ13" s="84"/>
      <c r="SMK13" s="84"/>
      <c r="SML13" s="84"/>
      <c r="SMM13" s="84"/>
      <c r="SMN13" s="84"/>
      <c r="SMO13" s="84"/>
      <c r="SMP13" s="84"/>
      <c r="SMQ13" s="84"/>
      <c r="SMR13" s="84"/>
      <c r="SMS13" s="84"/>
      <c r="SMT13" s="84"/>
      <c r="SMU13" s="84"/>
      <c r="SMV13" s="84"/>
      <c r="SMW13" s="84"/>
      <c r="SMX13" s="84"/>
      <c r="SMY13" s="84"/>
      <c r="SMZ13" s="84"/>
      <c r="SNA13" s="84"/>
      <c r="SNB13" s="84"/>
      <c r="SNC13" s="84"/>
      <c r="SND13" s="84"/>
      <c r="SNE13" s="84"/>
      <c r="SNF13" s="84"/>
      <c r="SNG13" s="84"/>
      <c r="SNH13" s="84"/>
      <c r="SNI13" s="84"/>
      <c r="SNJ13" s="84"/>
      <c r="SNK13" s="84"/>
      <c r="SNL13" s="84"/>
      <c r="SNM13" s="84"/>
      <c r="SNN13" s="84"/>
      <c r="SNO13" s="84"/>
      <c r="SNP13" s="84"/>
      <c r="SNQ13" s="84"/>
      <c r="SNR13" s="84"/>
      <c r="SNS13" s="84"/>
      <c r="SNT13" s="84"/>
      <c r="SNU13" s="84"/>
      <c r="SNV13" s="84"/>
      <c r="SNW13" s="84"/>
      <c r="SNX13" s="84"/>
      <c r="SNY13" s="84"/>
      <c r="SNZ13" s="84"/>
      <c r="SOA13" s="84"/>
      <c r="SOB13" s="84"/>
      <c r="SOC13" s="84"/>
      <c r="SOD13" s="84"/>
      <c r="SOE13" s="84"/>
      <c r="SOF13" s="84"/>
      <c r="SOG13" s="84"/>
      <c r="SOH13" s="84"/>
      <c r="SOI13" s="84"/>
      <c r="SOJ13" s="84"/>
      <c r="SOK13" s="84"/>
      <c r="SOL13" s="84"/>
      <c r="SOM13" s="84"/>
      <c r="SON13" s="84"/>
      <c r="SOO13" s="84"/>
      <c r="SOP13" s="84"/>
      <c r="SOQ13" s="84"/>
      <c r="SOR13" s="84"/>
      <c r="SOS13" s="84"/>
      <c r="SOT13" s="84"/>
      <c r="SOU13" s="84"/>
      <c r="SOV13" s="84"/>
      <c r="SOW13" s="84"/>
      <c r="SOX13" s="84"/>
      <c r="SOY13" s="84"/>
      <c r="SOZ13" s="84"/>
      <c r="SPA13" s="84"/>
      <c r="SPB13" s="84"/>
      <c r="SPC13" s="84"/>
      <c r="SPD13" s="84"/>
      <c r="SPE13" s="84"/>
      <c r="SPF13" s="84"/>
      <c r="SPG13" s="84"/>
      <c r="SPH13" s="84"/>
      <c r="SPI13" s="84"/>
      <c r="SPJ13" s="84"/>
      <c r="SPK13" s="84"/>
      <c r="SPL13" s="84"/>
      <c r="SPM13" s="84"/>
      <c r="SPN13" s="84"/>
      <c r="SPO13" s="84"/>
      <c r="SPP13" s="84"/>
      <c r="SPQ13" s="84"/>
      <c r="SPR13" s="84"/>
      <c r="SPS13" s="84"/>
      <c r="SPT13" s="84"/>
      <c r="SPU13" s="84"/>
      <c r="SPV13" s="84"/>
      <c r="SPW13" s="84"/>
      <c r="SPX13" s="84"/>
      <c r="SPY13" s="84"/>
      <c r="SPZ13" s="84"/>
      <c r="SQA13" s="84"/>
      <c r="SQB13" s="84"/>
      <c r="SQC13" s="84"/>
      <c r="SQD13" s="84"/>
      <c r="SQE13" s="84"/>
      <c r="SQF13" s="84"/>
      <c r="SQG13" s="84"/>
      <c r="SQH13" s="84"/>
      <c r="SQI13" s="84"/>
      <c r="SQJ13" s="84"/>
      <c r="SQK13" s="84"/>
      <c r="SQL13" s="84"/>
      <c r="SQM13" s="84"/>
      <c r="SQN13" s="84"/>
      <c r="SQO13" s="84"/>
      <c r="SQP13" s="84"/>
      <c r="SQQ13" s="84"/>
      <c r="SQR13" s="84"/>
      <c r="SQS13" s="84"/>
      <c r="SQT13" s="84"/>
      <c r="SQU13" s="84"/>
      <c r="SQV13" s="84"/>
      <c r="SQW13" s="84"/>
      <c r="SQX13" s="84"/>
      <c r="SQY13" s="84"/>
      <c r="SQZ13" s="84"/>
      <c r="SRA13" s="84"/>
      <c r="SRB13" s="84"/>
      <c r="SRC13" s="84"/>
      <c r="SRD13" s="84"/>
      <c r="SRE13" s="84"/>
      <c r="SRF13" s="84"/>
      <c r="SRG13" s="84"/>
      <c r="SRH13" s="84"/>
      <c r="SRI13" s="84"/>
      <c r="SRJ13" s="84"/>
      <c r="SRK13" s="84"/>
      <c r="SRL13" s="84"/>
      <c r="SRM13" s="84"/>
      <c r="SRN13" s="84"/>
      <c r="SRO13" s="84"/>
      <c r="SRP13" s="84"/>
      <c r="SRQ13" s="84"/>
      <c r="SRR13" s="84"/>
      <c r="SRS13" s="84"/>
      <c r="SRT13" s="84"/>
      <c r="SRU13" s="84"/>
      <c r="SRV13" s="84"/>
      <c r="SRW13" s="84"/>
      <c r="SRX13" s="84"/>
      <c r="SRY13" s="84"/>
      <c r="SRZ13" s="84"/>
      <c r="SSA13" s="84"/>
      <c r="SSB13" s="84"/>
      <c r="SSC13" s="84"/>
      <c r="SSD13" s="84"/>
      <c r="SSE13" s="84"/>
      <c r="SSF13" s="84"/>
      <c r="SSG13" s="84"/>
      <c r="SSH13" s="84"/>
      <c r="SSI13" s="84"/>
      <c r="SSJ13" s="84"/>
      <c r="SSK13" s="84"/>
      <c r="SSL13" s="84"/>
      <c r="SSM13" s="84"/>
      <c r="SSN13" s="84"/>
      <c r="SSO13" s="84"/>
      <c r="SSP13" s="84"/>
      <c r="SSQ13" s="84"/>
      <c r="SSR13" s="84"/>
      <c r="SSS13" s="84"/>
      <c r="SST13" s="84"/>
      <c r="SSU13" s="84"/>
      <c r="SSV13" s="84"/>
      <c r="SSW13" s="84"/>
      <c r="SSX13" s="84"/>
      <c r="SSY13" s="84"/>
      <c r="SSZ13" s="84"/>
      <c r="STA13" s="84"/>
      <c r="STB13" s="84"/>
      <c r="STC13" s="84"/>
      <c r="STD13" s="84"/>
      <c r="STE13" s="84"/>
      <c r="STF13" s="84"/>
      <c r="STG13" s="84"/>
      <c r="STH13" s="84"/>
      <c r="STI13" s="84"/>
      <c r="STJ13" s="84"/>
      <c r="STK13" s="84"/>
      <c r="STL13" s="84"/>
      <c r="STM13" s="84"/>
      <c r="STN13" s="84"/>
      <c r="STO13" s="84"/>
      <c r="STP13" s="84"/>
      <c r="STQ13" s="84"/>
      <c r="STR13" s="84"/>
      <c r="STS13" s="84"/>
      <c r="STT13" s="84"/>
      <c r="STU13" s="84"/>
      <c r="STV13" s="84"/>
      <c r="STW13" s="84"/>
      <c r="STX13" s="84"/>
      <c r="STY13" s="84"/>
      <c r="STZ13" s="84"/>
      <c r="SUA13" s="84"/>
      <c r="SUB13" s="84"/>
      <c r="SUC13" s="84"/>
      <c r="SUD13" s="84"/>
      <c r="SUE13" s="84"/>
      <c r="SUF13" s="84"/>
      <c r="SUG13" s="84"/>
      <c r="SUH13" s="84"/>
      <c r="SUI13" s="84"/>
      <c r="SUJ13" s="84"/>
      <c r="SUK13" s="84"/>
      <c r="SUL13" s="84"/>
      <c r="SUM13" s="84"/>
      <c r="SUN13" s="84"/>
      <c r="SUO13" s="84"/>
      <c r="SUP13" s="84"/>
      <c r="SUQ13" s="84"/>
      <c r="SUR13" s="84"/>
      <c r="SUS13" s="84"/>
      <c r="SUT13" s="84"/>
      <c r="SUU13" s="84"/>
      <c r="SUV13" s="84"/>
      <c r="SUW13" s="84"/>
      <c r="SUX13" s="84"/>
      <c r="SUY13" s="84"/>
      <c r="SUZ13" s="84"/>
      <c r="SVA13" s="84"/>
      <c r="SVB13" s="84"/>
      <c r="SVC13" s="84"/>
      <c r="SVD13" s="84"/>
      <c r="SVE13" s="84"/>
      <c r="SVF13" s="84"/>
      <c r="SVG13" s="84"/>
      <c r="SVH13" s="84"/>
      <c r="SVI13" s="84"/>
      <c r="SVJ13" s="84"/>
      <c r="SVK13" s="84"/>
      <c r="SVL13" s="84"/>
      <c r="SVM13" s="84"/>
      <c r="SVN13" s="84"/>
      <c r="SVO13" s="84"/>
      <c r="SVP13" s="84"/>
      <c r="SVQ13" s="84"/>
      <c r="SVR13" s="84"/>
      <c r="SVS13" s="84"/>
      <c r="SVT13" s="84"/>
      <c r="SVU13" s="84"/>
      <c r="SVV13" s="84"/>
      <c r="SVW13" s="84"/>
      <c r="SVX13" s="84"/>
      <c r="SVY13" s="84"/>
      <c r="SVZ13" s="84"/>
      <c r="SWA13" s="84"/>
      <c r="SWB13" s="84"/>
      <c r="SWC13" s="84"/>
      <c r="SWD13" s="84"/>
      <c r="SWE13" s="84"/>
      <c r="SWF13" s="84"/>
      <c r="SWG13" s="84"/>
      <c r="SWH13" s="84"/>
      <c r="SWI13" s="84"/>
      <c r="SWJ13" s="84"/>
      <c r="SWK13" s="84"/>
      <c r="SWL13" s="84"/>
      <c r="SWM13" s="84"/>
      <c r="SWN13" s="84"/>
      <c r="SWO13" s="84"/>
      <c r="SWP13" s="84"/>
      <c r="SWQ13" s="84"/>
      <c r="SWR13" s="84"/>
      <c r="SWS13" s="84"/>
      <c r="SWT13" s="84"/>
      <c r="SWU13" s="84"/>
      <c r="SWV13" s="84"/>
      <c r="SWW13" s="84"/>
      <c r="SWX13" s="84"/>
      <c r="SWY13" s="84"/>
      <c r="SWZ13" s="84"/>
      <c r="SXA13" s="84"/>
      <c r="SXB13" s="84"/>
      <c r="SXC13" s="84"/>
      <c r="SXD13" s="84"/>
      <c r="SXE13" s="84"/>
      <c r="SXF13" s="84"/>
      <c r="SXG13" s="84"/>
      <c r="SXH13" s="84"/>
      <c r="SXI13" s="84"/>
      <c r="SXJ13" s="84"/>
      <c r="SXK13" s="84"/>
      <c r="SXL13" s="84"/>
      <c r="SXM13" s="84"/>
      <c r="SXN13" s="84"/>
      <c r="SXO13" s="84"/>
      <c r="SXP13" s="84"/>
      <c r="SXQ13" s="84"/>
      <c r="SXR13" s="84"/>
      <c r="SXS13" s="84"/>
      <c r="SXT13" s="84"/>
      <c r="SXU13" s="84"/>
      <c r="SXV13" s="84"/>
      <c r="SXW13" s="84"/>
      <c r="SXX13" s="84"/>
      <c r="SXY13" s="84"/>
      <c r="SXZ13" s="84"/>
      <c r="SYA13" s="84"/>
      <c r="SYB13" s="84"/>
      <c r="SYC13" s="84"/>
      <c r="SYD13" s="84"/>
      <c r="SYE13" s="84"/>
      <c r="SYF13" s="84"/>
      <c r="SYG13" s="84"/>
      <c r="SYH13" s="84"/>
      <c r="SYI13" s="84"/>
      <c r="SYJ13" s="84"/>
      <c r="SYK13" s="84"/>
      <c r="SYL13" s="84"/>
      <c r="SYM13" s="84"/>
      <c r="SYN13" s="84"/>
      <c r="SYO13" s="84"/>
      <c r="SYP13" s="84"/>
      <c r="SYQ13" s="84"/>
      <c r="SYR13" s="84"/>
      <c r="SYS13" s="84"/>
      <c r="SYT13" s="84"/>
      <c r="SYU13" s="84"/>
      <c r="SYV13" s="84"/>
      <c r="SYW13" s="84"/>
      <c r="SYX13" s="84"/>
      <c r="SYY13" s="84"/>
      <c r="SYZ13" s="84"/>
      <c r="SZA13" s="84"/>
      <c r="SZB13" s="84"/>
      <c r="SZC13" s="84"/>
      <c r="SZD13" s="84"/>
      <c r="SZE13" s="84"/>
      <c r="SZF13" s="84"/>
      <c r="SZG13" s="84"/>
      <c r="SZH13" s="84"/>
      <c r="SZI13" s="84"/>
      <c r="SZJ13" s="84"/>
      <c r="SZK13" s="84"/>
      <c r="SZL13" s="84"/>
      <c r="SZM13" s="84"/>
      <c r="SZN13" s="84"/>
      <c r="SZO13" s="84"/>
      <c r="SZP13" s="84"/>
      <c r="SZQ13" s="84"/>
      <c r="SZR13" s="84"/>
      <c r="SZS13" s="84"/>
      <c r="SZT13" s="84"/>
      <c r="SZU13" s="84"/>
      <c r="SZV13" s="84"/>
      <c r="SZW13" s="84"/>
      <c r="SZX13" s="84"/>
      <c r="SZY13" s="84"/>
      <c r="SZZ13" s="84"/>
      <c r="TAA13" s="84"/>
      <c r="TAB13" s="84"/>
      <c r="TAC13" s="84"/>
      <c r="TAD13" s="84"/>
      <c r="TAE13" s="84"/>
      <c r="TAF13" s="84"/>
      <c r="TAG13" s="84"/>
      <c r="TAH13" s="84"/>
      <c r="TAI13" s="84"/>
      <c r="TAJ13" s="84"/>
      <c r="TAK13" s="84"/>
      <c r="TAL13" s="84"/>
      <c r="TAM13" s="84"/>
      <c r="TAN13" s="84"/>
      <c r="TAO13" s="84"/>
      <c r="TAP13" s="84"/>
      <c r="TAQ13" s="84"/>
      <c r="TAR13" s="84"/>
      <c r="TAS13" s="84"/>
      <c r="TAT13" s="84"/>
      <c r="TAU13" s="84"/>
      <c r="TAV13" s="84"/>
      <c r="TAW13" s="84"/>
      <c r="TAX13" s="84"/>
      <c r="TAY13" s="84"/>
      <c r="TAZ13" s="84"/>
      <c r="TBA13" s="84"/>
      <c r="TBB13" s="84"/>
      <c r="TBC13" s="84"/>
      <c r="TBD13" s="84"/>
      <c r="TBE13" s="84"/>
      <c r="TBF13" s="84"/>
      <c r="TBG13" s="84"/>
      <c r="TBH13" s="84"/>
      <c r="TBI13" s="84"/>
      <c r="TBJ13" s="84"/>
      <c r="TBK13" s="84"/>
      <c r="TBL13" s="84"/>
      <c r="TBM13" s="84"/>
      <c r="TBN13" s="84"/>
      <c r="TBO13" s="84"/>
      <c r="TBP13" s="84"/>
      <c r="TBQ13" s="84"/>
      <c r="TBR13" s="84"/>
      <c r="TBS13" s="84"/>
      <c r="TBT13" s="84"/>
      <c r="TBU13" s="84"/>
      <c r="TBV13" s="84"/>
      <c r="TBW13" s="84"/>
      <c r="TBX13" s="84"/>
      <c r="TBY13" s="84"/>
      <c r="TBZ13" s="84"/>
      <c r="TCA13" s="84"/>
      <c r="TCB13" s="84"/>
      <c r="TCC13" s="84"/>
      <c r="TCD13" s="84"/>
      <c r="TCE13" s="84"/>
      <c r="TCF13" s="84"/>
      <c r="TCG13" s="84"/>
      <c r="TCH13" s="84"/>
      <c r="TCI13" s="84"/>
      <c r="TCJ13" s="84"/>
      <c r="TCK13" s="84"/>
      <c r="TCL13" s="84"/>
      <c r="TCM13" s="84"/>
      <c r="TCN13" s="84"/>
      <c r="TCO13" s="84"/>
      <c r="TCP13" s="84"/>
      <c r="TCQ13" s="84"/>
      <c r="TCR13" s="84"/>
      <c r="TCS13" s="84"/>
      <c r="TCT13" s="84"/>
      <c r="TCU13" s="84"/>
      <c r="TCV13" s="84"/>
      <c r="TCW13" s="84"/>
      <c r="TCX13" s="84"/>
      <c r="TCY13" s="84"/>
      <c r="TCZ13" s="84"/>
      <c r="TDA13" s="84"/>
      <c r="TDB13" s="84"/>
      <c r="TDC13" s="84"/>
      <c r="TDD13" s="84"/>
      <c r="TDE13" s="84"/>
      <c r="TDF13" s="84"/>
      <c r="TDG13" s="84"/>
      <c r="TDH13" s="84"/>
      <c r="TDI13" s="84"/>
      <c r="TDJ13" s="84"/>
      <c r="TDK13" s="84"/>
      <c r="TDL13" s="84"/>
      <c r="TDM13" s="84"/>
      <c r="TDN13" s="84"/>
      <c r="TDO13" s="84"/>
      <c r="TDP13" s="84"/>
      <c r="TDQ13" s="84"/>
      <c r="TDR13" s="84"/>
      <c r="TDS13" s="84"/>
      <c r="TDT13" s="84"/>
      <c r="TDU13" s="84"/>
      <c r="TDV13" s="84"/>
      <c r="TDW13" s="84"/>
      <c r="TDX13" s="84"/>
      <c r="TDY13" s="84"/>
      <c r="TDZ13" s="84"/>
      <c r="TEA13" s="84"/>
      <c r="TEB13" s="84"/>
      <c r="TEC13" s="84"/>
      <c r="TED13" s="84"/>
      <c r="TEE13" s="84"/>
      <c r="TEF13" s="84"/>
      <c r="TEG13" s="84"/>
      <c r="TEH13" s="84"/>
      <c r="TEI13" s="84"/>
      <c r="TEJ13" s="84"/>
      <c r="TEK13" s="84"/>
      <c r="TEL13" s="84"/>
      <c r="TEM13" s="84"/>
      <c r="TEN13" s="84"/>
      <c r="TEO13" s="84"/>
      <c r="TEP13" s="84"/>
      <c r="TEQ13" s="84"/>
      <c r="TER13" s="84"/>
      <c r="TES13" s="84"/>
      <c r="TET13" s="84"/>
      <c r="TEU13" s="84"/>
      <c r="TEV13" s="84"/>
      <c r="TEW13" s="84"/>
      <c r="TEX13" s="84"/>
      <c r="TEY13" s="84"/>
      <c r="TEZ13" s="84"/>
      <c r="TFA13" s="84"/>
      <c r="TFB13" s="84"/>
      <c r="TFC13" s="84"/>
      <c r="TFD13" s="84"/>
      <c r="TFE13" s="84"/>
      <c r="TFF13" s="84"/>
      <c r="TFG13" s="84"/>
      <c r="TFH13" s="84"/>
      <c r="TFI13" s="84"/>
      <c r="TFJ13" s="84"/>
      <c r="TFK13" s="84"/>
      <c r="TFL13" s="84"/>
      <c r="TFM13" s="84"/>
      <c r="TFN13" s="84"/>
      <c r="TFO13" s="84"/>
      <c r="TFP13" s="84"/>
      <c r="TFQ13" s="84"/>
      <c r="TFR13" s="84"/>
      <c r="TFS13" s="84"/>
      <c r="TFT13" s="84"/>
      <c r="TFU13" s="84"/>
      <c r="TFV13" s="84"/>
      <c r="TFW13" s="84"/>
      <c r="TFX13" s="84"/>
      <c r="TFY13" s="84"/>
      <c r="TFZ13" s="84"/>
      <c r="TGA13" s="84"/>
      <c r="TGB13" s="84"/>
      <c r="TGC13" s="84"/>
      <c r="TGD13" s="84"/>
      <c r="TGE13" s="84"/>
      <c r="TGF13" s="84"/>
      <c r="TGG13" s="84"/>
      <c r="TGH13" s="84"/>
      <c r="TGI13" s="84"/>
      <c r="TGJ13" s="84"/>
      <c r="TGK13" s="84"/>
      <c r="TGL13" s="84"/>
      <c r="TGM13" s="84"/>
      <c r="TGN13" s="84"/>
      <c r="TGO13" s="84"/>
      <c r="TGP13" s="84"/>
      <c r="TGQ13" s="84"/>
      <c r="TGR13" s="84"/>
      <c r="TGS13" s="84"/>
      <c r="TGT13" s="84"/>
      <c r="TGU13" s="84"/>
      <c r="TGV13" s="84"/>
      <c r="TGW13" s="84"/>
      <c r="TGX13" s="84"/>
      <c r="TGY13" s="84"/>
      <c r="TGZ13" s="84"/>
      <c r="THA13" s="84"/>
      <c r="THB13" s="84"/>
      <c r="THC13" s="84"/>
      <c r="THD13" s="84"/>
      <c r="THE13" s="84"/>
      <c r="THF13" s="84"/>
      <c r="THG13" s="84"/>
      <c r="THH13" s="84"/>
      <c r="THI13" s="84"/>
      <c r="THJ13" s="84"/>
      <c r="THK13" s="84"/>
      <c r="THL13" s="84"/>
      <c r="THM13" s="84"/>
      <c r="THN13" s="84"/>
      <c r="THO13" s="84"/>
      <c r="THP13" s="84"/>
      <c r="THQ13" s="84"/>
      <c r="THR13" s="84"/>
      <c r="THS13" s="84"/>
      <c r="THT13" s="84"/>
      <c r="THU13" s="84"/>
      <c r="THV13" s="84"/>
      <c r="THW13" s="84"/>
      <c r="THX13" s="84"/>
      <c r="THY13" s="84"/>
      <c r="THZ13" s="84"/>
      <c r="TIA13" s="84"/>
      <c r="TIB13" s="84"/>
      <c r="TIC13" s="84"/>
      <c r="TID13" s="84"/>
      <c r="TIE13" s="84"/>
      <c r="TIF13" s="84"/>
      <c r="TIG13" s="84"/>
      <c r="TIH13" s="84"/>
      <c r="TII13" s="84"/>
      <c r="TIJ13" s="84"/>
      <c r="TIK13" s="84"/>
      <c r="TIL13" s="84"/>
      <c r="TIM13" s="84"/>
      <c r="TIN13" s="84"/>
      <c r="TIO13" s="84"/>
      <c r="TIP13" s="84"/>
      <c r="TIQ13" s="84"/>
      <c r="TIR13" s="84"/>
      <c r="TIS13" s="84"/>
      <c r="TIT13" s="84"/>
      <c r="TIU13" s="84"/>
      <c r="TIV13" s="84"/>
      <c r="TIW13" s="84"/>
      <c r="TIX13" s="84"/>
      <c r="TIY13" s="84"/>
      <c r="TIZ13" s="84"/>
      <c r="TJA13" s="84"/>
      <c r="TJB13" s="84"/>
      <c r="TJC13" s="84"/>
      <c r="TJD13" s="84"/>
      <c r="TJE13" s="84"/>
      <c r="TJF13" s="84"/>
      <c r="TJG13" s="84"/>
      <c r="TJH13" s="84"/>
      <c r="TJI13" s="84"/>
      <c r="TJJ13" s="84"/>
      <c r="TJK13" s="84"/>
      <c r="TJL13" s="84"/>
      <c r="TJM13" s="84"/>
      <c r="TJN13" s="84"/>
      <c r="TJO13" s="84"/>
      <c r="TJP13" s="84"/>
      <c r="TJQ13" s="84"/>
      <c r="TJR13" s="84"/>
      <c r="TJS13" s="84"/>
      <c r="TJT13" s="84"/>
      <c r="TJU13" s="84"/>
      <c r="TJV13" s="84"/>
      <c r="TJW13" s="84"/>
      <c r="TJX13" s="84"/>
      <c r="TJY13" s="84"/>
      <c r="TJZ13" s="84"/>
      <c r="TKA13" s="84"/>
      <c r="TKB13" s="84"/>
      <c r="TKC13" s="84"/>
      <c r="TKD13" s="84"/>
      <c r="TKE13" s="84"/>
      <c r="TKF13" s="84"/>
      <c r="TKG13" s="84"/>
      <c r="TKH13" s="84"/>
      <c r="TKI13" s="84"/>
      <c r="TKJ13" s="84"/>
      <c r="TKK13" s="84"/>
      <c r="TKL13" s="84"/>
      <c r="TKM13" s="84"/>
      <c r="TKN13" s="84"/>
      <c r="TKO13" s="84"/>
      <c r="TKP13" s="84"/>
      <c r="TKQ13" s="84"/>
      <c r="TKR13" s="84"/>
      <c r="TKS13" s="84"/>
      <c r="TKT13" s="84"/>
      <c r="TKU13" s="84"/>
      <c r="TKV13" s="84"/>
      <c r="TKW13" s="84"/>
      <c r="TKX13" s="84"/>
      <c r="TKY13" s="84"/>
      <c r="TKZ13" s="84"/>
      <c r="TLA13" s="84"/>
      <c r="TLB13" s="84"/>
      <c r="TLC13" s="84"/>
      <c r="TLD13" s="84"/>
      <c r="TLE13" s="84"/>
      <c r="TLF13" s="84"/>
      <c r="TLG13" s="84"/>
      <c r="TLH13" s="84"/>
      <c r="TLI13" s="84"/>
      <c r="TLJ13" s="84"/>
      <c r="TLK13" s="84"/>
      <c r="TLL13" s="84"/>
      <c r="TLM13" s="84"/>
      <c r="TLN13" s="84"/>
      <c r="TLO13" s="84"/>
      <c r="TLP13" s="84"/>
      <c r="TLQ13" s="84"/>
      <c r="TLR13" s="84"/>
      <c r="TLS13" s="84"/>
      <c r="TLT13" s="84"/>
      <c r="TLU13" s="84"/>
      <c r="TLV13" s="84"/>
      <c r="TLW13" s="84"/>
      <c r="TLX13" s="84"/>
      <c r="TLY13" s="84"/>
      <c r="TLZ13" s="84"/>
      <c r="TMA13" s="84"/>
      <c r="TMB13" s="84"/>
      <c r="TMC13" s="84"/>
      <c r="TMD13" s="84"/>
      <c r="TME13" s="84"/>
      <c r="TMF13" s="84"/>
      <c r="TMG13" s="84"/>
      <c r="TMH13" s="84"/>
      <c r="TMI13" s="84"/>
      <c r="TMJ13" s="84"/>
      <c r="TMK13" s="84"/>
      <c r="TML13" s="84"/>
      <c r="TMM13" s="84"/>
      <c r="TMN13" s="84"/>
      <c r="TMO13" s="84"/>
      <c r="TMP13" s="84"/>
      <c r="TMQ13" s="84"/>
      <c r="TMR13" s="84"/>
      <c r="TMS13" s="84"/>
      <c r="TMT13" s="84"/>
      <c r="TMU13" s="84"/>
      <c r="TMV13" s="84"/>
      <c r="TMW13" s="84"/>
      <c r="TMX13" s="84"/>
      <c r="TMY13" s="84"/>
      <c r="TMZ13" s="84"/>
      <c r="TNA13" s="84"/>
      <c r="TNB13" s="84"/>
      <c r="TNC13" s="84"/>
      <c r="TND13" s="84"/>
      <c r="TNE13" s="84"/>
      <c r="TNF13" s="84"/>
      <c r="TNG13" s="84"/>
      <c r="TNH13" s="84"/>
      <c r="TNI13" s="84"/>
      <c r="TNJ13" s="84"/>
      <c r="TNK13" s="84"/>
      <c r="TNL13" s="84"/>
      <c r="TNM13" s="84"/>
      <c r="TNN13" s="84"/>
      <c r="TNO13" s="84"/>
      <c r="TNP13" s="84"/>
      <c r="TNQ13" s="84"/>
      <c r="TNR13" s="84"/>
      <c r="TNS13" s="84"/>
      <c r="TNT13" s="84"/>
      <c r="TNU13" s="84"/>
      <c r="TNV13" s="84"/>
      <c r="TNW13" s="84"/>
      <c r="TNX13" s="84"/>
      <c r="TNY13" s="84"/>
      <c r="TNZ13" s="84"/>
      <c r="TOA13" s="84"/>
      <c r="TOB13" s="84"/>
      <c r="TOC13" s="84"/>
      <c r="TOD13" s="84"/>
      <c r="TOE13" s="84"/>
      <c r="TOF13" s="84"/>
      <c r="TOG13" s="84"/>
      <c r="TOH13" s="84"/>
      <c r="TOI13" s="84"/>
      <c r="TOJ13" s="84"/>
      <c r="TOK13" s="84"/>
      <c r="TOL13" s="84"/>
      <c r="TOM13" s="84"/>
      <c r="TON13" s="84"/>
      <c r="TOO13" s="84"/>
      <c r="TOP13" s="84"/>
      <c r="TOQ13" s="84"/>
      <c r="TOR13" s="84"/>
      <c r="TOS13" s="84"/>
      <c r="TOT13" s="84"/>
      <c r="TOU13" s="84"/>
      <c r="TOV13" s="84"/>
      <c r="TOW13" s="84"/>
      <c r="TOX13" s="84"/>
      <c r="TOY13" s="84"/>
      <c r="TOZ13" s="84"/>
      <c r="TPA13" s="84"/>
      <c r="TPB13" s="84"/>
      <c r="TPC13" s="84"/>
      <c r="TPD13" s="84"/>
      <c r="TPE13" s="84"/>
      <c r="TPF13" s="84"/>
      <c r="TPG13" s="84"/>
      <c r="TPH13" s="84"/>
      <c r="TPI13" s="84"/>
      <c r="TPJ13" s="84"/>
      <c r="TPK13" s="84"/>
      <c r="TPL13" s="84"/>
      <c r="TPM13" s="84"/>
      <c r="TPN13" s="84"/>
      <c r="TPO13" s="84"/>
      <c r="TPP13" s="84"/>
      <c r="TPQ13" s="84"/>
      <c r="TPR13" s="84"/>
      <c r="TPS13" s="84"/>
      <c r="TPT13" s="84"/>
      <c r="TPU13" s="84"/>
      <c r="TPV13" s="84"/>
      <c r="TPW13" s="84"/>
      <c r="TPX13" s="84"/>
      <c r="TPY13" s="84"/>
      <c r="TPZ13" s="84"/>
      <c r="TQA13" s="84"/>
      <c r="TQB13" s="84"/>
      <c r="TQC13" s="84"/>
      <c r="TQD13" s="84"/>
      <c r="TQE13" s="84"/>
      <c r="TQF13" s="84"/>
      <c r="TQG13" s="84"/>
      <c r="TQH13" s="84"/>
      <c r="TQI13" s="84"/>
      <c r="TQJ13" s="84"/>
      <c r="TQK13" s="84"/>
      <c r="TQL13" s="84"/>
      <c r="TQM13" s="84"/>
      <c r="TQN13" s="84"/>
      <c r="TQO13" s="84"/>
      <c r="TQP13" s="84"/>
      <c r="TQQ13" s="84"/>
      <c r="TQR13" s="84"/>
      <c r="TQS13" s="84"/>
      <c r="TQT13" s="84"/>
      <c r="TQU13" s="84"/>
      <c r="TQV13" s="84"/>
      <c r="TQW13" s="84"/>
      <c r="TQX13" s="84"/>
      <c r="TQY13" s="84"/>
      <c r="TQZ13" s="84"/>
      <c r="TRA13" s="84"/>
      <c r="TRB13" s="84"/>
      <c r="TRC13" s="84"/>
      <c r="TRD13" s="84"/>
      <c r="TRE13" s="84"/>
      <c r="TRF13" s="84"/>
      <c r="TRG13" s="84"/>
      <c r="TRH13" s="84"/>
      <c r="TRI13" s="84"/>
      <c r="TRJ13" s="84"/>
      <c r="TRK13" s="84"/>
      <c r="TRL13" s="84"/>
      <c r="TRM13" s="84"/>
      <c r="TRN13" s="84"/>
      <c r="TRO13" s="84"/>
      <c r="TRP13" s="84"/>
      <c r="TRQ13" s="84"/>
      <c r="TRR13" s="84"/>
      <c r="TRS13" s="84"/>
      <c r="TRT13" s="84"/>
      <c r="TRU13" s="84"/>
      <c r="TRV13" s="84"/>
      <c r="TRW13" s="84"/>
      <c r="TRX13" s="84"/>
      <c r="TRY13" s="84"/>
      <c r="TRZ13" s="84"/>
      <c r="TSA13" s="84"/>
      <c r="TSB13" s="84"/>
      <c r="TSC13" s="84"/>
      <c r="TSD13" s="84"/>
      <c r="TSE13" s="84"/>
      <c r="TSF13" s="84"/>
      <c r="TSG13" s="84"/>
      <c r="TSH13" s="84"/>
      <c r="TSI13" s="84"/>
      <c r="TSJ13" s="84"/>
      <c r="TSK13" s="84"/>
      <c r="TSL13" s="84"/>
      <c r="TSM13" s="84"/>
      <c r="TSN13" s="84"/>
      <c r="TSO13" s="84"/>
      <c r="TSP13" s="84"/>
      <c r="TSQ13" s="84"/>
      <c r="TSR13" s="84"/>
      <c r="TSS13" s="84"/>
      <c r="TST13" s="84"/>
      <c r="TSU13" s="84"/>
      <c r="TSV13" s="84"/>
      <c r="TSW13" s="84"/>
      <c r="TSX13" s="84"/>
      <c r="TSY13" s="84"/>
      <c r="TSZ13" s="84"/>
      <c r="TTA13" s="84"/>
      <c r="TTB13" s="84"/>
      <c r="TTC13" s="84"/>
      <c r="TTD13" s="84"/>
      <c r="TTE13" s="84"/>
      <c r="TTF13" s="84"/>
      <c r="TTG13" s="84"/>
      <c r="TTH13" s="84"/>
      <c r="TTI13" s="84"/>
      <c r="TTJ13" s="84"/>
      <c r="TTK13" s="84"/>
      <c r="TTL13" s="84"/>
      <c r="TTM13" s="84"/>
      <c r="TTN13" s="84"/>
      <c r="TTO13" s="84"/>
      <c r="TTP13" s="84"/>
      <c r="TTQ13" s="84"/>
      <c r="TTR13" s="84"/>
      <c r="TTS13" s="84"/>
      <c r="TTT13" s="84"/>
      <c r="TTU13" s="84"/>
      <c r="TTV13" s="84"/>
      <c r="TTW13" s="84"/>
      <c r="TTX13" s="84"/>
      <c r="TTY13" s="84"/>
      <c r="TTZ13" s="84"/>
      <c r="TUA13" s="84"/>
      <c r="TUB13" s="84"/>
      <c r="TUC13" s="84"/>
      <c r="TUD13" s="84"/>
      <c r="TUE13" s="84"/>
      <c r="TUF13" s="84"/>
      <c r="TUG13" s="84"/>
      <c r="TUH13" s="84"/>
      <c r="TUI13" s="84"/>
      <c r="TUJ13" s="84"/>
      <c r="TUK13" s="84"/>
      <c r="TUL13" s="84"/>
      <c r="TUM13" s="84"/>
      <c r="TUN13" s="84"/>
      <c r="TUO13" s="84"/>
      <c r="TUP13" s="84"/>
      <c r="TUQ13" s="84"/>
      <c r="TUR13" s="84"/>
      <c r="TUS13" s="84"/>
      <c r="TUT13" s="84"/>
      <c r="TUU13" s="84"/>
      <c r="TUV13" s="84"/>
      <c r="TUW13" s="84"/>
      <c r="TUX13" s="84"/>
      <c r="TUY13" s="84"/>
      <c r="TUZ13" s="84"/>
      <c r="TVA13" s="84"/>
      <c r="TVB13" s="84"/>
      <c r="TVC13" s="84"/>
      <c r="TVD13" s="84"/>
      <c r="TVE13" s="84"/>
      <c r="TVF13" s="84"/>
      <c r="TVG13" s="84"/>
      <c r="TVH13" s="84"/>
      <c r="TVI13" s="84"/>
      <c r="TVJ13" s="84"/>
      <c r="TVK13" s="84"/>
      <c r="TVL13" s="84"/>
      <c r="TVM13" s="84"/>
      <c r="TVN13" s="84"/>
      <c r="TVO13" s="84"/>
      <c r="TVP13" s="84"/>
      <c r="TVQ13" s="84"/>
      <c r="TVR13" s="84"/>
      <c r="TVS13" s="84"/>
      <c r="TVT13" s="84"/>
      <c r="TVU13" s="84"/>
      <c r="TVV13" s="84"/>
      <c r="TVW13" s="84"/>
      <c r="TVX13" s="84"/>
      <c r="TVY13" s="84"/>
      <c r="TVZ13" s="84"/>
      <c r="TWA13" s="84"/>
      <c r="TWB13" s="84"/>
      <c r="TWC13" s="84"/>
      <c r="TWD13" s="84"/>
      <c r="TWE13" s="84"/>
      <c r="TWF13" s="84"/>
      <c r="TWG13" s="84"/>
      <c r="TWH13" s="84"/>
      <c r="TWI13" s="84"/>
      <c r="TWJ13" s="84"/>
      <c r="TWK13" s="84"/>
      <c r="TWL13" s="84"/>
      <c r="TWM13" s="84"/>
      <c r="TWN13" s="84"/>
      <c r="TWO13" s="84"/>
      <c r="TWP13" s="84"/>
      <c r="TWQ13" s="84"/>
      <c r="TWR13" s="84"/>
      <c r="TWS13" s="84"/>
      <c r="TWT13" s="84"/>
      <c r="TWU13" s="84"/>
      <c r="TWV13" s="84"/>
      <c r="TWW13" s="84"/>
      <c r="TWX13" s="84"/>
      <c r="TWY13" s="84"/>
      <c r="TWZ13" s="84"/>
      <c r="TXA13" s="84"/>
      <c r="TXB13" s="84"/>
      <c r="TXC13" s="84"/>
      <c r="TXD13" s="84"/>
      <c r="TXE13" s="84"/>
      <c r="TXF13" s="84"/>
      <c r="TXG13" s="84"/>
      <c r="TXH13" s="84"/>
      <c r="TXI13" s="84"/>
      <c r="TXJ13" s="84"/>
      <c r="TXK13" s="84"/>
      <c r="TXL13" s="84"/>
      <c r="TXM13" s="84"/>
      <c r="TXN13" s="84"/>
      <c r="TXO13" s="84"/>
      <c r="TXP13" s="84"/>
      <c r="TXQ13" s="84"/>
      <c r="TXR13" s="84"/>
      <c r="TXS13" s="84"/>
      <c r="TXT13" s="84"/>
      <c r="TXU13" s="84"/>
      <c r="TXV13" s="84"/>
      <c r="TXW13" s="84"/>
      <c r="TXX13" s="84"/>
      <c r="TXY13" s="84"/>
      <c r="TXZ13" s="84"/>
      <c r="TYA13" s="84"/>
      <c r="TYB13" s="84"/>
      <c r="TYC13" s="84"/>
      <c r="TYD13" s="84"/>
      <c r="TYE13" s="84"/>
      <c r="TYF13" s="84"/>
      <c r="TYG13" s="84"/>
      <c r="TYH13" s="84"/>
      <c r="TYI13" s="84"/>
      <c r="TYJ13" s="84"/>
      <c r="TYK13" s="84"/>
      <c r="TYL13" s="84"/>
      <c r="TYM13" s="84"/>
      <c r="TYN13" s="84"/>
      <c r="TYO13" s="84"/>
      <c r="TYP13" s="84"/>
      <c r="TYQ13" s="84"/>
      <c r="TYR13" s="84"/>
      <c r="TYS13" s="84"/>
      <c r="TYT13" s="84"/>
      <c r="TYU13" s="84"/>
      <c r="TYV13" s="84"/>
      <c r="TYW13" s="84"/>
      <c r="TYX13" s="84"/>
      <c r="TYY13" s="84"/>
      <c r="TYZ13" s="84"/>
      <c r="TZA13" s="84"/>
      <c r="TZB13" s="84"/>
      <c r="TZC13" s="84"/>
      <c r="TZD13" s="84"/>
      <c r="TZE13" s="84"/>
      <c r="TZF13" s="84"/>
      <c r="TZG13" s="84"/>
      <c r="TZH13" s="84"/>
      <c r="TZI13" s="84"/>
      <c r="TZJ13" s="84"/>
      <c r="TZK13" s="84"/>
      <c r="TZL13" s="84"/>
      <c r="TZM13" s="84"/>
      <c r="TZN13" s="84"/>
      <c r="TZO13" s="84"/>
      <c r="TZP13" s="84"/>
      <c r="TZQ13" s="84"/>
      <c r="TZR13" s="84"/>
      <c r="TZS13" s="84"/>
      <c r="TZT13" s="84"/>
      <c r="TZU13" s="84"/>
      <c r="TZV13" s="84"/>
      <c r="TZW13" s="84"/>
      <c r="TZX13" s="84"/>
      <c r="TZY13" s="84"/>
      <c r="TZZ13" s="84"/>
      <c r="UAA13" s="84"/>
      <c r="UAB13" s="84"/>
      <c r="UAC13" s="84"/>
      <c r="UAD13" s="84"/>
      <c r="UAE13" s="84"/>
      <c r="UAF13" s="84"/>
      <c r="UAG13" s="84"/>
      <c r="UAH13" s="84"/>
      <c r="UAI13" s="84"/>
      <c r="UAJ13" s="84"/>
      <c r="UAK13" s="84"/>
      <c r="UAL13" s="84"/>
      <c r="UAM13" s="84"/>
      <c r="UAN13" s="84"/>
      <c r="UAO13" s="84"/>
      <c r="UAP13" s="84"/>
      <c r="UAQ13" s="84"/>
      <c r="UAR13" s="84"/>
      <c r="UAS13" s="84"/>
      <c r="UAT13" s="84"/>
      <c r="UAU13" s="84"/>
      <c r="UAV13" s="84"/>
      <c r="UAW13" s="84"/>
      <c r="UAX13" s="84"/>
      <c r="UAY13" s="84"/>
      <c r="UAZ13" s="84"/>
      <c r="UBA13" s="84"/>
      <c r="UBB13" s="84"/>
      <c r="UBC13" s="84"/>
      <c r="UBD13" s="84"/>
      <c r="UBE13" s="84"/>
      <c r="UBF13" s="84"/>
      <c r="UBG13" s="84"/>
      <c r="UBH13" s="84"/>
      <c r="UBI13" s="84"/>
      <c r="UBJ13" s="84"/>
      <c r="UBK13" s="84"/>
      <c r="UBL13" s="84"/>
      <c r="UBM13" s="84"/>
      <c r="UBN13" s="84"/>
      <c r="UBO13" s="84"/>
      <c r="UBP13" s="84"/>
      <c r="UBQ13" s="84"/>
      <c r="UBR13" s="84"/>
      <c r="UBS13" s="84"/>
      <c r="UBT13" s="84"/>
      <c r="UBU13" s="84"/>
      <c r="UBV13" s="84"/>
      <c r="UBW13" s="84"/>
      <c r="UBX13" s="84"/>
      <c r="UBY13" s="84"/>
      <c r="UBZ13" s="84"/>
      <c r="UCA13" s="84"/>
      <c r="UCB13" s="84"/>
      <c r="UCC13" s="84"/>
      <c r="UCD13" s="84"/>
      <c r="UCE13" s="84"/>
      <c r="UCF13" s="84"/>
      <c r="UCG13" s="84"/>
      <c r="UCH13" s="84"/>
      <c r="UCI13" s="84"/>
      <c r="UCJ13" s="84"/>
      <c r="UCK13" s="84"/>
      <c r="UCL13" s="84"/>
      <c r="UCM13" s="84"/>
      <c r="UCN13" s="84"/>
      <c r="UCO13" s="84"/>
      <c r="UCP13" s="84"/>
      <c r="UCQ13" s="84"/>
      <c r="UCR13" s="84"/>
      <c r="UCS13" s="84"/>
      <c r="UCT13" s="84"/>
      <c r="UCU13" s="84"/>
      <c r="UCV13" s="84"/>
      <c r="UCW13" s="84"/>
      <c r="UCX13" s="84"/>
      <c r="UCY13" s="84"/>
      <c r="UCZ13" s="84"/>
      <c r="UDA13" s="84"/>
      <c r="UDB13" s="84"/>
      <c r="UDC13" s="84"/>
      <c r="UDD13" s="84"/>
      <c r="UDE13" s="84"/>
      <c r="UDF13" s="84"/>
      <c r="UDG13" s="84"/>
      <c r="UDH13" s="84"/>
      <c r="UDI13" s="84"/>
      <c r="UDJ13" s="84"/>
      <c r="UDK13" s="84"/>
      <c r="UDL13" s="84"/>
      <c r="UDM13" s="84"/>
      <c r="UDN13" s="84"/>
      <c r="UDO13" s="84"/>
      <c r="UDP13" s="84"/>
      <c r="UDQ13" s="84"/>
      <c r="UDR13" s="84"/>
      <c r="UDS13" s="84"/>
      <c r="UDT13" s="84"/>
      <c r="UDU13" s="84"/>
      <c r="UDV13" s="84"/>
      <c r="UDW13" s="84"/>
      <c r="UDX13" s="84"/>
      <c r="UDY13" s="84"/>
      <c r="UDZ13" s="84"/>
      <c r="UEA13" s="84"/>
      <c r="UEB13" s="84"/>
      <c r="UEC13" s="84"/>
      <c r="UED13" s="84"/>
      <c r="UEE13" s="84"/>
      <c r="UEF13" s="84"/>
      <c r="UEG13" s="84"/>
      <c r="UEH13" s="84"/>
      <c r="UEI13" s="84"/>
      <c r="UEJ13" s="84"/>
      <c r="UEK13" s="84"/>
      <c r="UEL13" s="84"/>
      <c r="UEM13" s="84"/>
      <c r="UEN13" s="84"/>
      <c r="UEO13" s="84"/>
      <c r="UEP13" s="84"/>
      <c r="UEQ13" s="84"/>
      <c r="UER13" s="84"/>
      <c r="UES13" s="84"/>
      <c r="UET13" s="84"/>
      <c r="UEU13" s="84"/>
      <c r="UEV13" s="84"/>
      <c r="UEW13" s="84"/>
      <c r="UEX13" s="84"/>
      <c r="UEY13" s="84"/>
      <c r="UEZ13" s="84"/>
      <c r="UFA13" s="84"/>
      <c r="UFB13" s="84"/>
      <c r="UFC13" s="84"/>
      <c r="UFD13" s="84"/>
      <c r="UFE13" s="84"/>
      <c r="UFF13" s="84"/>
      <c r="UFG13" s="84"/>
      <c r="UFH13" s="84"/>
      <c r="UFI13" s="84"/>
      <c r="UFJ13" s="84"/>
      <c r="UFK13" s="84"/>
      <c r="UFL13" s="84"/>
      <c r="UFM13" s="84"/>
      <c r="UFN13" s="84"/>
      <c r="UFO13" s="84"/>
      <c r="UFP13" s="84"/>
      <c r="UFQ13" s="84"/>
      <c r="UFR13" s="84"/>
      <c r="UFS13" s="84"/>
      <c r="UFT13" s="84"/>
      <c r="UFU13" s="84"/>
      <c r="UFV13" s="84"/>
      <c r="UFW13" s="84"/>
      <c r="UFX13" s="84"/>
      <c r="UFY13" s="84"/>
      <c r="UFZ13" s="84"/>
      <c r="UGA13" s="84"/>
      <c r="UGB13" s="84"/>
      <c r="UGC13" s="84"/>
      <c r="UGD13" s="84"/>
      <c r="UGE13" s="84"/>
      <c r="UGF13" s="84"/>
      <c r="UGG13" s="84"/>
      <c r="UGH13" s="84"/>
      <c r="UGI13" s="84"/>
      <c r="UGJ13" s="84"/>
      <c r="UGK13" s="84"/>
      <c r="UGL13" s="84"/>
      <c r="UGM13" s="84"/>
      <c r="UGN13" s="84"/>
      <c r="UGO13" s="84"/>
      <c r="UGP13" s="84"/>
      <c r="UGQ13" s="84"/>
      <c r="UGR13" s="84"/>
      <c r="UGS13" s="84"/>
      <c r="UGT13" s="84"/>
      <c r="UGU13" s="84"/>
      <c r="UGV13" s="84"/>
      <c r="UGW13" s="84"/>
      <c r="UGX13" s="84"/>
      <c r="UGY13" s="84"/>
      <c r="UGZ13" s="84"/>
      <c r="UHA13" s="84"/>
      <c r="UHB13" s="84"/>
      <c r="UHC13" s="84"/>
      <c r="UHD13" s="84"/>
      <c r="UHE13" s="84"/>
      <c r="UHF13" s="84"/>
      <c r="UHG13" s="84"/>
      <c r="UHH13" s="84"/>
      <c r="UHI13" s="84"/>
      <c r="UHJ13" s="84"/>
      <c r="UHK13" s="84"/>
      <c r="UHL13" s="84"/>
      <c r="UHM13" s="84"/>
      <c r="UHN13" s="84"/>
      <c r="UHO13" s="84"/>
      <c r="UHP13" s="84"/>
      <c r="UHQ13" s="84"/>
      <c r="UHR13" s="84"/>
      <c r="UHS13" s="84"/>
      <c r="UHT13" s="84"/>
      <c r="UHU13" s="84"/>
      <c r="UHV13" s="84"/>
      <c r="UHW13" s="84"/>
      <c r="UHX13" s="84"/>
      <c r="UHY13" s="84"/>
      <c r="UHZ13" s="84"/>
      <c r="UIA13" s="84"/>
      <c r="UIB13" s="84"/>
      <c r="UIC13" s="84"/>
      <c r="UID13" s="84"/>
      <c r="UIE13" s="84"/>
      <c r="UIF13" s="84"/>
      <c r="UIG13" s="84"/>
      <c r="UIH13" s="84"/>
      <c r="UII13" s="84"/>
      <c r="UIJ13" s="84"/>
      <c r="UIK13" s="84"/>
      <c r="UIL13" s="84"/>
      <c r="UIM13" s="84"/>
      <c r="UIN13" s="84"/>
      <c r="UIO13" s="84"/>
      <c r="UIP13" s="84"/>
      <c r="UIQ13" s="84"/>
      <c r="UIR13" s="84"/>
      <c r="UIS13" s="84"/>
      <c r="UIT13" s="84"/>
      <c r="UIU13" s="84"/>
      <c r="UIV13" s="84"/>
      <c r="UIW13" s="84"/>
      <c r="UIX13" s="84"/>
      <c r="UIY13" s="84"/>
      <c r="UIZ13" s="84"/>
      <c r="UJA13" s="84"/>
      <c r="UJB13" s="84"/>
      <c r="UJC13" s="84"/>
      <c r="UJD13" s="84"/>
      <c r="UJE13" s="84"/>
      <c r="UJF13" s="84"/>
      <c r="UJG13" s="84"/>
      <c r="UJH13" s="84"/>
      <c r="UJI13" s="84"/>
      <c r="UJJ13" s="84"/>
      <c r="UJK13" s="84"/>
      <c r="UJL13" s="84"/>
      <c r="UJM13" s="84"/>
      <c r="UJN13" s="84"/>
      <c r="UJO13" s="84"/>
      <c r="UJP13" s="84"/>
      <c r="UJQ13" s="84"/>
      <c r="UJR13" s="84"/>
      <c r="UJS13" s="84"/>
      <c r="UJT13" s="84"/>
      <c r="UJU13" s="84"/>
      <c r="UJV13" s="84"/>
      <c r="UJW13" s="84"/>
      <c r="UJX13" s="84"/>
      <c r="UJY13" s="84"/>
      <c r="UJZ13" s="84"/>
      <c r="UKA13" s="84"/>
      <c r="UKB13" s="84"/>
      <c r="UKC13" s="84"/>
      <c r="UKD13" s="84"/>
      <c r="UKE13" s="84"/>
      <c r="UKF13" s="84"/>
      <c r="UKG13" s="84"/>
      <c r="UKH13" s="84"/>
      <c r="UKI13" s="84"/>
      <c r="UKJ13" s="84"/>
      <c r="UKK13" s="84"/>
      <c r="UKL13" s="84"/>
      <c r="UKM13" s="84"/>
      <c r="UKN13" s="84"/>
      <c r="UKO13" s="84"/>
      <c r="UKP13" s="84"/>
      <c r="UKQ13" s="84"/>
      <c r="UKR13" s="84"/>
      <c r="UKS13" s="84"/>
      <c r="UKT13" s="84"/>
      <c r="UKU13" s="84"/>
      <c r="UKV13" s="84"/>
      <c r="UKW13" s="84"/>
      <c r="UKX13" s="84"/>
      <c r="UKY13" s="84"/>
      <c r="UKZ13" s="84"/>
      <c r="ULA13" s="84"/>
      <c r="ULB13" s="84"/>
      <c r="ULC13" s="84"/>
      <c r="ULD13" s="84"/>
      <c r="ULE13" s="84"/>
      <c r="ULF13" s="84"/>
      <c r="ULG13" s="84"/>
      <c r="ULH13" s="84"/>
      <c r="ULI13" s="84"/>
      <c r="ULJ13" s="84"/>
      <c r="ULK13" s="84"/>
      <c r="ULL13" s="84"/>
      <c r="ULM13" s="84"/>
      <c r="ULN13" s="84"/>
      <c r="ULO13" s="84"/>
      <c r="ULP13" s="84"/>
      <c r="ULQ13" s="84"/>
      <c r="ULR13" s="84"/>
      <c r="ULS13" s="84"/>
      <c r="ULT13" s="84"/>
      <c r="ULU13" s="84"/>
      <c r="ULV13" s="84"/>
      <c r="ULW13" s="84"/>
      <c r="ULX13" s="84"/>
      <c r="ULY13" s="84"/>
      <c r="ULZ13" s="84"/>
      <c r="UMA13" s="84"/>
      <c r="UMB13" s="84"/>
      <c r="UMC13" s="84"/>
      <c r="UMD13" s="84"/>
      <c r="UME13" s="84"/>
      <c r="UMF13" s="84"/>
      <c r="UMG13" s="84"/>
      <c r="UMH13" s="84"/>
      <c r="UMI13" s="84"/>
      <c r="UMJ13" s="84"/>
      <c r="UMK13" s="84"/>
      <c r="UML13" s="84"/>
      <c r="UMM13" s="84"/>
      <c r="UMN13" s="84"/>
      <c r="UMO13" s="84"/>
      <c r="UMP13" s="84"/>
      <c r="UMQ13" s="84"/>
      <c r="UMR13" s="84"/>
      <c r="UMS13" s="84"/>
      <c r="UMT13" s="84"/>
      <c r="UMU13" s="84"/>
      <c r="UMV13" s="84"/>
      <c r="UMW13" s="84"/>
      <c r="UMX13" s="84"/>
      <c r="UMY13" s="84"/>
      <c r="UMZ13" s="84"/>
      <c r="UNA13" s="84"/>
      <c r="UNB13" s="84"/>
      <c r="UNC13" s="84"/>
      <c r="UND13" s="84"/>
      <c r="UNE13" s="84"/>
      <c r="UNF13" s="84"/>
      <c r="UNG13" s="84"/>
      <c r="UNH13" s="84"/>
      <c r="UNI13" s="84"/>
      <c r="UNJ13" s="84"/>
      <c r="UNK13" s="84"/>
      <c r="UNL13" s="84"/>
      <c r="UNM13" s="84"/>
      <c r="UNN13" s="84"/>
      <c r="UNO13" s="84"/>
      <c r="UNP13" s="84"/>
      <c r="UNQ13" s="84"/>
      <c r="UNR13" s="84"/>
      <c r="UNS13" s="84"/>
      <c r="UNT13" s="84"/>
      <c r="UNU13" s="84"/>
      <c r="UNV13" s="84"/>
      <c r="UNW13" s="84"/>
      <c r="UNX13" s="84"/>
      <c r="UNY13" s="84"/>
      <c r="UNZ13" s="84"/>
      <c r="UOA13" s="84"/>
      <c r="UOB13" s="84"/>
      <c r="UOC13" s="84"/>
      <c r="UOD13" s="84"/>
      <c r="UOE13" s="84"/>
      <c r="UOF13" s="84"/>
      <c r="UOG13" s="84"/>
      <c r="UOH13" s="84"/>
      <c r="UOI13" s="84"/>
      <c r="UOJ13" s="84"/>
      <c r="UOK13" s="84"/>
      <c r="UOL13" s="84"/>
      <c r="UOM13" s="84"/>
      <c r="UON13" s="84"/>
      <c r="UOO13" s="84"/>
      <c r="UOP13" s="84"/>
      <c r="UOQ13" s="84"/>
      <c r="UOR13" s="84"/>
      <c r="UOS13" s="84"/>
      <c r="UOT13" s="84"/>
      <c r="UOU13" s="84"/>
      <c r="UOV13" s="84"/>
      <c r="UOW13" s="84"/>
      <c r="UOX13" s="84"/>
      <c r="UOY13" s="84"/>
      <c r="UOZ13" s="84"/>
      <c r="UPA13" s="84"/>
      <c r="UPB13" s="84"/>
      <c r="UPC13" s="84"/>
      <c r="UPD13" s="84"/>
      <c r="UPE13" s="84"/>
      <c r="UPF13" s="84"/>
      <c r="UPG13" s="84"/>
      <c r="UPH13" s="84"/>
      <c r="UPI13" s="84"/>
      <c r="UPJ13" s="84"/>
      <c r="UPK13" s="84"/>
      <c r="UPL13" s="84"/>
      <c r="UPM13" s="84"/>
      <c r="UPN13" s="84"/>
      <c r="UPO13" s="84"/>
      <c r="UPP13" s="84"/>
      <c r="UPQ13" s="84"/>
      <c r="UPR13" s="84"/>
      <c r="UPS13" s="84"/>
      <c r="UPT13" s="84"/>
      <c r="UPU13" s="84"/>
      <c r="UPV13" s="84"/>
      <c r="UPW13" s="84"/>
      <c r="UPX13" s="84"/>
      <c r="UPY13" s="84"/>
      <c r="UPZ13" s="84"/>
      <c r="UQA13" s="84"/>
      <c r="UQB13" s="84"/>
      <c r="UQC13" s="84"/>
      <c r="UQD13" s="84"/>
      <c r="UQE13" s="84"/>
      <c r="UQF13" s="84"/>
      <c r="UQG13" s="84"/>
      <c r="UQH13" s="84"/>
      <c r="UQI13" s="84"/>
      <c r="UQJ13" s="84"/>
      <c r="UQK13" s="84"/>
      <c r="UQL13" s="84"/>
      <c r="UQM13" s="84"/>
      <c r="UQN13" s="84"/>
      <c r="UQO13" s="84"/>
      <c r="UQP13" s="84"/>
      <c r="UQQ13" s="84"/>
      <c r="UQR13" s="84"/>
      <c r="UQS13" s="84"/>
      <c r="UQT13" s="84"/>
      <c r="UQU13" s="84"/>
      <c r="UQV13" s="84"/>
      <c r="UQW13" s="84"/>
      <c r="UQX13" s="84"/>
      <c r="UQY13" s="84"/>
      <c r="UQZ13" s="84"/>
      <c r="URA13" s="84"/>
      <c r="URB13" s="84"/>
      <c r="URC13" s="84"/>
      <c r="URD13" s="84"/>
      <c r="URE13" s="84"/>
      <c r="URF13" s="84"/>
      <c r="URG13" s="84"/>
      <c r="URH13" s="84"/>
      <c r="URI13" s="84"/>
      <c r="URJ13" s="84"/>
      <c r="URK13" s="84"/>
      <c r="URL13" s="84"/>
      <c r="URM13" s="84"/>
      <c r="URN13" s="84"/>
      <c r="URO13" s="84"/>
      <c r="URP13" s="84"/>
      <c r="URQ13" s="84"/>
      <c r="URR13" s="84"/>
      <c r="URS13" s="84"/>
      <c r="URT13" s="84"/>
      <c r="URU13" s="84"/>
      <c r="URV13" s="84"/>
      <c r="URW13" s="84"/>
      <c r="URX13" s="84"/>
      <c r="URY13" s="84"/>
      <c r="URZ13" s="84"/>
      <c r="USA13" s="84"/>
      <c r="USB13" s="84"/>
      <c r="USC13" s="84"/>
      <c r="USD13" s="84"/>
      <c r="USE13" s="84"/>
      <c r="USF13" s="84"/>
      <c r="USG13" s="84"/>
      <c r="USH13" s="84"/>
      <c r="USI13" s="84"/>
      <c r="USJ13" s="84"/>
      <c r="USK13" s="84"/>
      <c r="USL13" s="84"/>
      <c r="USM13" s="84"/>
      <c r="USN13" s="84"/>
      <c r="USO13" s="84"/>
      <c r="USP13" s="84"/>
      <c r="USQ13" s="84"/>
      <c r="USR13" s="84"/>
      <c r="USS13" s="84"/>
      <c r="UST13" s="84"/>
      <c r="USU13" s="84"/>
      <c r="USV13" s="84"/>
      <c r="USW13" s="84"/>
      <c r="USX13" s="84"/>
      <c r="USY13" s="84"/>
      <c r="USZ13" s="84"/>
      <c r="UTA13" s="84"/>
      <c r="UTB13" s="84"/>
      <c r="UTC13" s="84"/>
      <c r="UTD13" s="84"/>
      <c r="UTE13" s="84"/>
      <c r="UTF13" s="84"/>
      <c r="UTG13" s="84"/>
      <c r="UTH13" s="84"/>
      <c r="UTI13" s="84"/>
      <c r="UTJ13" s="84"/>
      <c r="UTK13" s="84"/>
      <c r="UTL13" s="84"/>
      <c r="UTM13" s="84"/>
      <c r="UTN13" s="84"/>
      <c r="UTO13" s="84"/>
      <c r="UTP13" s="84"/>
      <c r="UTQ13" s="84"/>
      <c r="UTR13" s="84"/>
      <c r="UTS13" s="84"/>
      <c r="UTT13" s="84"/>
      <c r="UTU13" s="84"/>
      <c r="UTV13" s="84"/>
      <c r="UTW13" s="84"/>
      <c r="UTX13" s="84"/>
      <c r="UTY13" s="84"/>
      <c r="UTZ13" s="84"/>
      <c r="UUA13" s="84"/>
      <c r="UUB13" s="84"/>
      <c r="UUC13" s="84"/>
      <c r="UUD13" s="84"/>
      <c r="UUE13" s="84"/>
      <c r="UUF13" s="84"/>
      <c r="UUG13" s="84"/>
      <c r="UUH13" s="84"/>
      <c r="UUI13" s="84"/>
      <c r="UUJ13" s="84"/>
      <c r="UUK13" s="84"/>
      <c r="UUL13" s="84"/>
      <c r="UUM13" s="84"/>
      <c r="UUN13" s="84"/>
      <c r="UUO13" s="84"/>
      <c r="UUP13" s="84"/>
      <c r="UUQ13" s="84"/>
      <c r="UUR13" s="84"/>
      <c r="UUS13" s="84"/>
      <c r="UUT13" s="84"/>
      <c r="UUU13" s="84"/>
      <c r="UUV13" s="84"/>
      <c r="UUW13" s="84"/>
      <c r="UUX13" s="84"/>
      <c r="UUY13" s="84"/>
      <c r="UUZ13" s="84"/>
      <c r="UVA13" s="84"/>
      <c r="UVB13" s="84"/>
      <c r="UVC13" s="84"/>
      <c r="UVD13" s="84"/>
      <c r="UVE13" s="84"/>
      <c r="UVF13" s="84"/>
      <c r="UVG13" s="84"/>
      <c r="UVH13" s="84"/>
      <c r="UVI13" s="84"/>
      <c r="UVJ13" s="84"/>
      <c r="UVK13" s="84"/>
      <c r="UVL13" s="84"/>
      <c r="UVM13" s="84"/>
      <c r="UVN13" s="84"/>
      <c r="UVO13" s="84"/>
      <c r="UVP13" s="84"/>
      <c r="UVQ13" s="84"/>
      <c r="UVR13" s="84"/>
      <c r="UVS13" s="84"/>
      <c r="UVT13" s="84"/>
      <c r="UVU13" s="84"/>
      <c r="UVV13" s="84"/>
      <c r="UVW13" s="84"/>
      <c r="UVX13" s="84"/>
      <c r="UVY13" s="84"/>
      <c r="UVZ13" s="84"/>
      <c r="UWA13" s="84"/>
      <c r="UWB13" s="84"/>
      <c r="UWC13" s="84"/>
      <c r="UWD13" s="84"/>
      <c r="UWE13" s="84"/>
      <c r="UWF13" s="84"/>
      <c r="UWG13" s="84"/>
      <c r="UWH13" s="84"/>
      <c r="UWI13" s="84"/>
      <c r="UWJ13" s="84"/>
      <c r="UWK13" s="84"/>
      <c r="UWL13" s="84"/>
      <c r="UWM13" s="84"/>
      <c r="UWN13" s="84"/>
      <c r="UWO13" s="84"/>
      <c r="UWP13" s="84"/>
      <c r="UWQ13" s="84"/>
      <c r="UWR13" s="84"/>
      <c r="UWS13" s="84"/>
      <c r="UWT13" s="84"/>
      <c r="UWU13" s="84"/>
      <c r="UWV13" s="84"/>
      <c r="UWW13" s="84"/>
      <c r="UWX13" s="84"/>
      <c r="UWY13" s="84"/>
      <c r="UWZ13" s="84"/>
      <c r="UXA13" s="84"/>
      <c r="UXB13" s="84"/>
      <c r="UXC13" s="84"/>
      <c r="UXD13" s="84"/>
      <c r="UXE13" s="84"/>
      <c r="UXF13" s="84"/>
      <c r="UXG13" s="84"/>
      <c r="UXH13" s="84"/>
      <c r="UXI13" s="84"/>
      <c r="UXJ13" s="84"/>
      <c r="UXK13" s="84"/>
      <c r="UXL13" s="84"/>
      <c r="UXM13" s="84"/>
      <c r="UXN13" s="84"/>
      <c r="UXO13" s="84"/>
      <c r="UXP13" s="84"/>
      <c r="UXQ13" s="84"/>
      <c r="UXR13" s="84"/>
      <c r="UXS13" s="84"/>
      <c r="UXT13" s="84"/>
      <c r="UXU13" s="84"/>
      <c r="UXV13" s="84"/>
      <c r="UXW13" s="84"/>
      <c r="UXX13" s="84"/>
      <c r="UXY13" s="84"/>
      <c r="UXZ13" s="84"/>
      <c r="UYA13" s="84"/>
      <c r="UYB13" s="84"/>
      <c r="UYC13" s="84"/>
      <c r="UYD13" s="84"/>
      <c r="UYE13" s="84"/>
      <c r="UYF13" s="84"/>
      <c r="UYG13" s="84"/>
      <c r="UYH13" s="84"/>
      <c r="UYI13" s="84"/>
      <c r="UYJ13" s="84"/>
      <c r="UYK13" s="84"/>
      <c r="UYL13" s="84"/>
      <c r="UYM13" s="84"/>
      <c r="UYN13" s="84"/>
      <c r="UYO13" s="84"/>
      <c r="UYP13" s="84"/>
      <c r="UYQ13" s="84"/>
      <c r="UYR13" s="84"/>
      <c r="UYS13" s="84"/>
      <c r="UYT13" s="84"/>
      <c r="UYU13" s="84"/>
      <c r="UYV13" s="84"/>
      <c r="UYW13" s="84"/>
      <c r="UYX13" s="84"/>
      <c r="UYY13" s="84"/>
      <c r="UYZ13" s="84"/>
      <c r="UZA13" s="84"/>
      <c r="UZB13" s="84"/>
      <c r="UZC13" s="84"/>
      <c r="UZD13" s="84"/>
      <c r="UZE13" s="84"/>
      <c r="UZF13" s="84"/>
      <c r="UZG13" s="84"/>
      <c r="UZH13" s="84"/>
      <c r="UZI13" s="84"/>
      <c r="UZJ13" s="84"/>
      <c r="UZK13" s="84"/>
      <c r="UZL13" s="84"/>
      <c r="UZM13" s="84"/>
      <c r="UZN13" s="84"/>
      <c r="UZO13" s="84"/>
      <c r="UZP13" s="84"/>
      <c r="UZQ13" s="84"/>
      <c r="UZR13" s="84"/>
      <c r="UZS13" s="84"/>
      <c r="UZT13" s="84"/>
      <c r="UZU13" s="84"/>
      <c r="UZV13" s="84"/>
      <c r="UZW13" s="84"/>
      <c r="UZX13" s="84"/>
      <c r="UZY13" s="84"/>
      <c r="UZZ13" s="84"/>
      <c r="VAA13" s="84"/>
      <c r="VAB13" s="84"/>
      <c r="VAC13" s="84"/>
      <c r="VAD13" s="84"/>
      <c r="VAE13" s="84"/>
      <c r="VAF13" s="84"/>
      <c r="VAG13" s="84"/>
      <c r="VAH13" s="84"/>
      <c r="VAI13" s="84"/>
      <c r="VAJ13" s="84"/>
      <c r="VAK13" s="84"/>
      <c r="VAL13" s="84"/>
      <c r="VAM13" s="84"/>
      <c r="VAN13" s="84"/>
      <c r="VAO13" s="84"/>
      <c r="VAP13" s="84"/>
      <c r="VAQ13" s="84"/>
      <c r="VAR13" s="84"/>
      <c r="VAS13" s="84"/>
      <c r="VAT13" s="84"/>
      <c r="VAU13" s="84"/>
      <c r="VAV13" s="84"/>
      <c r="VAW13" s="84"/>
      <c r="VAX13" s="84"/>
      <c r="VAY13" s="84"/>
      <c r="VAZ13" s="84"/>
      <c r="VBA13" s="84"/>
      <c r="VBB13" s="84"/>
      <c r="VBC13" s="84"/>
      <c r="VBD13" s="84"/>
      <c r="VBE13" s="84"/>
      <c r="VBF13" s="84"/>
      <c r="VBG13" s="84"/>
      <c r="VBH13" s="84"/>
      <c r="VBI13" s="84"/>
      <c r="VBJ13" s="84"/>
      <c r="VBK13" s="84"/>
      <c r="VBL13" s="84"/>
      <c r="VBM13" s="84"/>
      <c r="VBN13" s="84"/>
      <c r="VBO13" s="84"/>
      <c r="VBP13" s="84"/>
      <c r="VBQ13" s="84"/>
      <c r="VBR13" s="84"/>
      <c r="VBS13" s="84"/>
      <c r="VBT13" s="84"/>
      <c r="VBU13" s="84"/>
      <c r="VBV13" s="84"/>
      <c r="VBW13" s="84"/>
      <c r="VBX13" s="84"/>
      <c r="VBY13" s="84"/>
      <c r="VBZ13" s="84"/>
      <c r="VCA13" s="84"/>
      <c r="VCB13" s="84"/>
      <c r="VCC13" s="84"/>
      <c r="VCD13" s="84"/>
      <c r="VCE13" s="84"/>
      <c r="VCF13" s="84"/>
      <c r="VCG13" s="84"/>
      <c r="VCH13" s="84"/>
      <c r="VCI13" s="84"/>
      <c r="VCJ13" s="84"/>
      <c r="VCK13" s="84"/>
      <c r="VCL13" s="84"/>
      <c r="VCM13" s="84"/>
      <c r="VCN13" s="84"/>
      <c r="VCO13" s="84"/>
      <c r="VCP13" s="84"/>
      <c r="VCQ13" s="84"/>
      <c r="VCR13" s="84"/>
      <c r="VCS13" s="84"/>
      <c r="VCT13" s="84"/>
      <c r="VCU13" s="84"/>
      <c r="VCV13" s="84"/>
      <c r="VCW13" s="84"/>
      <c r="VCX13" s="84"/>
      <c r="VCY13" s="84"/>
      <c r="VCZ13" s="84"/>
      <c r="VDA13" s="84"/>
      <c r="VDB13" s="84"/>
      <c r="VDC13" s="84"/>
      <c r="VDD13" s="84"/>
      <c r="VDE13" s="84"/>
      <c r="VDF13" s="84"/>
      <c r="VDG13" s="84"/>
      <c r="VDH13" s="84"/>
      <c r="VDI13" s="84"/>
      <c r="VDJ13" s="84"/>
      <c r="VDK13" s="84"/>
      <c r="VDL13" s="84"/>
      <c r="VDM13" s="84"/>
      <c r="VDN13" s="84"/>
      <c r="VDO13" s="84"/>
      <c r="VDP13" s="84"/>
      <c r="VDQ13" s="84"/>
      <c r="VDR13" s="84"/>
      <c r="VDS13" s="84"/>
      <c r="VDT13" s="84"/>
      <c r="VDU13" s="84"/>
      <c r="VDV13" s="84"/>
      <c r="VDW13" s="84"/>
      <c r="VDX13" s="84"/>
      <c r="VDY13" s="84"/>
      <c r="VDZ13" s="84"/>
      <c r="VEA13" s="84"/>
      <c r="VEB13" s="84"/>
      <c r="VEC13" s="84"/>
      <c r="VED13" s="84"/>
      <c r="VEE13" s="84"/>
      <c r="VEF13" s="84"/>
      <c r="VEG13" s="84"/>
      <c r="VEH13" s="84"/>
      <c r="VEI13" s="84"/>
      <c r="VEJ13" s="84"/>
      <c r="VEK13" s="84"/>
      <c r="VEL13" s="84"/>
      <c r="VEM13" s="84"/>
      <c r="VEN13" s="84"/>
      <c r="VEO13" s="84"/>
      <c r="VEP13" s="84"/>
      <c r="VEQ13" s="84"/>
      <c r="VER13" s="84"/>
      <c r="VES13" s="84"/>
      <c r="VET13" s="84"/>
      <c r="VEU13" s="84"/>
      <c r="VEV13" s="84"/>
      <c r="VEW13" s="84"/>
      <c r="VEX13" s="84"/>
      <c r="VEY13" s="84"/>
      <c r="VEZ13" s="84"/>
      <c r="VFA13" s="84"/>
      <c r="VFB13" s="84"/>
      <c r="VFC13" s="84"/>
      <c r="VFD13" s="84"/>
      <c r="VFE13" s="84"/>
      <c r="VFF13" s="84"/>
      <c r="VFG13" s="84"/>
      <c r="VFH13" s="84"/>
      <c r="VFI13" s="84"/>
      <c r="VFJ13" s="84"/>
      <c r="VFK13" s="84"/>
      <c r="VFL13" s="84"/>
      <c r="VFM13" s="84"/>
      <c r="VFN13" s="84"/>
      <c r="VFO13" s="84"/>
      <c r="VFP13" s="84"/>
      <c r="VFQ13" s="84"/>
      <c r="VFR13" s="84"/>
      <c r="VFS13" s="84"/>
      <c r="VFT13" s="84"/>
      <c r="VFU13" s="84"/>
      <c r="VFV13" s="84"/>
      <c r="VFW13" s="84"/>
      <c r="VFX13" s="84"/>
      <c r="VFY13" s="84"/>
      <c r="VFZ13" s="84"/>
      <c r="VGA13" s="84"/>
      <c r="VGB13" s="84"/>
      <c r="VGC13" s="84"/>
      <c r="VGD13" s="84"/>
      <c r="VGE13" s="84"/>
      <c r="VGF13" s="84"/>
      <c r="VGG13" s="84"/>
      <c r="VGH13" s="84"/>
      <c r="VGI13" s="84"/>
      <c r="VGJ13" s="84"/>
      <c r="VGK13" s="84"/>
      <c r="VGL13" s="84"/>
      <c r="VGM13" s="84"/>
      <c r="VGN13" s="84"/>
      <c r="VGO13" s="84"/>
      <c r="VGP13" s="84"/>
      <c r="VGQ13" s="84"/>
      <c r="VGR13" s="84"/>
      <c r="VGS13" s="84"/>
      <c r="VGT13" s="84"/>
      <c r="VGU13" s="84"/>
      <c r="VGV13" s="84"/>
      <c r="VGW13" s="84"/>
      <c r="VGX13" s="84"/>
      <c r="VGY13" s="84"/>
      <c r="VGZ13" s="84"/>
      <c r="VHA13" s="84"/>
      <c r="VHB13" s="84"/>
      <c r="VHC13" s="84"/>
      <c r="VHD13" s="84"/>
      <c r="VHE13" s="84"/>
      <c r="VHF13" s="84"/>
      <c r="VHG13" s="84"/>
      <c r="VHH13" s="84"/>
      <c r="VHI13" s="84"/>
      <c r="VHJ13" s="84"/>
      <c r="VHK13" s="84"/>
      <c r="VHL13" s="84"/>
      <c r="VHM13" s="84"/>
      <c r="VHN13" s="84"/>
      <c r="VHO13" s="84"/>
      <c r="VHP13" s="84"/>
      <c r="VHQ13" s="84"/>
      <c r="VHR13" s="84"/>
      <c r="VHS13" s="84"/>
      <c r="VHT13" s="84"/>
      <c r="VHU13" s="84"/>
      <c r="VHV13" s="84"/>
      <c r="VHW13" s="84"/>
      <c r="VHX13" s="84"/>
      <c r="VHY13" s="84"/>
      <c r="VHZ13" s="84"/>
      <c r="VIA13" s="84"/>
      <c r="VIB13" s="84"/>
      <c r="VIC13" s="84"/>
      <c r="VID13" s="84"/>
      <c r="VIE13" s="84"/>
      <c r="VIF13" s="84"/>
      <c r="VIG13" s="84"/>
      <c r="VIH13" s="84"/>
      <c r="VII13" s="84"/>
      <c r="VIJ13" s="84"/>
      <c r="VIK13" s="84"/>
      <c r="VIL13" s="84"/>
      <c r="VIM13" s="84"/>
      <c r="VIN13" s="84"/>
      <c r="VIO13" s="84"/>
      <c r="VIP13" s="84"/>
      <c r="VIQ13" s="84"/>
      <c r="VIR13" s="84"/>
      <c r="VIS13" s="84"/>
      <c r="VIT13" s="84"/>
      <c r="VIU13" s="84"/>
      <c r="VIV13" s="84"/>
      <c r="VIW13" s="84"/>
      <c r="VIX13" s="84"/>
      <c r="VIY13" s="84"/>
      <c r="VIZ13" s="84"/>
      <c r="VJA13" s="84"/>
      <c r="VJB13" s="84"/>
      <c r="VJC13" s="84"/>
      <c r="VJD13" s="84"/>
      <c r="VJE13" s="84"/>
      <c r="VJF13" s="84"/>
      <c r="VJG13" s="84"/>
      <c r="VJH13" s="84"/>
      <c r="VJI13" s="84"/>
      <c r="VJJ13" s="84"/>
      <c r="VJK13" s="84"/>
      <c r="VJL13" s="84"/>
      <c r="VJM13" s="84"/>
      <c r="VJN13" s="84"/>
      <c r="VJO13" s="84"/>
      <c r="VJP13" s="84"/>
      <c r="VJQ13" s="84"/>
      <c r="VJR13" s="84"/>
      <c r="VJS13" s="84"/>
      <c r="VJT13" s="84"/>
      <c r="VJU13" s="84"/>
      <c r="VJV13" s="84"/>
      <c r="VJW13" s="84"/>
      <c r="VJX13" s="84"/>
      <c r="VJY13" s="84"/>
      <c r="VJZ13" s="84"/>
      <c r="VKA13" s="84"/>
      <c r="VKB13" s="84"/>
      <c r="VKC13" s="84"/>
      <c r="VKD13" s="84"/>
      <c r="VKE13" s="84"/>
      <c r="VKF13" s="84"/>
      <c r="VKG13" s="84"/>
      <c r="VKH13" s="84"/>
      <c r="VKI13" s="84"/>
      <c r="VKJ13" s="84"/>
      <c r="VKK13" s="84"/>
      <c r="VKL13" s="84"/>
      <c r="VKM13" s="84"/>
      <c r="VKN13" s="84"/>
      <c r="VKO13" s="84"/>
      <c r="VKP13" s="84"/>
      <c r="VKQ13" s="84"/>
      <c r="VKR13" s="84"/>
      <c r="VKS13" s="84"/>
      <c r="VKT13" s="84"/>
      <c r="VKU13" s="84"/>
      <c r="VKV13" s="84"/>
      <c r="VKW13" s="84"/>
      <c r="VKX13" s="84"/>
      <c r="VKY13" s="84"/>
      <c r="VKZ13" s="84"/>
      <c r="VLA13" s="84"/>
      <c r="VLB13" s="84"/>
      <c r="VLC13" s="84"/>
      <c r="VLD13" s="84"/>
      <c r="VLE13" s="84"/>
      <c r="VLF13" s="84"/>
      <c r="VLG13" s="84"/>
      <c r="VLH13" s="84"/>
      <c r="VLI13" s="84"/>
      <c r="VLJ13" s="84"/>
      <c r="VLK13" s="84"/>
      <c r="VLL13" s="84"/>
      <c r="VLM13" s="84"/>
      <c r="VLN13" s="84"/>
      <c r="VLO13" s="84"/>
      <c r="VLP13" s="84"/>
      <c r="VLQ13" s="84"/>
      <c r="VLR13" s="84"/>
      <c r="VLS13" s="84"/>
      <c r="VLT13" s="84"/>
      <c r="VLU13" s="84"/>
      <c r="VLV13" s="84"/>
      <c r="VLW13" s="84"/>
      <c r="VLX13" s="84"/>
      <c r="VLY13" s="84"/>
      <c r="VLZ13" s="84"/>
      <c r="VMA13" s="84"/>
      <c r="VMB13" s="84"/>
      <c r="VMC13" s="84"/>
      <c r="VMD13" s="84"/>
      <c r="VME13" s="84"/>
      <c r="VMF13" s="84"/>
      <c r="VMG13" s="84"/>
      <c r="VMH13" s="84"/>
      <c r="VMI13" s="84"/>
      <c r="VMJ13" s="84"/>
      <c r="VMK13" s="84"/>
      <c r="VML13" s="84"/>
      <c r="VMM13" s="84"/>
      <c r="VMN13" s="84"/>
      <c r="VMO13" s="84"/>
      <c r="VMP13" s="84"/>
      <c r="VMQ13" s="84"/>
      <c r="VMR13" s="84"/>
      <c r="VMS13" s="84"/>
      <c r="VMT13" s="84"/>
      <c r="VMU13" s="84"/>
      <c r="VMV13" s="84"/>
      <c r="VMW13" s="84"/>
      <c r="VMX13" s="84"/>
      <c r="VMY13" s="84"/>
      <c r="VMZ13" s="84"/>
      <c r="VNA13" s="84"/>
      <c r="VNB13" s="84"/>
      <c r="VNC13" s="84"/>
      <c r="VND13" s="84"/>
      <c r="VNE13" s="84"/>
      <c r="VNF13" s="84"/>
      <c r="VNG13" s="84"/>
      <c r="VNH13" s="84"/>
      <c r="VNI13" s="84"/>
      <c r="VNJ13" s="84"/>
      <c r="VNK13" s="84"/>
      <c r="VNL13" s="84"/>
      <c r="VNM13" s="84"/>
      <c r="VNN13" s="84"/>
      <c r="VNO13" s="84"/>
      <c r="VNP13" s="84"/>
      <c r="VNQ13" s="84"/>
      <c r="VNR13" s="84"/>
      <c r="VNS13" s="84"/>
      <c r="VNT13" s="84"/>
      <c r="VNU13" s="84"/>
      <c r="VNV13" s="84"/>
      <c r="VNW13" s="84"/>
      <c r="VNX13" s="84"/>
      <c r="VNY13" s="84"/>
      <c r="VNZ13" s="84"/>
      <c r="VOA13" s="84"/>
      <c r="VOB13" s="84"/>
      <c r="VOC13" s="84"/>
      <c r="VOD13" s="84"/>
      <c r="VOE13" s="84"/>
      <c r="VOF13" s="84"/>
      <c r="VOG13" s="84"/>
      <c r="VOH13" s="84"/>
      <c r="VOI13" s="84"/>
      <c r="VOJ13" s="84"/>
      <c r="VOK13" s="84"/>
      <c r="VOL13" s="84"/>
      <c r="VOM13" s="84"/>
      <c r="VON13" s="84"/>
      <c r="VOO13" s="84"/>
      <c r="VOP13" s="84"/>
      <c r="VOQ13" s="84"/>
      <c r="VOR13" s="84"/>
      <c r="VOS13" s="84"/>
      <c r="VOT13" s="84"/>
      <c r="VOU13" s="84"/>
      <c r="VOV13" s="84"/>
      <c r="VOW13" s="84"/>
      <c r="VOX13" s="84"/>
      <c r="VOY13" s="84"/>
      <c r="VOZ13" s="84"/>
      <c r="VPA13" s="84"/>
      <c r="VPB13" s="84"/>
      <c r="VPC13" s="84"/>
      <c r="VPD13" s="84"/>
      <c r="VPE13" s="84"/>
      <c r="VPF13" s="84"/>
      <c r="VPG13" s="84"/>
      <c r="VPH13" s="84"/>
      <c r="VPI13" s="84"/>
      <c r="VPJ13" s="84"/>
      <c r="VPK13" s="84"/>
      <c r="VPL13" s="84"/>
      <c r="VPM13" s="84"/>
      <c r="VPN13" s="84"/>
      <c r="VPO13" s="84"/>
      <c r="VPP13" s="84"/>
      <c r="VPQ13" s="84"/>
      <c r="VPR13" s="84"/>
      <c r="VPS13" s="84"/>
      <c r="VPT13" s="84"/>
      <c r="VPU13" s="84"/>
      <c r="VPV13" s="84"/>
      <c r="VPW13" s="84"/>
      <c r="VPX13" s="84"/>
      <c r="VPY13" s="84"/>
      <c r="VPZ13" s="84"/>
      <c r="VQA13" s="84"/>
      <c r="VQB13" s="84"/>
      <c r="VQC13" s="84"/>
      <c r="VQD13" s="84"/>
      <c r="VQE13" s="84"/>
      <c r="VQF13" s="84"/>
      <c r="VQG13" s="84"/>
      <c r="VQH13" s="84"/>
      <c r="VQI13" s="84"/>
      <c r="VQJ13" s="84"/>
      <c r="VQK13" s="84"/>
      <c r="VQL13" s="84"/>
      <c r="VQM13" s="84"/>
      <c r="VQN13" s="84"/>
      <c r="VQO13" s="84"/>
      <c r="VQP13" s="84"/>
      <c r="VQQ13" s="84"/>
      <c r="VQR13" s="84"/>
      <c r="VQS13" s="84"/>
      <c r="VQT13" s="84"/>
      <c r="VQU13" s="84"/>
      <c r="VQV13" s="84"/>
      <c r="VQW13" s="84"/>
      <c r="VQX13" s="84"/>
      <c r="VQY13" s="84"/>
      <c r="VQZ13" s="84"/>
      <c r="VRA13" s="84"/>
      <c r="VRB13" s="84"/>
      <c r="VRC13" s="84"/>
      <c r="VRD13" s="84"/>
      <c r="VRE13" s="84"/>
      <c r="VRF13" s="84"/>
      <c r="VRG13" s="84"/>
      <c r="VRH13" s="84"/>
      <c r="VRI13" s="84"/>
      <c r="VRJ13" s="84"/>
      <c r="VRK13" s="84"/>
      <c r="VRL13" s="84"/>
      <c r="VRM13" s="84"/>
      <c r="VRN13" s="84"/>
      <c r="VRO13" s="84"/>
      <c r="VRP13" s="84"/>
      <c r="VRQ13" s="84"/>
      <c r="VRR13" s="84"/>
      <c r="VRS13" s="84"/>
      <c r="VRT13" s="84"/>
      <c r="VRU13" s="84"/>
      <c r="VRV13" s="84"/>
      <c r="VRW13" s="84"/>
      <c r="VRX13" s="84"/>
      <c r="VRY13" s="84"/>
      <c r="VRZ13" s="84"/>
      <c r="VSA13" s="84"/>
      <c r="VSB13" s="84"/>
      <c r="VSC13" s="84"/>
      <c r="VSD13" s="84"/>
      <c r="VSE13" s="84"/>
      <c r="VSF13" s="84"/>
      <c r="VSG13" s="84"/>
      <c r="VSH13" s="84"/>
      <c r="VSI13" s="84"/>
      <c r="VSJ13" s="84"/>
      <c r="VSK13" s="84"/>
      <c r="VSL13" s="84"/>
      <c r="VSM13" s="84"/>
      <c r="VSN13" s="84"/>
      <c r="VSO13" s="84"/>
      <c r="VSP13" s="84"/>
      <c r="VSQ13" s="84"/>
      <c r="VSR13" s="84"/>
      <c r="VSS13" s="84"/>
      <c r="VST13" s="84"/>
      <c r="VSU13" s="84"/>
      <c r="VSV13" s="84"/>
      <c r="VSW13" s="84"/>
      <c r="VSX13" s="84"/>
      <c r="VSY13" s="84"/>
      <c r="VSZ13" s="84"/>
      <c r="VTA13" s="84"/>
      <c r="VTB13" s="84"/>
      <c r="VTC13" s="84"/>
      <c r="VTD13" s="84"/>
      <c r="VTE13" s="84"/>
      <c r="VTF13" s="84"/>
      <c r="VTG13" s="84"/>
      <c r="VTH13" s="84"/>
      <c r="VTI13" s="84"/>
      <c r="VTJ13" s="84"/>
      <c r="VTK13" s="84"/>
      <c r="VTL13" s="84"/>
      <c r="VTM13" s="84"/>
      <c r="VTN13" s="84"/>
      <c r="VTO13" s="84"/>
      <c r="VTP13" s="84"/>
      <c r="VTQ13" s="84"/>
      <c r="VTR13" s="84"/>
      <c r="VTS13" s="84"/>
      <c r="VTT13" s="84"/>
      <c r="VTU13" s="84"/>
      <c r="VTV13" s="84"/>
      <c r="VTW13" s="84"/>
      <c r="VTX13" s="84"/>
      <c r="VTY13" s="84"/>
      <c r="VTZ13" s="84"/>
      <c r="VUA13" s="84"/>
      <c r="VUB13" s="84"/>
      <c r="VUC13" s="84"/>
      <c r="VUD13" s="84"/>
      <c r="VUE13" s="84"/>
      <c r="VUF13" s="84"/>
      <c r="VUG13" s="84"/>
      <c r="VUH13" s="84"/>
      <c r="VUI13" s="84"/>
      <c r="VUJ13" s="84"/>
      <c r="VUK13" s="84"/>
      <c r="VUL13" s="84"/>
      <c r="VUM13" s="84"/>
      <c r="VUN13" s="84"/>
      <c r="VUO13" s="84"/>
      <c r="VUP13" s="84"/>
      <c r="VUQ13" s="84"/>
      <c r="VUR13" s="84"/>
      <c r="VUS13" s="84"/>
      <c r="VUT13" s="84"/>
      <c r="VUU13" s="84"/>
      <c r="VUV13" s="84"/>
      <c r="VUW13" s="84"/>
      <c r="VUX13" s="84"/>
      <c r="VUY13" s="84"/>
      <c r="VUZ13" s="84"/>
      <c r="VVA13" s="84"/>
      <c r="VVB13" s="84"/>
      <c r="VVC13" s="84"/>
      <c r="VVD13" s="84"/>
      <c r="VVE13" s="84"/>
      <c r="VVF13" s="84"/>
      <c r="VVG13" s="84"/>
      <c r="VVH13" s="84"/>
      <c r="VVI13" s="84"/>
      <c r="VVJ13" s="84"/>
      <c r="VVK13" s="84"/>
      <c r="VVL13" s="84"/>
      <c r="VVM13" s="84"/>
      <c r="VVN13" s="84"/>
      <c r="VVO13" s="84"/>
      <c r="VVP13" s="84"/>
      <c r="VVQ13" s="84"/>
      <c r="VVR13" s="84"/>
      <c r="VVS13" s="84"/>
      <c r="VVT13" s="84"/>
      <c r="VVU13" s="84"/>
      <c r="VVV13" s="84"/>
      <c r="VVW13" s="84"/>
      <c r="VVX13" s="84"/>
      <c r="VVY13" s="84"/>
      <c r="VVZ13" s="84"/>
      <c r="VWA13" s="84"/>
      <c r="VWB13" s="84"/>
      <c r="VWC13" s="84"/>
      <c r="VWD13" s="84"/>
      <c r="VWE13" s="84"/>
      <c r="VWF13" s="84"/>
      <c r="VWG13" s="84"/>
      <c r="VWH13" s="84"/>
      <c r="VWI13" s="84"/>
      <c r="VWJ13" s="84"/>
      <c r="VWK13" s="84"/>
      <c r="VWL13" s="84"/>
      <c r="VWM13" s="84"/>
      <c r="VWN13" s="84"/>
      <c r="VWO13" s="84"/>
      <c r="VWP13" s="84"/>
      <c r="VWQ13" s="84"/>
      <c r="VWR13" s="84"/>
      <c r="VWS13" s="84"/>
      <c r="VWT13" s="84"/>
      <c r="VWU13" s="84"/>
      <c r="VWV13" s="84"/>
      <c r="VWW13" s="84"/>
      <c r="VWX13" s="84"/>
      <c r="VWY13" s="84"/>
      <c r="VWZ13" s="84"/>
      <c r="VXA13" s="84"/>
      <c r="VXB13" s="84"/>
      <c r="VXC13" s="84"/>
      <c r="VXD13" s="84"/>
      <c r="VXE13" s="84"/>
      <c r="VXF13" s="84"/>
      <c r="VXG13" s="84"/>
      <c r="VXH13" s="84"/>
      <c r="VXI13" s="84"/>
      <c r="VXJ13" s="84"/>
      <c r="VXK13" s="84"/>
      <c r="VXL13" s="84"/>
      <c r="VXM13" s="84"/>
      <c r="VXN13" s="84"/>
      <c r="VXO13" s="84"/>
      <c r="VXP13" s="84"/>
      <c r="VXQ13" s="84"/>
      <c r="VXR13" s="84"/>
      <c r="VXS13" s="84"/>
      <c r="VXT13" s="84"/>
      <c r="VXU13" s="84"/>
      <c r="VXV13" s="84"/>
      <c r="VXW13" s="84"/>
      <c r="VXX13" s="84"/>
      <c r="VXY13" s="84"/>
      <c r="VXZ13" s="84"/>
      <c r="VYA13" s="84"/>
      <c r="VYB13" s="84"/>
      <c r="VYC13" s="84"/>
      <c r="VYD13" s="84"/>
      <c r="VYE13" s="84"/>
      <c r="VYF13" s="84"/>
      <c r="VYG13" s="84"/>
      <c r="VYH13" s="84"/>
      <c r="VYI13" s="84"/>
      <c r="VYJ13" s="84"/>
      <c r="VYK13" s="84"/>
      <c r="VYL13" s="84"/>
      <c r="VYM13" s="84"/>
      <c r="VYN13" s="84"/>
      <c r="VYO13" s="84"/>
      <c r="VYP13" s="84"/>
      <c r="VYQ13" s="84"/>
      <c r="VYR13" s="84"/>
      <c r="VYS13" s="84"/>
      <c r="VYT13" s="84"/>
      <c r="VYU13" s="84"/>
      <c r="VYV13" s="84"/>
      <c r="VYW13" s="84"/>
      <c r="VYX13" s="84"/>
      <c r="VYY13" s="84"/>
      <c r="VYZ13" s="84"/>
      <c r="VZA13" s="84"/>
      <c r="VZB13" s="84"/>
      <c r="VZC13" s="84"/>
      <c r="VZD13" s="84"/>
      <c r="VZE13" s="84"/>
      <c r="VZF13" s="84"/>
      <c r="VZG13" s="84"/>
      <c r="VZH13" s="84"/>
      <c r="VZI13" s="84"/>
      <c r="VZJ13" s="84"/>
      <c r="VZK13" s="84"/>
      <c r="VZL13" s="84"/>
      <c r="VZM13" s="84"/>
      <c r="VZN13" s="84"/>
      <c r="VZO13" s="84"/>
      <c r="VZP13" s="84"/>
      <c r="VZQ13" s="84"/>
      <c r="VZR13" s="84"/>
      <c r="VZS13" s="84"/>
      <c r="VZT13" s="84"/>
      <c r="VZU13" s="84"/>
      <c r="VZV13" s="84"/>
      <c r="VZW13" s="84"/>
      <c r="VZX13" s="84"/>
      <c r="VZY13" s="84"/>
      <c r="VZZ13" s="84"/>
      <c r="WAA13" s="84"/>
      <c r="WAB13" s="84"/>
      <c r="WAC13" s="84"/>
      <c r="WAD13" s="84"/>
      <c r="WAE13" s="84"/>
      <c r="WAF13" s="84"/>
      <c r="WAG13" s="84"/>
      <c r="WAH13" s="84"/>
      <c r="WAI13" s="84"/>
      <c r="WAJ13" s="84"/>
      <c r="WAK13" s="84"/>
      <c r="WAL13" s="84"/>
      <c r="WAM13" s="84"/>
      <c r="WAN13" s="84"/>
      <c r="WAO13" s="84"/>
      <c r="WAP13" s="84"/>
      <c r="WAQ13" s="84"/>
      <c r="WAR13" s="84"/>
      <c r="WAS13" s="84"/>
      <c r="WAT13" s="84"/>
      <c r="WAU13" s="84"/>
      <c r="WAV13" s="84"/>
      <c r="WAW13" s="84"/>
      <c r="WAX13" s="84"/>
      <c r="WAY13" s="84"/>
      <c r="WAZ13" s="84"/>
      <c r="WBA13" s="84"/>
      <c r="WBB13" s="84"/>
      <c r="WBC13" s="84"/>
      <c r="WBD13" s="84"/>
      <c r="WBE13" s="84"/>
      <c r="WBF13" s="84"/>
      <c r="WBG13" s="84"/>
      <c r="WBH13" s="84"/>
      <c r="WBI13" s="84"/>
      <c r="WBJ13" s="84"/>
      <c r="WBK13" s="84"/>
      <c r="WBL13" s="84"/>
      <c r="WBM13" s="84"/>
      <c r="WBN13" s="84"/>
      <c r="WBO13" s="84"/>
      <c r="WBP13" s="84"/>
      <c r="WBQ13" s="84"/>
      <c r="WBR13" s="84"/>
      <c r="WBS13" s="84"/>
      <c r="WBT13" s="84"/>
      <c r="WBU13" s="84"/>
      <c r="WBV13" s="84"/>
      <c r="WBW13" s="84"/>
      <c r="WBX13" s="84"/>
      <c r="WBY13" s="84"/>
      <c r="WBZ13" s="84"/>
      <c r="WCA13" s="84"/>
      <c r="WCB13" s="84"/>
      <c r="WCC13" s="84"/>
      <c r="WCD13" s="84"/>
      <c r="WCE13" s="84"/>
      <c r="WCF13" s="84"/>
      <c r="WCG13" s="84"/>
      <c r="WCH13" s="84"/>
      <c r="WCI13" s="84"/>
      <c r="WCJ13" s="84"/>
      <c r="WCK13" s="84"/>
      <c r="WCL13" s="84"/>
      <c r="WCM13" s="84"/>
      <c r="WCN13" s="84"/>
      <c r="WCO13" s="84"/>
      <c r="WCP13" s="84"/>
      <c r="WCQ13" s="84"/>
      <c r="WCR13" s="84"/>
      <c r="WCS13" s="84"/>
      <c r="WCT13" s="84"/>
      <c r="WCU13" s="84"/>
      <c r="WCV13" s="84"/>
      <c r="WCW13" s="84"/>
      <c r="WCX13" s="84"/>
      <c r="WCY13" s="84"/>
      <c r="WCZ13" s="84"/>
      <c r="WDA13" s="84"/>
      <c r="WDB13" s="84"/>
      <c r="WDC13" s="84"/>
      <c r="WDD13" s="84"/>
      <c r="WDE13" s="84"/>
      <c r="WDF13" s="84"/>
      <c r="WDG13" s="84"/>
      <c r="WDH13" s="84"/>
      <c r="WDI13" s="84"/>
      <c r="WDJ13" s="84"/>
      <c r="WDK13" s="84"/>
      <c r="WDL13" s="84"/>
      <c r="WDM13" s="84"/>
      <c r="WDN13" s="84"/>
      <c r="WDO13" s="84"/>
      <c r="WDP13" s="84"/>
      <c r="WDQ13" s="84"/>
      <c r="WDR13" s="84"/>
      <c r="WDS13" s="84"/>
      <c r="WDT13" s="84"/>
      <c r="WDU13" s="84"/>
      <c r="WDV13" s="84"/>
      <c r="WDW13" s="84"/>
      <c r="WDX13" s="84"/>
      <c r="WDY13" s="84"/>
      <c r="WDZ13" s="84"/>
      <c r="WEA13" s="84"/>
      <c r="WEB13" s="84"/>
      <c r="WEC13" s="84"/>
      <c r="WED13" s="84"/>
      <c r="WEE13" s="84"/>
      <c r="WEF13" s="84"/>
      <c r="WEG13" s="84"/>
      <c r="WEH13" s="84"/>
      <c r="WEI13" s="84"/>
      <c r="WEJ13" s="84"/>
      <c r="WEK13" s="84"/>
      <c r="WEL13" s="84"/>
      <c r="WEM13" s="84"/>
      <c r="WEN13" s="84"/>
      <c r="WEO13" s="84"/>
      <c r="WEP13" s="84"/>
      <c r="WEQ13" s="84"/>
      <c r="WER13" s="84"/>
      <c r="WES13" s="84"/>
      <c r="WET13" s="84"/>
      <c r="WEU13" s="84"/>
      <c r="WEV13" s="84"/>
      <c r="WEW13" s="84"/>
      <c r="WEX13" s="84"/>
      <c r="WEY13" s="84"/>
      <c r="WEZ13" s="84"/>
      <c r="WFA13" s="84"/>
      <c r="WFB13" s="84"/>
      <c r="WFC13" s="84"/>
      <c r="WFD13" s="84"/>
      <c r="WFE13" s="84"/>
      <c r="WFF13" s="84"/>
      <c r="WFG13" s="84"/>
      <c r="WFH13" s="84"/>
      <c r="WFI13" s="84"/>
      <c r="WFJ13" s="84"/>
      <c r="WFK13" s="84"/>
      <c r="WFL13" s="84"/>
      <c r="WFM13" s="84"/>
      <c r="WFN13" s="84"/>
      <c r="WFO13" s="84"/>
      <c r="WFP13" s="84"/>
      <c r="WFQ13" s="84"/>
      <c r="WFR13" s="84"/>
      <c r="WFS13" s="84"/>
      <c r="WFT13" s="84"/>
      <c r="WFU13" s="84"/>
      <c r="WFV13" s="84"/>
      <c r="WFW13" s="84"/>
      <c r="WFX13" s="84"/>
      <c r="WFY13" s="84"/>
      <c r="WFZ13" s="84"/>
      <c r="WGA13" s="84"/>
      <c r="WGB13" s="84"/>
      <c r="WGC13" s="84"/>
      <c r="WGD13" s="84"/>
      <c r="WGE13" s="84"/>
      <c r="WGF13" s="84"/>
      <c r="WGG13" s="84"/>
      <c r="WGH13" s="84"/>
      <c r="WGI13" s="84"/>
      <c r="WGJ13" s="84"/>
      <c r="WGK13" s="84"/>
      <c r="WGL13" s="84"/>
      <c r="WGM13" s="84"/>
      <c r="WGN13" s="84"/>
      <c r="WGO13" s="84"/>
      <c r="WGP13" s="84"/>
      <c r="WGQ13" s="84"/>
      <c r="WGR13" s="84"/>
      <c r="WGS13" s="84"/>
      <c r="WGT13" s="84"/>
      <c r="WGU13" s="84"/>
      <c r="WGV13" s="84"/>
      <c r="WGW13" s="84"/>
      <c r="WGX13" s="84"/>
      <c r="WGY13" s="84"/>
      <c r="WGZ13" s="84"/>
      <c r="WHA13" s="84"/>
      <c r="WHB13" s="84"/>
      <c r="WHC13" s="84"/>
      <c r="WHD13" s="84"/>
      <c r="WHE13" s="84"/>
      <c r="WHF13" s="84"/>
      <c r="WHG13" s="84"/>
      <c r="WHH13" s="84"/>
      <c r="WHI13" s="84"/>
      <c r="WHJ13" s="84"/>
      <c r="WHK13" s="84"/>
      <c r="WHL13" s="84"/>
      <c r="WHM13" s="84"/>
      <c r="WHN13" s="84"/>
      <c r="WHO13" s="84"/>
      <c r="WHP13" s="84"/>
      <c r="WHQ13" s="84"/>
      <c r="WHR13" s="84"/>
      <c r="WHS13" s="84"/>
      <c r="WHT13" s="84"/>
      <c r="WHU13" s="84"/>
      <c r="WHV13" s="84"/>
      <c r="WHW13" s="84"/>
      <c r="WHX13" s="84"/>
      <c r="WHY13" s="84"/>
      <c r="WHZ13" s="84"/>
      <c r="WIA13" s="84"/>
      <c r="WIB13" s="84"/>
      <c r="WIC13" s="84"/>
      <c r="WID13" s="84"/>
      <c r="WIE13" s="84"/>
      <c r="WIF13" s="84"/>
      <c r="WIG13" s="84"/>
      <c r="WIH13" s="84"/>
      <c r="WII13" s="84"/>
      <c r="WIJ13" s="84"/>
      <c r="WIK13" s="84"/>
      <c r="WIL13" s="84"/>
      <c r="WIM13" s="84"/>
      <c r="WIN13" s="84"/>
      <c r="WIO13" s="84"/>
      <c r="WIP13" s="84"/>
      <c r="WIQ13" s="84"/>
      <c r="WIR13" s="84"/>
      <c r="WIS13" s="84"/>
      <c r="WIT13" s="84"/>
      <c r="WIU13" s="84"/>
      <c r="WIV13" s="84"/>
      <c r="WIW13" s="84"/>
      <c r="WIX13" s="84"/>
      <c r="WIY13" s="84"/>
      <c r="WIZ13" s="84"/>
      <c r="WJA13" s="84"/>
      <c r="WJB13" s="84"/>
      <c r="WJC13" s="84"/>
      <c r="WJD13" s="84"/>
      <c r="WJE13" s="84"/>
      <c r="WJF13" s="84"/>
      <c r="WJG13" s="84"/>
      <c r="WJH13" s="84"/>
      <c r="WJI13" s="84"/>
      <c r="WJJ13" s="84"/>
      <c r="WJK13" s="84"/>
      <c r="WJL13" s="84"/>
      <c r="WJM13" s="84"/>
      <c r="WJN13" s="84"/>
      <c r="WJO13" s="84"/>
      <c r="WJP13" s="84"/>
      <c r="WJQ13" s="84"/>
      <c r="WJR13" s="84"/>
      <c r="WJS13" s="84"/>
      <c r="WJT13" s="84"/>
      <c r="WJU13" s="84"/>
      <c r="WJV13" s="84"/>
      <c r="WJW13" s="84"/>
      <c r="WJX13" s="84"/>
      <c r="WJY13" s="84"/>
      <c r="WJZ13" s="84"/>
      <c r="WKA13" s="84"/>
      <c r="WKB13" s="84"/>
      <c r="WKC13" s="84"/>
      <c r="WKD13" s="84"/>
      <c r="WKE13" s="84"/>
      <c r="WKF13" s="84"/>
      <c r="WKG13" s="84"/>
      <c r="WKH13" s="84"/>
      <c r="WKI13" s="84"/>
      <c r="WKJ13" s="84"/>
      <c r="WKK13" s="84"/>
      <c r="WKL13" s="84"/>
      <c r="WKM13" s="84"/>
      <c r="WKN13" s="84"/>
      <c r="WKO13" s="84"/>
      <c r="WKP13" s="84"/>
      <c r="WKQ13" s="84"/>
      <c r="WKR13" s="84"/>
      <c r="WKS13" s="84"/>
      <c r="WKT13" s="84"/>
      <c r="WKU13" s="84"/>
      <c r="WKV13" s="84"/>
      <c r="WKW13" s="84"/>
      <c r="WKX13" s="84"/>
      <c r="WKY13" s="84"/>
      <c r="WKZ13" s="84"/>
      <c r="WLA13" s="84"/>
      <c r="WLB13" s="84"/>
      <c r="WLC13" s="84"/>
      <c r="WLD13" s="84"/>
      <c r="WLE13" s="84"/>
      <c r="WLF13" s="84"/>
      <c r="WLG13" s="84"/>
      <c r="WLH13" s="84"/>
      <c r="WLI13" s="84"/>
      <c r="WLJ13" s="84"/>
      <c r="WLK13" s="84"/>
      <c r="WLL13" s="84"/>
      <c r="WLM13" s="84"/>
      <c r="WLN13" s="84"/>
      <c r="WLO13" s="84"/>
      <c r="WLP13" s="84"/>
      <c r="WLQ13" s="84"/>
      <c r="WLR13" s="84"/>
      <c r="WLS13" s="84"/>
      <c r="WLT13" s="84"/>
      <c r="WLU13" s="84"/>
      <c r="WLV13" s="84"/>
      <c r="WLW13" s="84"/>
      <c r="WLX13" s="84"/>
      <c r="WLY13" s="84"/>
      <c r="WLZ13" s="84"/>
      <c r="WMA13" s="84"/>
      <c r="WMB13" s="84"/>
      <c r="WMC13" s="84"/>
      <c r="WMD13" s="84"/>
      <c r="WME13" s="84"/>
      <c r="WMF13" s="84"/>
      <c r="WMG13" s="84"/>
      <c r="WMH13" s="84"/>
      <c r="WMI13" s="84"/>
      <c r="WMJ13" s="84"/>
      <c r="WMK13" s="84"/>
      <c r="WML13" s="84"/>
      <c r="WMM13" s="84"/>
      <c r="WMN13" s="84"/>
      <c r="WMO13" s="84"/>
      <c r="WMP13" s="84"/>
      <c r="WMQ13" s="84"/>
      <c r="WMR13" s="84"/>
      <c r="WMS13" s="84"/>
      <c r="WMT13" s="84"/>
      <c r="WMU13" s="84"/>
      <c r="WMV13" s="84"/>
      <c r="WMW13" s="84"/>
      <c r="WMX13" s="84"/>
      <c r="WMY13" s="84"/>
      <c r="WMZ13" s="84"/>
      <c r="WNA13" s="84"/>
      <c r="WNB13" s="84"/>
      <c r="WNC13" s="84"/>
      <c r="WND13" s="84"/>
      <c r="WNE13" s="84"/>
      <c r="WNF13" s="84"/>
      <c r="WNG13" s="84"/>
      <c r="WNH13" s="84"/>
      <c r="WNI13" s="84"/>
      <c r="WNJ13" s="84"/>
      <c r="WNK13" s="84"/>
      <c r="WNL13" s="84"/>
      <c r="WNM13" s="84"/>
      <c r="WNN13" s="84"/>
      <c r="WNO13" s="84"/>
      <c r="WNP13" s="84"/>
      <c r="WNQ13" s="84"/>
      <c r="WNR13" s="84"/>
      <c r="WNS13" s="84"/>
      <c r="WNT13" s="84"/>
      <c r="WNU13" s="84"/>
      <c r="WNV13" s="84"/>
      <c r="WNW13" s="84"/>
      <c r="WNX13" s="84"/>
      <c r="WNY13" s="84"/>
      <c r="WNZ13" s="84"/>
      <c r="WOA13" s="84"/>
      <c r="WOB13" s="84"/>
      <c r="WOC13" s="84"/>
      <c r="WOD13" s="84"/>
      <c r="WOE13" s="84"/>
      <c r="WOF13" s="84"/>
      <c r="WOG13" s="84"/>
      <c r="WOH13" s="84"/>
      <c r="WOI13" s="84"/>
      <c r="WOJ13" s="84"/>
      <c r="WOK13" s="84"/>
      <c r="WOL13" s="84"/>
      <c r="WOM13" s="84"/>
      <c r="WON13" s="84"/>
      <c r="WOO13" s="84"/>
      <c r="WOP13" s="84"/>
      <c r="WOQ13" s="84"/>
      <c r="WOR13" s="84"/>
      <c r="WOS13" s="84"/>
      <c r="WOT13" s="84"/>
      <c r="WOU13" s="84"/>
      <c r="WOV13" s="84"/>
      <c r="WOW13" s="84"/>
      <c r="WOX13" s="84"/>
      <c r="WOY13" s="84"/>
      <c r="WOZ13" s="84"/>
      <c r="WPA13" s="84"/>
      <c r="WPB13" s="84"/>
      <c r="WPC13" s="84"/>
      <c r="WPD13" s="84"/>
      <c r="WPE13" s="84"/>
      <c r="WPF13" s="84"/>
      <c r="WPG13" s="84"/>
      <c r="WPH13" s="84"/>
      <c r="WPI13" s="84"/>
      <c r="WPJ13" s="84"/>
      <c r="WPK13" s="84"/>
      <c r="WPL13" s="84"/>
      <c r="WPM13" s="84"/>
      <c r="WPN13" s="84"/>
      <c r="WPO13" s="84"/>
      <c r="WPP13" s="84"/>
      <c r="WPQ13" s="84"/>
      <c r="WPR13" s="84"/>
      <c r="WPS13" s="84"/>
      <c r="WPT13" s="84"/>
      <c r="WPU13" s="84"/>
      <c r="WPV13" s="84"/>
      <c r="WPW13" s="84"/>
      <c r="WPX13" s="84"/>
      <c r="WPY13" s="84"/>
      <c r="WPZ13" s="84"/>
      <c r="WQA13" s="84"/>
      <c r="WQB13" s="84"/>
      <c r="WQC13" s="84"/>
      <c r="WQD13" s="84"/>
      <c r="WQE13" s="84"/>
      <c r="WQF13" s="84"/>
      <c r="WQG13" s="84"/>
      <c r="WQH13" s="84"/>
      <c r="WQI13" s="84"/>
      <c r="WQJ13" s="84"/>
      <c r="WQK13" s="84"/>
      <c r="WQL13" s="84"/>
      <c r="WQM13" s="84"/>
      <c r="WQN13" s="84"/>
      <c r="WQO13" s="84"/>
      <c r="WQP13" s="84"/>
      <c r="WQQ13" s="84"/>
      <c r="WQR13" s="84"/>
      <c r="WQS13" s="84"/>
      <c r="WQT13" s="84"/>
      <c r="WQU13" s="84"/>
      <c r="WQV13" s="84"/>
      <c r="WQW13" s="84"/>
      <c r="WQX13" s="84"/>
      <c r="WQY13" s="84"/>
      <c r="WQZ13" s="84"/>
      <c r="WRA13" s="84"/>
      <c r="WRB13" s="84"/>
      <c r="WRC13" s="84"/>
      <c r="WRD13" s="84"/>
      <c r="WRE13" s="84"/>
      <c r="WRF13" s="84"/>
      <c r="WRG13" s="84"/>
      <c r="WRH13" s="84"/>
      <c r="WRI13" s="84"/>
      <c r="WRJ13" s="84"/>
      <c r="WRK13" s="84"/>
      <c r="WRL13" s="84"/>
      <c r="WRM13" s="84"/>
      <c r="WRN13" s="84"/>
      <c r="WRO13" s="84"/>
      <c r="WRP13" s="84"/>
      <c r="WRQ13" s="84"/>
      <c r="WRR13" s="84"/>
      <c r="WRS13" s="84"/>
      <c r="WRT13" s="84"/>
      <c r="WRU13" s="84"/>
      <c r="WRV13" s="84"/>
      <c r="WRW13" s="84"/>
      <c r="WRX13" s="84"/>
      <c r="WRY13" s="84"/>
      <c r="WRZ13" s="84"/>
      <c r="WSA13" s="84"/>
      <c r="WSB13" s="84"/>
      <c r="WSC13" s="84"/>
      <c r="WSD13" s="84"/>
      <c r="WSE13" s="84"/>
      <c r="WSF13" s="84"/>
      <c r="WSG13" s="84"/>
      <c r="WSH13" s="84"/>
      <c r="WSI13" s="84"/>
      <c r="WSJ13" s="84"/>
      <c r="WSK13" s="84"/>
      <c r="WSL13" s="84"/>
      <c r="WSM13" s="84"/>
      <c r="WSN13" s="84"/>
      <c r="WSO13" s="84"/>
      <c r="WSP13" s="84"/>
      <c r="WSQ13" s="84"/>
      <c r="WSR13" s="84"/>
      <c r="WSS13" s="84"/>
      <c r="WST13" s="84"/>
      <c r="WSU13" s="84"/>
      <c r="WSV13" s="84"/>
      <c r="WSW13" s="84"/>
      <c r="WSX13" s="84"/>
      <c r="WSY13" s="84"/>
      <c r="WSZ13" s="84"/>
      <c r="WTA13" s="84"/>
      <c r="WTB13" s="84"/>
      <c r="WTC13" s="84"/>
      <c r="WTD13" s="84"/>
      <c r="WTE13" s="84"/>
      <c r="WTF13" s="84"/>
      <c r="WTG13" s="84"/>
      <c r="WTH13" s="84"/>
      <c r="WTI13" s="84"/>
      <c r="WTJ13" s="84"/>
      <c r="WTK13" s="84"/>
      <c r="WTL13" s="84"/>
      <c r="WTM13" s="84"/>
      <c r="WTN13" s="84"/>
      <c r="WTO13" s="84"/>
      <c r="WTP13" s="84"/>
      <c r="WTQ13" s="84"/>
      <c r="WTR13" s="84"/>
      <c r="WTS13" s="84"/>
      <c r="WTT13" s="84"/>
      <c r="WTU13" s="84"/>
      <c r="WTV13" s="84"/>
      <c r="WTW13" s="84"/>
      <c r="WTX13" s="84"/>
      <c r="WTY13" s="84"/>
      <c r="WTZ13" s="84"/>
      <c r="WUA13" s="84"/>
      <c r="WUB13" s="84"/>
      <c r="WUC13" s="84"/>
      <c r="WUD13" s="84"/>
      <c r="WUE13" s="84"/>
      <c r="WUF13" s="84"/>
      <c r="WUG13" s="84"/>
      <c r="WUH13" s="84"/>
      <c r="WUI13" s="84"/>
      <c r="WUJ13" s="84"/>
      <c r="WUK13" s="84"/>
      <c r="WUL13" s="84"/>
      <c r="WUM13" s="84"/>
      <c r="WUN13" s="84"/>
      <c r="WUO13" s="84"/>
      <c r="WUP13" s="84"/>
      <c r="WUQ13" s="84"/>
      <c r="WUR13" s="84"/>
      <c r="WUS13" s="84"/>
      <c r="WUT13" s="84"/>
      <c r="WUU13" s="84"/>
      <c r="WUV13" s="84"/>
      <c r="WUW13" s="84"/>
      <c r="WUX13" s="84"/>
      <c r="WUY13" s="84"/>
      <c r="WUZ13" s="84"/>
      <c r="WVA13" s="84"/>
      <c r="WVB13" s="84"/>
      <c r="WVC13" s="84"/>
      <c r="WVD13" s="84"/>
      <c r="WVE13" s="84"/>
      <c r="WVF13" s="84"/>
      <c r="WVG13" s="84"/>
      <c r="WVH13" s="84"/>
      <c r="WVI13" s="84"/>
      <c r="WVJ13" s="84"/>
      <c r="WVK13" s="84"/>
      <c r="WVL13" s="84"/>
      <c r="WVM13" s="84"/>
      <c r="WVN13" s="84"/>
      <c r="WVO13" s="84"/>
      <c r="WVP13" s="84"/>
      <c r="WVQ13" s="84"/>
      <c r="WVR13" s="84"/>
      <c r="WVS13" s="84"/>
      <c r="WVT13" s="84"/>
      <c r="WVU13" s="84"/>
      <c r="WVV13" s="84"/>
      <c r="WVW13" s="84"/>
      <c r="WVX13" s="84"/>
      <c r="WVY13" s="84"/>
      <c r="WVZ13" s="84"/>
      <c r="WWA13" s="84"/>
      <c r="WWB13" s="84"/>
      <c r="WWC13" s="84"/>
      <c r="WWD13" s="84"/>
      <c r="WWE13" s="84"/>
      <c r="WWF13" s="84"/>
      <c r="WWG13" s="84"/>
      <c r="WWH13" s="84"/>
      <c r="WWI13" s="84"/>
      <c r="WWJ13" s="84"/>
      <c r="WWK13" s="84"/>
      <c r="WWL13" s="84"/>
      <c r="WWM13" s="84"/>
      <c r="WWN13" s="84"/>
      <c r="WWO13" s="84"/>
      <c r="WWP13" s="84"/>
      <c r="WWQ13" s="84"/>
      <c r="WWR13" s="84"/>
      <c r="WWS13" s="84"/>
      <c r="WWT13" s="84"/>
      <c r="WWU13" s="84"/>
      <c r="WWV13" s="84"/>
      <c r="WWW13" s="84"/>
      <c r="WWX13" s="84"/>
      <c r="WWY13" s="84"/>
      <c r="WWZ13" s="84"/>
      <c r="WXA13" s="84"/>
      <c r="WXB13" s="84"/>
      <c r="WXC13" s="84"/>
      <c r="WXD13" s="84"/>
      <c r="WXE13" s="84"/>
      <c r="WXF13" s="84"/>
      <c r="WXG13" s="84"/>
      <c r="WXH13" s="84"/>
      <c r="WXI13" s="84"/>
      <c r="WXJ13" s="84"/>
      <c r="WXK13" s="84"/>
      <c r="WXL13" s="84"/>
      <c r="WXM13" s="84"/>
      <c r="WXN13" s="84"/>
      <c r="WXO13" s="84"/>
      <c r="WXP13" s="84"/>
      <c r="WXQ13" s="84"/>
      <c r="WXR13" s="84"/>
      <c r="WXS13" s="84"/>
      <c r="WXT13" s="84"/>
      <c r="WXU13" s="84"/>
      <c r="WXV13" s="84"/>
      <c r="WXW13" s="84"/>
      <c r="WXX13" s="84"/>
      <c r="WXY13" s="84"/>
      <c r="WXZ13" s="84"/>
      <c r="WYA13" s="84"/>
      <c r="WYB13" s="84"/>
      <c r="WYC13" s="84"/>
      <c r="WYD13" s="84"/>
      <c r="WYE13" s="84"/>
      <c r="WYF13" s="84"/>
      <c r="WYG13" s="84"/>
      <c r="WYH13" s="84"/>
      <c r="WYI13" s="84"/>
      <c r="WYJ13" s="84"/>
      <c r="WYK13" s="84"/>
      <c r="WYL13" s="84"/>
      <c r="WYM13" s="84"/>
      <c r="WYN13" s="84"/>
      <c r="WYO13" s="84"/>
      <c r="WYP13" s="84"/>
      <c r="WYQ13" s="84"/>
      <c r="WYR13" s="84"/>
      <c r="WYS13" s="84"/>
      <c r="WYT13" s="84"/>
      <c r="WYU13" s="84"/>
      <c r="WYV13" s="84"/>
      <c r="WYW13" s="84"/>
      <c r="WYX13" s="84"/>
      <c r="WYY13" s="84"/>
      <c r="WYZ13" s="84"/>
      <c r="WZA13" s="84"/>
      <c r="WZB13" s="84"/>
      <c r="WZC13" s="84"/>
      <c r="WZD13" s="84"/>
      <c r="WZE13" s="84"/>
      <c r="WZF13" s="84"/>
      <c r="WZG13" s="84"/>
      <c r="WZH13" s="84"/>
      <c r="WZI13" s="84"/>
      <c r="WZJ13" s="84"/>
      <c r="WZK13" s="84"/>
      <c r="WZL13" s="84"/>
      <c r="WZM13" s="84"/>
      <c r="WZN13" s="84"/>
      <c r="WZO13" s="84"/>
      <c r="WZP13" s="84"/>
      <c r="WZQ13" s="84"/>
      <c r="WZR13" s="84"/>
      <c r="WZS13" s="84"/>
      <c r="WZT13" s="84"/>
      <c r="WZU13" s="84"/>
      <c r="WZV13" s="84"/>
      <c r="WZW13" s="84"/>
      <c r="WZX13" s="84"/>
      <c r="WZY13" s="84"/>
      <c r="WZZ13" s="84"/>
      <c r="XAA13" s="84"/>
      <c r="XAB13" s="84"/>
      <c r="XAC13" s="84"/>
      <c r="XAD13" s="84"/>
      <c r="XAE13" s="84"/>
      <c r="XAF13" s="84"/>
      <c r="XAG13" s="84"/>
      <c r="XAH13" s="84"/>
      <c r="XAI13" s="84"/>
      <c r="XAJ13" s="84"/>
      <c r="XAK13" s="84"/>
      <c r="XAL13" s="84"/>
      <c r="XAM13" s="84"/>
      <c r="XAN13" s="84"/>
      <c r="XAO13" s="84"/>
      <c r="XAP13" s="84"/>
      <c r="XAQ13" s="84"/>
      <c r="XAR13" s="84"/>
      <c r="XAS13" s="84"/>
      <c r="XAT13" s="84"/>
      <c r="XAU13" s="84"/>
      <c r="XAV13" s="84"/>
      <c r="XAW13" s="84"/>
      <c r="XAX13" s="84"/>
      <c r="XAY13" s="84"/>
      <c r="XAZ13" s="84"/>
      <c r="XBA13" s="84"/>
      <c r="XBB13" s="84"/>
      <c r="XBC13" s="84"/>
      <c r="XBD13" s="84"/>
      <c r="XBE13" s="84"/>
      <c r="XBF13" s="84"/>
      <c r="XBG13" s="84"/>
      <c r="XBH13" s="84"/>
      <c r="XBI13" s="84"/>
      <c r="XBJ13" s="84"/>
      <c r="XBK13" s="84"/>
      <c r="XBL13" s="84"/>
      <c r="XBM13" s="84"/>
      <c r="XBN13" s="84"/>
      <c r="XBO13" s="84"/>
      <c r="XBP13" s="84"/>
      <c r="XBQ13" s="84"/>
      <c r="XBR13" s="84"/>
      <c r="XBS13" s="84"/>
      <c r="XBT13" s="84"/>
      <c r="XBU13" s="84"/>
      <c r="XBV13" s="84"/>
      <c r="XBW13" s="84"/>
      <c r="XBX13" s="84"/>
      <c r="XBY13" s="84"/>
      <c r="XBZ13" s="84"/>
      <c r="XCA13" s="84"/>
      <c r="XCB13" s="84"/>
      <c r="XCC13" s="84"/>
      <c r="XCD13" s="84"/>
      <c r="XCE13" s="84"/>
      <c r="XCF13" s="84"/>
      <c r="XCG13" s="84"/>
      <c r="XCH13" s="84"/>
      <c r="XCI13" s="84"/>
      <c r="XCJ13" s="84"/>
      <c r="XCK13" s="84"/>
      <c r="XCL13" s="84"/>
      <c r="XCM13" s="84"/>
      <c r="XCN13" s="84"/>
      <c r="XCO13" s="84"/>
      <c r="XCP13" s="84"/>
      <c r="XCQ13" s="84"/>
      <c r="XCR13" s="84"/>
      <c r="XCS13" s="84"/>
      <c r="XCT13" s="84"/>
      <c r="XCU13" s="84"/>
      <c r="XCV13" s="84"/>
      <c r="XCW13" s="84"/>
      <c r="XCX13" s="84"/>
      <c r="XCY13" s="84"/>
      <c r="XCZ13" s="84"/>
      <c r="XDA13" s="84"/>
      <c r="XDB13" s="84"/>
      <c r="XDC13" s="84"/>
      <c r="XDD13" s="84"/>
      <c r="XDE13" s="84"/>
      <c r="XDF13" s="84"/>
      <c r="XDG13" s="84"/>
      <c r="XDH13" s="84"/>
      <c r="XDI13" s="84"/>
      <c r="XDJ13" s="84"/>
      <c r="XDK13" s="84"/>
      <c r="XDL13" s="84"/>
      <c r="XDM13" s="84"/>
      <c r="XDN13" s="84"/>
      <c r="XDO13" s="84"/>
      <c r="XDP13" s="84"/>
      <c r="XDQ13" s="84"/>
      <c r="XDR13" s="84"/>
      <c r="XDS13" s="84"/>
      <c r="XDT13" s="84"/>
      <c r="XDU13" s="84"/>
      <c r="XDV13" s="84"/>
      <c r="XDW13" s="84"/>
      <c r="XDX13" s="84"/>
      <c r="XDY13" s="84"/>
      <c r="XDZ13" s="84"/>
      <c r="XEA13" s="84"/>
      <c r="XEB13" s="84"/>
      <c r="XEC13" s="84"/>
      <c r="XED13" s="84"/>
      <c r="XEE13" s="84"/>
    </row>
    <row r="14" spans="1:16359" ht="20.399999999999999" customHeight="1">
      <c r="A14" s="295" t="s">
        <v>739</v>
      </c>
      <c r="B14" s="163" t="s">
        <v>777</v>
      </c>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row>
    <row r="15" spans="1:16359" ht="20.399999999999999" customHeight="1">
      <c r="A15" s="295" t="s">
        <v>525</v>
      </c>
      <c r="B15" s="163" t="s">
        <v>778</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row>
    <row r="16" spans="1:16359" ht="20.399999999999999" customHeight="1">
      <c r="A16" s="295" t="s">
        <v>526</v>
      </c>
      <c r="B16" s="163" t="s">
        <v>779</v>
      </c>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row>
    <row r="17" spans="1:38" ht="20.399999999999999" customHeight="1">
      <c r="A17" s="295" t="s">
        <v>517</v>
      </c>
      <c r="B17" s="163" t="s">
        <v>780</v>
      </c>
      <c r="C17" s="357"/>
      <c r="D17" s="357"/>
      <c r="E17" s="357"/>
      <c r="F17" s="357"/>
      <c r="G17" s="357"/>
      <c r="H17" s="357"/>
      <c r="I17" s="357"/>
      <c r="J17" s="357"/>
      <c r="K17" s="357"/>
      <c r="L17" s="357"/>
      <c r="M17" s="357"/>
      <c r="N17" s="357"/>
      <c r="O17" s="357"/>
      <c r="P17" s="357"/>
      <c r="Q17" s="357"/>
      <c r="R17" s="357"/>
      <c r="S17" s="357"/>
      <c r="T17" s="357"/>
      <c r="U17" s="358"/>
      <c r="V17" s="358"/>
      <c r="W17" s="358"/>
      <c r="X17" s="358"/>
      <c r="Y17" s="358"/>
      <c r="Z17" s="358"/>
      <c r="AA17" s="358"/>
      <c r="AB17" s="358"/>
      <c r="AC17" s="358"/>
      <c r="AD17" s="358"/>
      <c r="AE17" s="358"/>
      <c r="AF17" s="358"/>
      <c r="AG17" s="358"/>
      <c r="AH17" s="358"/>
      <c r="AI17" s="358"/>
      <c r="AJ17" s="358"/>
      <c r="AK17" s="358"/>
      <c r="AL17" s="358"/>
    </row>
    <row r="18" spans="1:38" ht="20.399999999999999" customHeight="1">
      <c r="A18" s="295" t="s">
        <v>742</v>
      </c>
      <c r="B18" s="163" t="s">
        <v>781</v>
      </c>
      <c r="C18" s="357"/>
      <c r="D18" s="357"/>
      <c r="E18" s="357"/>
      <c r="F18" s="357"/>
      <c r="G18" s="357"/>
      <c r="H18" s="357"/>
      <c r="I18" s="357"/>
      <c r="J18" s="357"/>
      <c r="K18" s="357"/>
      <c r="L18" s="357"/>
      <c r="M18" s="357"/>
      <c r="N18" s="357"/>
      <c r="O18" s="357"/>
      <c r="P18" s="357"/>
      <c r="Q18" s="357"/>
      <c r="R18" s="357"/>
      <c r="S18" s="357"/>
      <c r="T18" s="357"/>
      <c r="U18" s="358"/>
      <c r="V18" s="358"/>
      <c r="W18" s="358"/>
      <c r="X18" s="358"/>
      <c r="Y18" s="358"/>
      <c r="Z18" s="358"/>
      <c r="AA18" s="358"/>
      <c r="AB18" s="358"/>
      <c r="AC18" s="358"/>
      <c r="AD18" s="358"/>
      <c r="AE18" s="358"/>
      <c r="AF18" s="358"/>
      <c r="AG18" s="358"/>
      <c r="AH18" s="358"/>
      <c r="AI18" s="358"/>
      <c r="AJ18" s="358"/>
      <c r="AK18" s="358"/>
      <c r="AL18" s="358"/>
    </row>
    <row r="19" spans="1:38" ht="20.399999999999999" customHeight="1">
      <c r="A19" s="295" t="s">
        <v>518</v>
      </c>
      <c r="B19" s="163" t="s">
        <v>782</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row>
    <row r="20" spans="1:38" ht="20.399999999999999" customHeight="1">
      <c r="A20" s="168" t="s">
        <v>519</v>
      </c>
      <c r="B20" s="163" t="s">
        <v>783</v>
      </c>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row>
    <row r="21" spans="1:38" ht="20.399999999999999" customHeight="1">
      <c r="A21" s="168" t="s">
        <v>1042</v>
      </c>
      <c r="B21" s="163" t="s">
        <v>784</v>
      </c>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row>
    <row r="22" spans="1:38" ht="20.399999999999999" customHeight="1">
      <c r="A22" s="168" t="s">
        <v>1043</v>
      </c>
      <c r="B22" s="163" t="s">
        <v>785</v>
      </c>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row>
    <row r="23" spans="1:38" ht="20.399999999999999" customHeight="1">
      <c r="A23" s="159" t="s">
        <v>522</v>
      </c>
      <c r="B23" s="163" t="s">
        <v>786</v>
      </c>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row>
    <row r="24" spans="1:38" ht="20.399999999999999" customHeight="1">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7"/>
      <c r="AE24" s="367"/>
      <c r="AF24" s="366"/>
      <c r="AG24" s="366"/>
      <c r="AH24" s="366"/>
      <c r="AI24" s="366"/>
      <c r="AJ24" s="367"/>
      <c r="AK24" s="367"/>
      <c r="AL24" s="366"/>
    </row>
    <row r="25" spans="1:38" ht="20.399999999999999" customHeight="1">
      <c r="A25" s="296" t="s">
        <v>953</v>
      </c>
      <c r="B25" s="163" t="s">
        <v>787</v>
      </c>
      <c r="C25" s="357"/>
      <c r="D25" s="357"/>
      <c r="E25" s="357"/>
      <c r="F25" s="357"/>
      <c r="G25" s="357"/>
      <c r="H25" s="357"/>
      <c r="I25" s="357"/>
      <c r="J25" s="357"/>
      <c r="K25" s="357"/>
      <c r="L25" s="357"/>
      <c r="M25" s="357"/>
      <c r="N25" s="357"/>
      <c r="O25" s="357"/>
      <c r="P25" s="357"/>
      <c r="Q25" s="357"/>
      <c r="R25" s="357"/>
      <c r="S25" s="357"/>
      <c r="T25" s="357"/>
      <c r="U25" s="365"/>
      <c r="V25" s="365"/>
      <c r="W25" s="365"/>
      <c r="X25" s="365"/>
      <c r="Y25" s="365"/>
      <c r="Z25" s="365"/>
      <c r="AA25" s="365"/>
      <c r="AB25" s="365"/>
      <c r="AC25" s="365"/>
      <c r="AD25" s="365"/>
      <c r="AE25" s="365"/>
      <c r="AF25" s="365"/>
      <c r="AG25" s="365"/>
      <c r="AH25" s="365"/>
      <c r="AI25" s="365"/>
      <c r="AJ25" s="365"/>
      <c r="AK25" s="365"/>
      <c r="AL25" s="365"/>
    </row>
    <row r="26" spans="1:38" ht="20.399999999999999" customHeight="1">
      <c r="A26" s="296" t="s">
        <v>743</v>
      </c>
      <c r="B26" s="163" t="s">
        <v>788</v>
      </c>
      <c r="C26" s="357"/>
      <c r="D26" s="357"/>
      <c r="E26" s="357"/>
      <c r="F26" s="357"/>
      <c r="G26" s="357"/>
      <c r="H26" s="357"/>
      <c r="I26" s="357"/>
      <c r="J26" s="357"/>
      <c r="K26" s="357"/>
      <c r="L26" s="357"/>
      <c r="M26" s="357"/>
      <c r="N26" s="357"/>
      <c r="O26" s="357"/>
      <c r="P26" s="357"/>
      <c r="Q26" s="357"/>
      <c r="R26" s="357"/>
      <c r="S26" s="357"/>
      <c r="T26" s="357"/>
      <c r="U26" s="365"/>
      <c r="V26" s="365"/>
      <c r="W26" s="365"/>
      <c r="X26" s="365"/>
      <c r="Y26" s="365"/>
      <c r="Z26" s="365"/>
      <c r="AA26" s="365"/>
      <c r="AB26" s="365"/>
      <c r="AC26" s="365"/>
      <c r="AD26" s="365"/>
      <c r="AE26" s="365"/>
      <c r="AF26" s="365"/>
      <c r="AG26" s="365"/>
      <c r="AH26" s="365"/>
      <c r="AI26" s="365"/>
      <c r="AJ26" s="365"/>
      <c r="AK26" s="365"/>
      <c r="AL26" s="365"/>
    </row>
    <row r="27" spans="1:38" ht="37.5" customHeight="1">
      <c r="AF27" s="84"/>
      <c r="AL27" s="84"/>
    </row>
    <row r="28" spans="1:38" ht="35.25" customHeight="1">
      <c r="A28" s="84"/>
      <c r="B28" s="290"/>
      <c r="AF28" s="84"/>
      <c r="AL28" s="84"/>
    </row>
    <row r="29" spans="1:38">
      <c r="AF29" s="84"/>
      <c r="AL29" s="84"/>
    </row>
    <row r="30" spans="1:38">
      <c r="AF30" s="84"/>
      <c r="AL30" s="84"/>
    </row>
    <row r="31" spans="1:38">
      <c r="AF31" s="84"/>
      <c r="AL31" s="84"/>
    </row>
    <row r="32" spans="1:38">
      <c r="A32" s="291"/>
    </row>
    <row r="33" spans="1:1">
      <c r="A33" s="291"/>
    </row>
    <row r="34" spans="1:1">
      <c r="A34" s="292"/>
    </row>
    <row r="35" spans="1:1">
      <c r="A35" s="292"/>
    </row>
  </sheetData>
  <mergeCells count="12">
    <mergeCell ref="C3:T3"/>
    <mergeCell ref="U3:AF3"/>
    <mergeCell ref="C4:H7"/>
    <mergeCell ref="I4:T6"/>
    <mergeCell ref="U4:AF6"/>
    <mergeCell ref="I7:N7"/>
    <mergeCell ref="O7:T7"/>
    <mergeCell ref="AG7:AL7"/>
    <mergeCell ref="AG3:AL3"/>
    <mergeCell ref="AG4:AL6"/>
    <mergeCell ref="U7:Z7"/>
    <mergeCell ref="AA7:AF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H116"/>
  <sheetViews>
    <sheetView showGridLines="0" topLeftCell="A46" workbookViewId="0">
      <selection activeCell="C63" sqref="C63:H63"/>
    </sheetView>
  </sheetViews>
  <sheetFormatPr baseColWidth="10" defaultColWidth="9.109375" defaultRowHeight="14.4"/>
  <cols>
    <col min="1" max="1" width="60.5546875" style="281" customWidth="1"/>
    <col min="2" max="2" width="14.109375" style="281" customWidth="1"/>
    <col min="3" max="4" width="17.33203125" style="281" customWidth="1"/>
    <col min="5" max="8" width="17.33203125" style="263" customWidth="1"/>
    <col min="9" max="16384" width="9.109375" style="263"/>
  </cols>
  <sheetData>
    <row r="1" spans="1:8">
      <c r="A1" s="270" t="s">
        <v>745</v>
      </c>
      <c r="B1" s="271"/>
      <c r="C1" s="261" t="str">
        <f>IF(P.Participant!C8="-","[Participant's name]",P.Participant!C8)</f>
        <v>[Participant's name]</v>
      </c>
      <c r="D1" s="261"/>
      <c r="E1" s="272"/>
      <c r="F1" s="272"/>
      <c r="G1" s="272"/>
      <c r="H1" s="272"/>
    </row>
    <row r="2" spans="1:8">
      <c r="A2" s="270"/>
      <c r="B2" s="270"/>
      <c r="C2" s="261"/>
      <c r="D2" s="261"/>
      <c r="E2" s="272"/>
      <c r="F2" s="272"/>
      <c r="G2" s="272"/>
      <c r="H2" s="272"/>
    </row>
    <row r="3" spans="1:8">
      <c r="A3" s="270" t="s">
        <v>708</v>
      </c>
      <c r="B3" s="270"/>
      <c r="C3" s="261"/>
      <c r="D3" s="261"/>
      <c r="E3" s="272"/>
      <c r="F3" s="272"/>
      <c r="G3" s="272"/>
      <c r="H3" s="272"/>
    </row>
    <row r="4" spans="1:8">
      <c r="A4" s="273"/>
      <c r="B4" s="271"/>
      <c r="C4" s="271"/>
      <c r="D4" s="271"/>
      <c r="E4" s="272"/>
      <c r="F4" s="272"/>
      <c r="G4" s="272"/>
      <c r="H4" s="272"/>
    </row>
    <row r="5" spans="1:8">
      <c r="A5" s="272"/>
      <c r="B5" s="272"/>
      <c r="C5" s="272"/>
      <c r="D5" s="272"/>
      <c r="E5" s="272"/>
      <c r="F5" s="272"/>
      <c r="G5" s="272"/>
      <c r="H5" s="272"/>
    </row>
    <row r="6" spans="1:8">
      <c r="A6" s="274"/>
      <c r="B6" s="275"/>
      <c r="C6" s="274"/>
      <c r="D6" s="274"/>
      <c r="E6" s="272"/>
      <c r="F6" s="272"/>
      <c r="G6" s="272"/>
      <c r="H6" s="272"/>
    </row>
    <row r="7" spans="1:8">
      <c r="A7" s="67"/>
      <c r="B7" s="276"/>
      <c r="C7" s="274"/>
      <c r="D7" s="274"/>
      <c r="E7" s="272"/>
      <c r="F7" s="272"/>
      <c r="G7" s="272"/>
      <c r="H7" s="276"/>
    </row>
    <row r="8" spans="1:8">
      <c r="A8" s="264"/>
      <c r="B8" s="264"/>
      <c r="C8" s="68" t="s">
        <v>712</v>
      </c>
      <c r="D8" s="68" t="s">
        <v>712</v>
      </c>
      <c r="E8" s="68" t="s">
        <v>712</v>
      </c>
      <c r="F8" s="68" t="s">
        <v>712</v>
      </c>
      <c r="G8" s="68" t="s">
        <v>712</v>
      </c>
      <c r="H8" s="68" t="s">
        <v>712</v>
      </c>
    </row>
    <row r="9" spans="1:8">
      <c r="A9" s="264"/>
      <c r="B9" s="264"/>
      <c r="C9" s="267">
        <v>2022</v>
      </c>
      <c r="D9" s="267">
        <v>2025</v>
      </c>
      <c r="E9" s="267">
        <v>2030</v>
      </c>
      <c r="F9" s="267">
        <v>2035</v>
      </c>
      <c r="G9" s="267">
        <v>2040</v>
      </c>
      <c r="H9" s="267">
        <v>2050</v>
      </c>
    </row>
    <row r="10" spans="1:8">
      <c r="A10" s="264"/>
      <c r="B10" s="264"/>
      <c r="C10" s="113" t="s">
        <v>769</v>
      </c>
      <c r="D10" s="113" t="s">
        <v>770</v>
      </c>
      <c r="E10" s="113" t="s">
        <v>771</v>
      </c>
      <c r="F10" s="113" t="s">
        <v>772</v>
      </c>
      <c r="G10" s="113" t="s">
        <v>773</v>
      </c>
      <c r="H10" s="113" t="s">
        <v>826</v>
      </c>
    </row>
    <row r="11" spans="1:8">
      <c r="A11" s="157" t="s">
        <v>644</v>
      </c>
      <c r="B11" s="121"/>
      <c r="C11" s="277"/>
      <c r="D11" s="277"/>
      <c r="E11" s="277"/>
      <c r="F11" s="277"/>
      <c r="G11" s="277"/>
      <c r="H11" s="277"/>
    </row>
    <row r="12" spans="1:8">
      <c r="A12" s="251" t="s">
        <v>632</v>
      </c>
      <c r="B12" s="2" t="s">
        <v>774</v>
      </c>
      <c r="C12" s="361"/>
      <c r="D12" s="361"/>
      <c r="E12" s="361"/>
      <c r="F12" s="361"/>
      <c r="G12" s="361"/>
      <c r="H12" s="361"/>
    </row>
    <row r="13" spans="1:8">
      <c r="A13" s="251" t="s">
        <v>633</v>
      </c>
      <c r="B13" s="2" t="s">
        <v>775</v>
      </c>
      <c r="C13" s="361"/>
      <c r="D13" s="361"/>
      <c r="E13" s="361"/>
      <c r="F13" s="361"/>
      <c r="G13" s="361"/>
      <c r="H13" s="361"/>
    </row>
    <row r="14" spans="1:8">
      <c r="A14" s="251" t="s">
        <v>634</v>
      </c>
      <c r="B14" s="2" t="s">
        <v>776</v>
      </c>
      <c r="C14" s="362">
        <f>SUM(C15:C16)</f>
        <v>0</v>
      </c>
      <c r="D14" s="362">
        <f t="shared" ref="D14:H14" si="0">SUM(D15:D16)</f>
        <v>0</v>
      </c>
      <c r="E14" s="362">
        <f t="shared" si="0"/>
        <v>0</v>
      </c>
      <c r="F14" s="362">
        <f t="shared" si="0"/>
        <v>0</v>
      </c>
      <c r="G14" s="362">
        <f t="shared" si="0"/>
        <v>0</v>
      </c>
      <c r="H14" s="362">
        <f t="shared" si="0"/>
        <v>0</v>
      </c>
    </row>
    <row r="15" spans="1:8">
      <c r="A15" s="278" t="s">
        <v>635</v>
      </c>
      <c r="B15" s="2" t="s">
        <v>777</v>
      </c>
      <c r="C15" s="361"/>
      <c r="D15" s="361"/>
      <c r="E15" s="361"/>
      <c r="F15" s="361"/>
      <c r="G15" s="361"/>
      <c r="H15" s="361"/>
    </row>
    <row r="16" spans="1:8">
      <c r="A16" s="278" t="s">
        <v>636</v>
      </c>
      <c r="B16" s="2" t="s">
        <v>778</v>
      </c>
      <c r="C16" s="361"/>
      <c r="D16" s="361"/>
      <c r="E16" s="361"/>
      <c r="F16" s="361"/>
      <c r="G16" s="361"/>
      <c r="H16" s="361"/>
    </row>
    <row r="17" spans="1:8">
      <c r="A17" s="251" t="s">
        <v>637</v>
      </c>
      <c r="B17" s="2" t="s">
        <v>779</v>
      </c>
      <c r="C17" s="362">
        <f>SUM(C18:C20)</f>
        <v>0</v>
      </c>
      <c r="D17" s="362">
        <f t="shared" ref="D17:H17" si="1">SUM(D18:D20)</f>
        <v>0</v>
      </c>
      <c r="E17" s="362">
        <f t="shared" si="1"/>
        <v>0</v>
      </c>
      <c r="F17" s="362">
        <f t="shared" si="1"/>
        <v>0</v>
      </c>
      <c r="G17" s="362">
        <f t="shared" si="1"/>
        <v>0</v>
      </c>
      <c r="H17" s="362">
        <f t="shared" si="1"/>
        <v>0</v>
      </c>
    </row>
    <row r="18" spans="1:8">
      <c r="A18" s="278" t="s">
        <v>638</v>
      </c>
      <c r="B18" s="2" t="s">
        <v>780</v>
      </c>
      <c r="C18" s="361"/>
      <c r="D18" s="361"/>
      <c r="E18" s="361"/>
      <c r="F18" s="361"/>
      <c r="G18" s="361"/>
      <c r="H18" s="361"/>
    </row>
    <row r="19" spans="1:8">
      <c r="A19" s="278" t="s">
        <v>639</v>
      </c>
      <c r="B19" s="2" t="s">
        <v>781</v>
      </c>
      <c r="C19" s="361"/>
      <c r="D19" s="361"/>
      <c r="E19" s="361"/>
      <c r="F19" s="361"/>
      <c r="G19" s="361"/>
      <c r="H19" s="361"/>
    </row>
    <row r="20" spans="1:8">
      <c r="A20" s="278" t="s">
        <v>640</v>
      </c>
      <c r="B20" s="2" t="s">
        <v>782</v>
      </c>
      <c r="C20" s="361"/>
      <c r="D20" s="361"/>
      <c r="E20" s="361"/>
      <c r="F20" s="361"/>
      <c r="G20" s="361"/>
      <c r="H20" s="361"/>
    </row>
    <row r="21" spans="1:8">
      <c r="A21" s="251" t="s">
        <v>641</v>
      </c>
      <c r="B21" s="2" t="s">
        <v>783</v>
      </c>
      <c r="C21" s="361"/>
      <c r="D21" s="361"/>
      <c r="E21" s="361"/>
      <c r="F21" s="361"/>
      <c r="G21" s="361"/>
      <c r="H21" s="361"/>
    </row>
    <row r="22" spans="1:8">
      <c r="A22" s="251" t="s">
        <v>643</v>
      </c>
      <c r="B22" s="2" t="s">
        <v>784</v>
      </c>
      <c r="C22" s="361"/>
      <c r="D22" s="361"/>
      <c r="E22" s="361"/>
      <c r="F22" s="361"/>
      <c r="G22" s="361"/>
      <c r="H22" s="361"/>
    </row>
    <row r="23" spans="1:8">
      <c r="A23" s="251" t="s">
        <v>642</v>
      </c>
      <c r="B23" s="2" t="s">
        <v>785</v>
      </c>
      <c r="C23" s="361"/>
      <c r="D23" s="361"/>
      <c r="E23" s="361"/>
      <c r="F23" s="361"/>
      <c r="G23" s="361"/>
      <c r="H23" s="361"/>
    </row>
    <row r="24" spans="1:8">
      <c r="A24" s="251" t="s">
        <v>1036</v>
      </c>
      <c r="B24" s="2" t="s">
        <v>786</v>
      </c>
      <c r="C24" s="361"/>
      <c r="D24" s="361"/>
      <c r="E24" s="361"/>
      <c r="F24" s="361"/>
      <c r="G24" s="361"/>
      <c r="H24" s="361"/>
    </row>
    <row r="25" spans="1:8">
      <c r="A25" s="251" t="s">
        <v>923</v>
      </c>
      <c r="B25" s="2" t="s">
        <v>787</v>
      </c>
      <c r="C25" s="355"/>
      <c r="D25" s="355"/>
      <c r="E25" s="355"/>
      <c r="F25" s="355"/>
      <c r="G25" s="355"/>
      <c r="H25" s="355"/>
    </row>
    <row r="26" spans="1:8">
      <c r="A26" s="279" t="s">
        <v>646</v>
      </c>
      <c r="B26" s="2" t="s">
        <v>788</v>
      </c>
      <c r="C26" s="362">
        <f>SUM(C27,C30,C33)</f>
        <v>0</v>
      </c>
      <c r="D26" s="362">
        <f t="shared" ref="D26:H26" si="2">SUM(D27,D30,D33)</f>
        <v>0</v>
      </c>
      <c r="E26" s="362">
        <f t="shared" si="2"/>
        <v>0</v>
      </c>
      <c r="F26" s="362">
        <f t="shared" si="2"/>
        <v>0</v>
      </c>
      <c r="G26" s="362">
        <f t="shared" si="2"/>
        <v>0</v>
      </c>
      <c r="H26" s="362">
        <f t="shared" si="2"/>
        <v>0</v>
      </c>
    </row>
    <row r="27" spans="1:8">
      <c r="A27" s="251" t="s">
        <v>647</v>
      </c>
      <c r="B27" s="2" t="s">
        <v>789</v>
      </c>
      <c r="C27" s="362">
        <f>SUM(C28:C29)</f>
        <v>0</v>
      </c>
      <c r="D27" s="362">
        <f t="shared" ref="D27:H27" si="3">SUM(D28:D29)</f>
        <v>0</v>
      </c>
      <c r="E27" s="362">
        <f t="shared" si="3"/>
        <v>0</v>
      </c>
      <c r="F27" s="362">
        <f t="shared" si="3"/>
        <v>0</v>
      </c>
      <c r="G27" s="362">
        <f t="shared" si="3"/>
        <v>0</v>
      </c>
      <c r="H27" s="362">
        <f t="shared" si="3"/>
        <v>0</v>
      </c>
    </row>
    <row r="28" spans="1:8">
      <c r="A28" s="278" t="s">
        <v>648</v>
      </c>
      <c r="B28" s="2" t="s">
        <v>790</v>
      </c>
      <c r="C28" s="361"/>
      <c r="D28" s="361"/>
      <c r="E28" s="361"/>
      <c r="F28" s="361"/>
      <c r="G28" s="361"/>
      <c r="H28" s="361"/>
    </row>
    <row r="29" spans="1:8">
      <c r="A29" s="278" t="s">
        <v>649</v>
      </c>
      <c r="B29" s="2" t="s">
        <v>791</v>
      </c>
      <c r="C29" s="361"/>
      <c r="D29" s="361"/>
      <c r="E29" s="361"/>
      <c r="F29" s="361"/>
      <c r="G29" s="361"/>
      <c r="H29" s="361"/>
    </row>
    <row r="30" spans="1:8">
      <c r="A30" s="251" t="s">
        <v>650</v>
      </c>
      <c r="B30" s="2" t="s">
        <v>792</v>
      </c>
      <c r="C30" s="362">
        <f>SUM(C31:C32)</f>
        <v>0</v>
      </c>
      <c r="D30" s="362">
        <f t="shared" ref="D30:H30" si="4">SUM(D31:D32)</f>
        <v>0</v>
      </c>
      <c r="E30" s="362">
        <f t="shared" si="4"/>
        <v>0</v>
      </c>
      <c r="F30" s="362">
        <f t="shared" si="4"/>
        <v>0</v>
      </c>
      <c r="G30" s="362">
        <f t="shared" si="4"/>
        <v>0</v>
      </c>
      <c r="H30" s="362">
        <f t="shared" si="4"/>
        <v>0</v>
      </c>
    </row>
    <row r="31" spans="1:8">
      <c r="A31" s="278" t="s">
        <v>651</v>
      </c>
      <c r="B31" s="2" t="s">
        <v>793</v>
      </c>
      <c r="C31" s="361"/>
      <c r="D31" s="361"/>
      <c r="E31" s="361"/>
      <c r="F31" s="361"/>
      <c r="G31" s="361"/>
      <c r="H31" s="361"/>
    </row>
    <row r="32" spans="1:8">
      <c r="A32" s="278" t="s">
        <v>652</v>
      </c>
      <c r="B32" s="2" t="s">
        <v>794</v>
      </c>
      <c r="C32" s="361"/>
      <c r="D32" s="361"/>
      <c r="E32" s="361"/>
      <c r="F32" s="361"/>
      <c r="G32" s="361"/>
      <c r="H32" s="361"/>
    </row>
    <row r="33" spans="1:8">
      <c r="A33" s="251" t="s">
        <v>653</v>
      </c>
      <c r="B33" s="2" t="s">
        <v>795</v>
      </c>
      <c r="C33" s="361"/>
      <c r="D33" s="361"/>
      <c r="E33" s="361"/>
      <c r="F33" s="361"/>
      <c r="G33" s="361"/>
      <c r="H33" s="361"/>
    </row>
    <row r="34" spans="1:8">
      <c r="A34" s="279" t="s">
        <v>952</v>
      </c>
      <c r="B34" s="2" t="s">
        <v>796</v>
      </c>
      <c r="C34" s="355"/>
      <c r="D34" s="355"/>
      <c r="E34" s="355"/>
      <c r="F34" s="355"/>
      <c r="G34" s="355"/>
      <c r="H34" s="355"/>
    </row>
    <row r="35" spans="1:8">
      <c r="A35" s="279" t="s">
        <v>654</v>
      </c>
      <c r="B35" s="2" t="s">
        <v>797</v>
      </c>
      <c r="C35" s="361"/>
      <c r="D35" s="361"/>
      <c r="E35" s="361"/>
      <c r="F35" s="361"/>
      <c r="G35" s="361"/>
      <c r="H35" s="361"/>
    </row>
    <row r="36" spans="1:8">
      <c r="A36" s="158" t="s">
        <v>645</v>
      </c>
      <c r="B36" s="2" t="s">
        <v>798</v>
      </c>
      <c r="C36" s="362">
        <f>SUM(C12,C13,C14,C17,C21,C22,C23,C24,C25,C26,C34,C35)</f>
        <v>0</v>
      </c>
      <c r="D36" s="362">
        <f t="shared" ref="D36:H36" si="5">SUM(D12,D13,D14,D17,D21,D22,D23,D24,D25,D26,D34,D35)</f>
        <v>0</v>
      </c>
      <c r="E36" s="362">
        <f t="shared" si="5"/>
        <v>0</v>
      </c>
      <c r="F36" s="362">
        <f t="shared" si="5"/>
        <v>0</v>
      </c>
      <c r="G36" s="362">
        <f t="shared" si="5"/>
        <v>0</v>
      </c>
      <c r="H36" s="362">
        <f t="shared" si="5"/>
        <v>0</v>
      </c>
    </row>
    <row r="37" spans="1:8">
      <c r="A37" s="158" t="s">
        <v>655</v>
      </c>
      <c r="B37" s="2"/>
      <c r="C37" s="363"/>
      <c r="D37" s="363"/>
      <c r="E37" s="363"/>
      <c r="F37" s="363"/>
      <c r="G37" s="363"/>
      <c r="H37" s="363"/>
    </row>
    <row r="38" spans="1:8">
      <c r="A38" s="279" t="s">
        <v>656</v>
      </c>
      <c r="B38" s="2" t="s">
        <v>799</v>
      </c>
      <c r="C38" s="362">
        <f>SUM(C39,C43)</f>
        <v>0</v>
      </c>
      <c r="D38" s="362">
        <f t="shared" ref="D38:H38" si="6">SUM(D39,D43)</f>
        <v>0</v>
      </c>
      <c r="E38" s="362">
        <f t="shared" si="6"/>
        <v>0</v>
      </c>
      <c r="F38" s="362">
        <f t="shared" si="6"/>
        <v>0</v>
      </c>
      <c r="G38" s="362">
        <f t="shared" si="6"/>
        <v>0</v>
      </c>
      <c r="H38" s="362">
        <f t="shared" si="6"/>
        <v>0</v>
      </c>
    </row>
    <row r="39" spans="1:8">
      <c r="A39" s="251" t="s">
        <v>657</v>
      </c>
      <c r="B39" s="2" t="s">
        <v>800</v>
      </c>
      <c r="C39" s="362">
        <f>SUM(C40:C42)</f>
        <v>0</v>
      </c>
      <c r="D39" s="362">
        <f t="shared" ref="D39:H39" si="7">SUM(D40:D42)</f>
        <v>0</v>
      </c>
      <c r="E39" s="362">
        <f t="shared" si="7"/>
        <v>0</v>
      </c>
      <c r="F39" s="362">
        <f t="shared" si="7"/>
        <v>0</v>
      </c>
      <c r="G39" s="362">
        <f t="shared" si="7"/>
        <v>0</v>
      </c>
      <c r="H39" s="362">
        <f t="shared" si="7"/>
        <v>0</v>
      </c>
    </row>
    <row r="40" spans="1:8">
      <c r="A40" s="278" t="s">
        <v>658</v>
      </c>
      <c r="B40" s="2" t="s">
        <v>801</v>
      </c>
      <c r="C40" s="361"/>
      <c r="D40" s="361"/>
      <c r="E40" s="361"/>
      <c r="F40" s="361"/>
      <c r="G40" s="361"/>
      <c r="H40" s="361"/>
    </row>
    <row r="41" spans="1:8">
      <c r="A41" s="278" t="s">
        <v>659</v>
      </c>
      <c r="B41" s="2" t="s">
        <v>802</v>
      </c>
      <c r="C41" s="361"/>
      <c r="D41" s="361"/>
      <c r="E41" s="361"/>
      <c r="F41" s="361"/>
      <c r="G41" s="361"/>
      <c r="H41" s="361"/>
    </row>
    <row r="42" spans="1:8">
      <c r="A42" s="278" t="s">
        <v>660</v>
      </c>
      <c r="B42" s="2" t="s">
        <v>803</v>
      </c>
      <c r="C42" s="361"/>
      <c r="D42" s="361"/>
      <c r="E42" s="361"/>
      <c r="F42" s="361"/>
      <c r="G42" s="361"/>
      <c r="H42" s="361"/>
    </row>
    <row r="43" spans="1:8">
      <c r="A43" s="251" t="s">
        <v>661</v>
      </c>
      <c r="B43" s="2" t="s">
        <v>804</v>
      </c>
      <c r="C43" s="362">
        <f>SUM(C44:C46)</f>
        <v>0</v>
      </c>
      <c r="D43" s="362">
        <f t="shared" ref="D43:H43" si="8">SUM(D44:D46)</f>
        <v>0</v>
      </c>
      <c r="E43" s="362">
        <f t="shared" si="8"/>
        <v>0</v>
      </c>
      <c r="F43" s="362">
        <f t="shared" si="8"/>
        <v>0</v>
      </c>
      <c r="G43" s="362">
        <f t="shared" si="8"/>
        <v>0</v>
      </c>
      <c r="H43" s="362">
        <f t="shared" si="8"/>
        <v>0</v>
      </c>
    </row>
    <row r="44" spans="1:8">
      <c r="A44" s="278" t="s">
        <v>658</v>
      </c>
      <c r="B44" s="2" t="s">
        <v>805</v>
      </c>
      <c r="C44" s="361"/>
      <c r="D44" s="361"/>
      <c r="E44" s="361"/>
      <c r="F44" s="361"/>
      <c r="G44" s="361"/>
      <c r="H44" s="361"/>
    </row>
    <row r="45" spans="1:8">
      <c r="A45" s="278" t="s">
        <v>659</v>
      </c>
      <c r="B45" s="2" t="s">
        <v>806</v>
      </c>
      <c r="C45" s="361"/>
      <c r="D45" s="361"/>
      <c r="E45" s="361"/>
      <c r="F45" s="361"/>
      <c r="G45" s="361"/>
      <c r="H45" s="361"/>
    </row>
    <row r="46" spans="1:8">
      <c r="A46" s="278" t="s">
        <v>660</v>
      </c>
      <c r="B46" s="2" t="s">
        <v>807</v>
      </c>
      <c r="C46" s="361"/>
      <c r="D46" s="361"/>
      <c r="E46" s="361"/>
      <c r="F46" s="361"/>
      <c r="G46" s="361"/>
      <c r="H46" s="361"/>
    </row>
    <row r="47" spans="1:8">
      <c r="A47" s="279" t="s">
        <v>662</v>
      </c>
      <c r="B47" s="2" t="s">
        <v>808</v>
      </c>
      <c r="C47" s="362">
        <f>SUM(C48,C52)</f>
        <v>0</v>
      </c>
      <c r="D47" s="362">
        <f t="shared" ref="D47:H47" si="9">SUM(D48,D52)</f>
        <v>0</v>
      </c>
      <c r="E47" s="362">
        <f t="shared" si="9"/>
        <v>0</v>
      </c>
      <c r="F47" s="362">
        <f t="shared" si="9"/>
        <v>0</v>
      </c>
      <c r="G47" s="362">
        <f t="shared" si="9"/>
        <v>0</v>
      </c>
      <c r="H47" s="362">
        <f t="shared" si="9"/>
        <v>0</v>
      </c>
    </row>
    <row r="48" spans="1:8">
      <c r="A48" s="251" t="s">
        <v>663</v>
      </c>
      <c r="B48" s="2" t="s">
        <v>809</v>
      </c>
      <c r="C48" s="362">
        <f>SUM(C49:C51)</f>
        <v>0</v>
      </c>
      <c r="D48" s="362">
        <f t="shared" ref="D48:H48" si="10">SUM(D49:D51)</f>
        <v>0</v>
      </c>
      <c r="E48" s="362">
        <f t="shared" si="10"/>
        <v>0</v>
      </c>
      <c r="F48" s="362">
        <f t="shared" si="10"/>
        <v>0</v>
      </c>
      <c r="G48" s="362">
        <f t="shared" si="10"/>
        <v>0</v>
      </c>
      <c r="H48" s="362">
        <f t="shared" si="10"/>
        <v>0</v>
      </c>
    </row>
    <row r="49" spans="1:8">
      <c r="A49" s="278" t="s">
        <v>658</v>
      </c>
      <c r="B49" s="2" t="s">
        <v>810</v>
      </c>
      <c r="C49" s="361"/>
      <c r="D49" s="361"/>
      <c r="E49" s="361"/>
      <c r="F49" s="361"/>
      <c r="G49" s="361"/>
      <c r="H49" s="361"/>
    </row>
    <row r="50" spans="1:8">
      <c r="A50" s="278" t="s">
        <v>659</v>
      </c>
      <c r="B50" s="2" t="s">
        <v>811</v>
      </c>
      <c r="C50" s="361"/>
      <c r="D50" s="361"/>
      <c r="E50" s="361"/>
      <c r="F50" s="361"/>
      <c r="G50" s="361"/>
      <c r="H50" s="361"/>
    </row>
    <row r="51" spans="1:8">
      <c r="A51" s="278" t="s">
        <v>660</v>
      </c>
      <c r="B51" s="2" t="s">
        <v>812</v>
      </c>
      <c r="C51" s="361"/>
      <c r="D51" s="361"/>
      <c r="E51" s="361"/>
      <c r="F51" s="361"/>
      <c r="G51" s="361"/>
      <c r="H51" s="361"/>
    </row>
    <row r="52" spans="1:8">
      <c r="A52" s="280" t="s">
        <v>664</v>
      </c>
      <c r="B52" s="2" t="s">
        <v>813</v>
      </c>
      <c r="C52" s="362">
        <f>SUM(C53:C55)</f>
        <v>0</v>
      </c>
      <c r="D52" s="362">
        <f t="shared" ref="D52:H52" si="11">SUM(D53:D55)</f>
        <v>0</v>
      </c>
      <c r="E52" s="362">
        <f t="shared" si="11"/>
        <v>0</v>
      </c>
      <c r="F52" s="362">
        <f t="shared" si="11"/>
        <v>0</v>
      </c>
      <c r="G52" s="362">
        <f t="shared" si="11"/>
        <v>0</v>
      </c>
      <c r="H52" s="362">
        <f t="shared" si="11"/>
        <v>0</v>
      </c>
    </row>
    <row r="53" spans="1:8">
      <c r="A53" s="278" t="s">
        <v>658</v>
      </c>
      <c r="B53" s="2" t="s">
        <v>814</v>
      </c>
      <c r="C53" s="364"/>
      <c r="D53" s="364"/>
      <c r="E53" s="364"/>
      <c r="F53" s="364"/>
      <c r="G53" s="364"/>
      <c r="H53" s="364"/>
    </row>
    <row r="54" spans="1:8">
      <c r="A54" s="278" t="s">
        <v>659</v>
      </c>
      <c r="B54" s="2" t="s">
        <v>815</v>
      </c>
      <c r="C54" s="361"/>
      <c r="D54" s="361"/>
      <c r="E54" s="361"/>
      <c r="F54" s="361"/>
      <c r="G54" s="361"/>
      <c r="H54" s="361"/>
    </row>
    <row r="55" spans="1:8">
      <c r="A55" s="278" t="s">
        <v>660</v>
      </c>
      <c r="B55" s="2" t="s">
        <v>816</v>
      </c>
      <c r="C55" s="361"/>
      <c r="D55" s="361"/>
      <c r="E55" s="361"/>
      <c r="F55" s="361"/>
      <c r="G55" s="361"/>
      <c r="H55" s="361"/>
    </row>
    <row r="56" spans="1:8">
      <c r="A56" s="279" t="s">
        <v>665</v>
      </c>
      <c r="B56" s="2" t="s">
        <v>817</v>
      </c>
      <c r="C56" s="362">
        <f>SUM(C57:C59)</f>
        <v>0</v>
      </c>
      <c r="D56" s="362">
        <f t="shared" ref="D56:H56" si="12">SUM(D57:D59)</f>
        <v>0</v>
      </c>
      <c r="E56" s="362">
        <f t="shared" si="12"/>
        <v>0</v>
      </c>
      <c r="F56" s="362">
        <f t="shared" si="12"/>
        <v>0</v>
      </c>
      <c r="G56" s="362">
        <f t="shared" si="12"/>
        <v>0</v>
      </c>
      <c r="H56" s="362">
        <f t="shared" si="12"/>
        <v>0</v>
      </c>
    </row>
    <row r="57" spans="1:8">
      <c r="A57" s="251" t="s">
        <v>658</v>
      </c>
      <c r="B57" s="2" t="s">
        <v>818</v>
      </c>
      <c r="C57" s="361"/>
      <c r="D57" s="361"/>
      <c r="E57" s="361"/>
      <c r="F57" s="361"/>
      <c r="G57" s="361"/>
      <c r="H57" s="361"/>
    </row>
    <row r="58" spans="1:8">
      <c r="A58" s="251" t="s">
        <v>659</v>
      </c>
      <c r="B58" s="2" t="s">
        <v>819</v>
      </c>
      <c r="C58" s="361"/>
      <c r="D58" s="361"/>
      <c r="E58" s="361"/>
      <c r="F58" s="361"/>
      <c r="G58" s="361"/>
      <c r="H58" s="361"/>
    </row>
    <row r="59" spans="1:8">
      <c r="A59" s="251" t="s">
        <v>660</v>
      </c>
      <c r="B59" s="2" t="s">
        <v>820</v>
      </c>
      <c r="C59" s="361"/>
      <c r="D59" s="361"/>
      <c r="E59" s="361"/>
      <c r="F59" s="361"/>
      <c r="G59" s="361"/>
      <c r="H59" s="361"/>
    </row>
    <row r="60" spans="1:8">
      <c r="A60" s="279" t="s">
        <v>669</v>
      </c>
      <c r="B60" s="2" t="s">
        <v>821</v>
      </c>
      <c r="C60" s="361"/>
      <c r="D60" s="361"/>
      <c r="E60" s="361"/>
      <c r="F60" s="361"/>
      <c r="G60" s="361"/>
      <c r="H60" s="361"/>
    </row>
    <row r="61" spans="1:8">
      <c r="A61" s="279" t="s">
        <v>668</v>
      </c>
      <c r="B61" s="2" t="s">
        <v>822</v>
      </c>
      <c r="C61" s="361"/>
      <c r="D61" s="361"/>
      <c r="E61" s="361"/>
      <c r="F61" s="361"/>
      <c r="G61" s="361"/>
      <c r="H61" s="361"/>
    </row>
    <row r="62" spans="1:8">
      <c r="A62" s="279" t="s">
        <v>643</v>
      </c>
      <c r="B62" s="2" t="s">
        <v>823</v>
      </c>
      <c r="C62" s="361"/>
      <c r="D62" s="361"/>
      <c r="E62" s="361"/>
      <c r="F62" s="361"/>
      <c r="G62" s="361"/>
      <c r="H62" s="361"/>
    </row>
    <row r="63" spans="1:8">
      <c r="A63" s="279" t="s">
        <v>1037</v>
      </c>
      <c r="B63" s="2" t="s">
        <v>824</v>
      </c>
      <c r="C63" s="362">
        <f>SUM(C64:C65)</f>
        <v>0</v>
      </c>
      <c r="D63" s="362">
        <f t="shared" ref="D63:H63" si="13">SUM(D64:D65)</f>
        <v>0</v>
      </c>
      <c r="E63" s="362">
        <f t="shared" si="13"/>
        <v>0</v>
      </c>
      <c r="F63" s="362">
        <f t="shared" si="13"/>
        <v>0</v>
      </c>
      <c r="G63" s="362">
        <f t="shared" si="13"/>
        <v>0</v>
      </c>
      <c r="H63" s="362">
        <f t="shared" si="13"/>
        <v>0</v>
      </c>
    </row>
    <row r="64" spans="1:8">
      <c r="A64" s="251" t="s">
        <v>1038</v>
      </c>
      <c r="B64" s="2" t="s">
        <v>825</v>
      </c>
      <c r="C64" s="355"/>
      <c r="D64" s="355"/>
      <c r="E64" s="355"/>
      <c r="F64" s="355"/>
      <c r="G64" s="355"/>
      <c r="H64" s="355"/>
    </row>
    <row r="65" spans="1:8">
      <c r="A65" s="251" t="s">
        <v>1039</v>
      </c>
      <c r="B65" s="2" t="s">
        <v>861</v>
      </c>
      <c r="C65" s="355"/>
      <c r="D65" s="355"/>
      <c r="E65" s="355"/>
      <c r="F65" s="355"/>
      <c r="G65" s="355"/>
      <c r="H65" s="355"/>
    </row>
    <row r="66" spans="1:8">
      <c r="A66" s="279" t="s">
        <v>670</v>
      </c>
      <c r="B66" s="2" t="s">
        <v>862</v>
      </c>
      <c r="C66" s="361"/>
      <c r="D66" s="361"/>
      <c r="E66" s="361"/>
      <c r="F66" s="361"/>
      <c r="G66" s="361"/>
      <c r="H66" s="361"/>
    </row>
    <row r="67" spans="1:8">
      <c r="A67" s="158" t="s">
        <v>666</v>
      </c>
      <c r="B67" s="2" t="s">
        <v>863</v>
      </c>
      <c r="C67" s="362">
        <f>SUM(C38,C47,C56,C60:C63,C66)</f>
        <v>0</v>
      </c>
      <c r="D67" s="362">
        <f t="shared" ref="D67:H67" si="14">SUM(D38,D47,D56,D60:D63,D66)</f>
        <v>0</v>
      </c>
      <c r="E67" s="362">
        <f t="shared" si="14"/>
        <v>0</v>
      </c>
      <c r="F67" s="362">
        <f t="shared" si="14"/>
        <v>0</v>
      </c>
      <c r="G67" s="362">
        <f t="shared" si="14"/>
        <v>0</v>
      </c>
      <c r="H67" s="362">
        <f t="shared" si="14"/>
        <v>0</v>
      </c>
    </row>
    <row r="68" spans="1:8">
      <c r="A68" s="158" t="s">
        <v>667</v>
      </c>
      <c r="B68" s="2" t="s">
        <v>864</v>
      </c>
      <c r="C68" s="362">
        <f>C36-C67</f>
        <v>0</v>
      </c>
      <c r="D68" s="362">
        <f t="shared" ref="D68:H68" si="15">D36-D67</f>
        <v>0</v>
      </c>
      <c r="E68" s="362">
        <f t="shared" si="15"/>
        <v>0</v>
      </c>
      <c r="F68" s="362">
        <f t="shared" si="15"/>
        <v>0</v>
      </c>
      <c r="G68" s="362">
        <f t="shared" si="15"/>
        <v>0</v>
      </c>
      <c r="H68" s="362">
        <f t="shared" si="15"/>
        <v>0</v>
      </c>
    </row>
    <row r="69" spans="1:8">
      <c r="A69" s="263"/>
      <c r="B69" s="263"/>
    </row>
    <row r="70" spans="1:8">
      <c r="A70" s="263"/>
      <c r="B70" s="263"/>
      <c r="C70" s="263"/>
      <c r="D70" s="263"/>
    </row>
    <row r="71" spans="1:8">
      <c r="A71" s="263"/>
      <c r="B71" s="263"/>
      <c r="C71" s="263"/>
      <c r="D71" s="263"/>
    </row>
    <row r="72" spans="1:8">
      <c r="A72" s="263"/>
      <c r="B72" s="263"/>
      <c r="C72" s="263"/>
      <c r="D72" s="263"/>
    </row>
    <row r="73" spans="1:8">
      <c r="A73" s="263"/>
      <c r="B73" s="263"/>
      <c r="C73" s="263"/>
      <c r="D73" s="263"/>
    </row>
    <row r="74" spans="1:8">
      <c r="A74" s="263"/>
      <c r="B74" s="263"/>
      <c r="C74" s="263"/>
      <c r="D74" s="263"/>
    </row>
    <row r="75" spans="1:8">
      <c r="A75" s="263"/>
      <c r="B75" s="263"/>
      <c r="C75" s="263"/>
      <c r="D75" s="263"/>
    </row>
    <row r="76" spans="1:8">
      <c r="A76" s="263"/>
      <c r="B76" s="263"/>
      <c r="C76" s="263"/>
      <c r="D76" s="263"/>
    </row>
    <row r="77" spans="1:8">
      <c r="A77" s="263"/>
      <c r="B77" s="263"/>
      <c r="C77" s="263"/>
      <c r="D77" s="263"/>
    </row>
    <row r="78" spans="1:8">
      <c r="A78" s="263"/>
      <c r="B78" s="263"/>
      <c r="C78" s="263"/>
      <c r="D78" s="263"/>
    </row>
    <row r="79" spans="1:8">
      <c r="A79" s="263"/>
      <c r="B79" s="263"/>
      <c r="C79" s="263"/>
      <c r="D79" s="263"/>
    </row>
    <row r="80" spans="1:8">
      <c r="A80" s="263"/>
      <c r="B80" s="263"/>
      <c r="C80" s="263"/>
      <c r="D80" s="263"/>
    </row>
    <row r="81" spans="1:4">
      <c r="A81" s="263"/>
      <c r="B81" s="263"/>
      <c r="C81" s="263"/>
      <c r="D81" s="263"/>
    </row>
    <row r="82" spans="1:4">
      <c r="A82" s="263"/>
      <c r="B82" s="263"/>
      <c r="C82" s="263"/>
      <c r="D82" s="263"/>
    </row>
    <row r="83" spans="1:4">
      <c r="A83" s="263"/>
      <c r="B83" s="263"/>
      <c r="C83" s="263"/>
      <c r="D83" s="263"/>
    </row>
    <row r="84" spans="1:4">
      <c r="A84" s="263"/>
      <c r="B84" s="263"/>
      <c r="C84" s="263"/>
      <c r="D84" s="263"/>
    </row>
    <row r="85" spans="1:4">
      <c r="A85" s="263"/>
      <c r="B85" s="263"/>
      <c r="C85" s="263"/>
      <c r="D85" s="263"/>
    </row>
    <row r="86" spans="1:4">
      <c r="A86" s="263"/>
      <c r="B86" s="263"/>
      <c r="C86" s="263"/>
      <c r="D86" s="263"/>
    </row>
    <row r="87" spans="1:4">
      <c r="A87" s="263"/>
      <c r="B87" s="263"/>
      <c r="C87" s="263"/>
      <c r="D87" s="263"/>
    </row>
    <row r="88" spans="1:4">
      <c r="A88" s="263"/>
      <c r="B88" s="263"/>
      <c r="C88" s="263"/>
      <c r="D88" s="263"/>
    </row>
    <row r="89" spans="1:4">
      <c r="A89" s="263"/>
      <c r="B89" s="263"/>
      <c r="C89" s="263"/>
      <c r="D89" s="263"/>
    </row>
    <row r="90" spans="1:4">
      <c r="A90" s="263"/>
      <c r="B90" s="263"/>
      <c r="C90" s="263"/>
      <c r="D90" s="263"/>
    </row>
    <row r="91" spans="1:4">
      <c r="A91" s="263"/>
      <c r="B91" s="263"/>
      <c r="C91" s="263"/>
      <c r="D91" s="263"/>
    </row>
    <row r="92" spans="1:4">
      <c r="A92" s="263"/>
      <c r="B92" s="263"/>
      <c r="C92" s="263"/>
      <c r="D92" s="263"/>
    </row>
    <row r="93" spans="1:4">
      <c r="A93" s="263"/>
      <c r="B93" s="263"/>
      <c r="C93" s="263"/>
      <c r="D93" s="263"/>
    </row>
    <row r="94" spans="1:4">
      <c r="A94" s="263"/>
      <c r="B94" s="263"/>
      <c r="C94" s="263"/>
      <c r="D94" s="263"/>
    </row>
    <row r="95" spans="1:4">
      <c r="A95" s="263"/>
      <c r="B95" s="263"/>
      <c r="C95" s="263"/>
      <c r="D95" s="263"/>
    </row>
    <row r="96" spans="1:4">
      <c r="A96" s="263"/>
      <c r="B96" s="263"/>
      <c r="C96" s="263"/>
      <c r="D96" s="263"/>
    </row>
    <row r="97" spans="1:4">
      <c r="A97" s="263"/>
      <c r="B97" s="263"/>
      <c r="C97" s="263"/>
      <c r="D97" s="263"/>
    </row>
    <row r="98" spans="1:4">
      <c r="A98" s="263"/>
      <c r="B98" s="263"/>
      <c r="C98" s="263"/>
      <c r="D98" s="263"/>
    </row>
    <row r="99" spans="1:4">
      <c r="A99" s="263"/>
      <c r="B99" s="263"/>
      <c r="C99" s="263"/>
      <c r="D99" s="263"/>
    </row>
    <row r="100" spans="1:4">
      <c r="A100" s="263"/>
      <c r="B100" s="263"/>
      <c r="C100" s="263"/>
      <c r="D100" s="263"/>
    </row>
    <row r="101" spans="1:4">
      <c r="A101" s="263"/>
      <c r="B101" s="263"/>
      <c r="C101" s="263"/>
      <c r="D101" s="263"/>
    </row>
    <row r="102" spans="1:4">
      <c r="A102" s="263"/>
      <c r="B102" s="263"/>
      <c r="C102" s="263"/>
      <c r="D102" s="263"/>
    </row>
    <row r="103" spans="1:4">
      <c r="A103" s="263"/>
      <c r="B103" s="263"/>
      <c r="C103" s="263"/>
      <c r="D103" s="263"/>
    </row>
    <row r="104" spans="1:4">
      <c r="A104" s="263"/>
      <c r="B104" s="263"/>
      <c r="C104" s="263"/>
      <c r="D104" s="263"/>
    </row>
    <row r="105" spans="1:4">
      <c r="A105" s="263"/>
      <c r="B105" s="263"/>
      <c r="C105" s="263"/>
      <c r="D105" s="263"/>
    </row>
    <row r="106" spans="1:4">
      <c r="A106" s="263"/>
      <c r="B106" s="263"/>
      <c r="C106" s="263"/>
      <c r="D106" s="263"/>
    </row>
    <row r="107" spans="1:4">
      <c r="A107" s="263"/>
      <c r="B107" s="263"/>
      <c r="C107" s="263"/>
      <c r="D107" s="263"/>
    </row>
    <row r="108" spans="1:4">
      <c r="A108" s="263"/>
      <c r="B108" s="263"/>
      <c r="C108" s="263"/>
      <c r="D108" s="263"/>
    </row>
    <row r="109" spans="1:4">
      <c r="A109" s="263"/>
      <c r="B109" s="263"/>
      <c r="C109" s="263"/>
      <c r="D109" s="263"/>
    </row>
    <row r="110" spans="1:4">
      <c r="A110" s="263"/>
      <c r="B110" s="263"/>
      <c r="C110" s="263"/>
      <c r="D110" s="263"/>
    </row>
    <row r="111" spans="1:4">
      <c r="A111" s="263"/>
      <c r="B111" s="263"/>
      <c r="C111" s="263"/>
      <c r="D111" s="263"/>
    </row>
    <row r="112" spans="1:4">
      <c r="A112" s="263"/>
      <c r="B112" s="263"/>
      <c r="C112" s="263"/>
      <c r="D112" s="263"/>
    </row>
    <row r="113" spans="1:4">
      <c r="A113" s="263"/>
      <c r="B113" s="263"/>
      <c r="C113" s="263"/>
      <c r="D113" s="263"/>
    </row>
    <row r="114" spans="1:4">
      <c r="A114" s="263"/>
      <c r="B114" s="263"/>
      <c r="C114" s="263"/>
      <c r="D114" s="263"/>
    </row>
    <row r="115" spans="1:4">
      <c r="A115" s="263"/>
      <c r="B115" s="263"/>
      <c r="C115" s="263"/>
      <c r="D115" s="263"/>
    </row>
    <row r="116" spans="1:4">
      <c r="A116" s="263"/>
      <c r="B116" s="263"/>
      <c r="C116" s="263"/>
      <c r="D116" s="263"/>
    </row>
  </sheetData>
  <pageMargins left="0.7" right="0.7" top="0.75" bottom="0.75" header="0.3" footer="0.3"/>
  <pageSetup paperSize="9" scale="49" orientation="portrait" r:id="rId1"/>
  <headerFooter>
    <oddHeader>&amp;LEIOPA-REFS-18-011&amp;C&amp;"-,Bold"Balance Sheet&amp;REIOPA REGULAR USE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K20"/>
  <sheetViews>
    <sheetView showGridLines="0" zoomScale="70" zoomScaleNormal="70" workbookViewId="0">
      <selection activeCell="G8" sqref="G8"/>
    </sheetView>
  </sheetViews>
  <sheetFormatPr baseColWidth="10" defaultColWidth="9.109375" defaultRowHeight="14.4"/>
  <cols>
    <col min="1" max="1" width="25.88671875" style="1" customWidth="1"/>
    <col min="2" max="2" width="81.33203125" style="1" bestFit="1" customWidth="1"/>
    <col min="3" max="3" width="70.5546875" style="1" bestFit="1" customWidth="1"/>
    <col min="4" max="4" width="33.33203125" style="1" customWidth="1"/>
    <col min="5" max="5" width="34.44140625" style="1" customWidth="1"/>
    <col min="6" max="11" width="15.5546875" style="1" customWidth="1"/>
    <col min="12" max="16384" width="9.109375" style="1"/>
  </cols>
  <sheetData>
    <row r="1" spans="1:11" s="263" customFormat="1">
      <c r="A1" s="259" t="s">
        <v>746</v>
      </c>
      <c r="B1" s="260"/>
      <c r="C1" s="261" t="str">
        <f>IF(P.Participant!C8="-","[Participant's name]",P.Participant!C8)</f>
        <v>[Participant's name]</v>
      </c>
      <c r="D1" s="262"/>
      <c r="E1" s="262"/>
    </row>
    <row r="2" spans="1:11" s="263" customFormat="1">
      <c r="A2" s="108"/>
      <c r="B2" s="259"/>
      <c r="C2" s="261"/>
      <c r="D2" s="262"/>
      <c r="E2" s="262"/>
    </row>
    <row r="3" spans="1:11" s="263" customFormat="1">
      <c r="A3" s="108" t="s">
        <v>671</v>
      </c>
      <c r="B3" s="259"/>
      <c r="C3" s="261"/>
      <c r="D3" s="262"/>
      <c r="E3" s="262"/>
    </row>
    <row r="4" spans="1:11" s="263" customFormat="1">
      <c r="A4" s="264"/>
      <c r="B4" s="265"/>
      <c r="C4" s="265"/>
      <c r="D4" s="265"/>
    </row>
    <row r="5" spans="1:11" s="266" customFormat="1" ht="63" customHeight="1">
      <c r="A5" s="68" t="s">
        <v>672</v>
      </c>
      <c r="B5" s="68" t="s">
        <v>676</v>
      </c>
      <c r="C5" s="68" t="s">
        <v>674</v>
      </c>
      <c r="D5" s="68" t="s">
        <v>675</v>
      </c>
      <c r="E5" s="68" t="s">
        <v>956</v>
      </c>
      <c r="F5" s="68" t="s">
        <v>673</v>
      </c>
      <c r="G5" s="68" t="s">
        <v>673</v>
      </c>
      <c r="H5" s="68" t="s">
        <v>673</v>
      </c>
      <c r="I5" s="68" t="s">
        <v>673</v>
      </c>
      <c r="J5" s="68" t="s">
        <v>673</v>
      </c>
      <c r="K5" s="68" t="s">
        <v>673</v>
      </c>
    </row>
    <row r="6" spans="1:11" s="266" customFormat="1">
      <c r="A6" s="90"/>
      <c r="B6" s="90"/>
      <c r="C6" s="90"/>
      <c r="D6" s="90"/>
      <c r="E6" s="90"/>
      <c r="F6" s="267">
        <v>2022</v>
      </c>
      <c r="G6" s="267">
        <v>2025</v>
      </c>
      <c r="H6" s="267">
        <v>2030</v>
      </c>
      <c r="I6" s="267">
        <v>2035</v>
      </c>
      <c r="J6" s="267">
        <v>2040</v>
      </c>
      <c r="K6" s="267">
        <v>2050</v>
      </c>
    </row>
    <row r="7" spans="1:11" s="266" customFormat="1">
      <c r="A7" s="2" t="s">
        <v>769</v>
      </c>
      <c r="B7" s="2" t="s">
        <v>770</v>
      </c>
      <c r="C7" s="2" t="s">
        <v>771</v>
      </c>
      <c r="D7" s="2" t="s">
        <v>772</v>
      </c>
      <c r="E7" s="2" t="s">
        <v>773</v>
      </c>
      <c r="F7" s="2" t="s">
        <v>826</v>
      </c>
      <c r="G7" s="2" t="s">
        <v>827</v>
      </c>
      <c r="H7" s="2" t="s">
        <v>828</v>
      </c>
      <c r="I7" s="2" t="s">
        <v>829</v>
      </c>
      <c r="J7" s="2" t="s">
        <v>830</v>
      </c>
      <c r="K7" s="2" t="s">
        <v>831</v>
      </c>
    </row>
    <row r="8" spans="1:11" s="266" customFormat="1">
      <c r="A8" s="268"/>
      <c r="B8" s="269"/>
      <c r="C8" s="268"/>
      <c r="D8" s="268"/>
      <c r="E8" s="268"/>
      <c r="F8" s="268"/>
      <c r="G8" s="268"/>
      <c r="H8" s="268"/>
      <c r="I8" s="268"/>
      <c r="J8" s="268"/>
      <c r="K8" s="268"/>
    </row>
    <row r="9" spans="1:11" s="69" customFormat="1" ht="15" customHeight="1">
      <c r="A9" s="70"/>
      <c r="B9" s="395" t="s">
        <v>984</v>
      </c>
      <c r="C9" s="395" t="s">
        <v>985</v>
      </c>
      <c r="D9" s="395" t="s">
        <v>986</v>
      </c>
      <c r="E9" s="395" t="s">
        <v>987</v>
      </c>
    </row>
    <row r="10" spans="1:11" s="69" customFormat="1">
      <c r="B10" s="395"/>
      <c r="C10" s="395"/>
      <c r="D10" s="395"/>
      <c r="E10" s="395"/>
    </row>
    <row r="11" spans="1:11" s="69" customFormat="1">
      <c r="B11" s="395"/>
      <c r="C11" s="395"/>
      <c r="D11" s="395"/>
      <c r="E11" s="395"/>
    </row>
    <row r="12" spans="1:11" s="63" customFormat="1">
      <c r="B12" s="395"/>
      <c r="C12" s="395"/>
      <c r="D12" s="395"/>
      <c r="E12" s="395"/>
    </row>
    <row r="13" spans="1:11" s="63" customFormat="1">
      <c r="A13" s="88"/>
      <c r="B13" s="395"/>
      <c r="C13" s="395"/>
      <c r="D13" s="395"/>
      <c r="E13" s="395"/>
    </row>
    <row r="14" spans="1:11" s="63" customFormat="1">
      <c r="B14" s="395"/>
      <c r="C14" s="395"/>
      <c r="D14" s="395"/>
      <c r="E14" s="395"/>
    </row>
    <row r="15" spans="1:11" s="63" customFormat="1">
      <c r="B15" s="395"/>
      <c r="C15" s="395"/>
      <c r="D15" s="395"/>
      <c r="E15" s="395"/>
    </row>
    <row r="16" spans="1:11" s="63" customFormat="1">
      <c r="A16" s="88"/>
      <c r="B16" s="395"/>
      <c r="C16" s="395"/>
      <c r="D16" s="395"/>
      <c r="E16" s="395"/>
    </row>
    <row r="17" spans="1:6" s="63" customFormat="1">
      <c r="A17" s="88"/>
      <c r="B17" s="395"/>
      <c r="C17" s="395"/>
      <c r="D17" s="395"/>
      <c r="E17" s="395"/>
      <c r="F17" s="71"/>
    </row>
    <row r="18" spans="1:6">
      <c r="B18" s="395"/>
      <c r="C18" s="395"/>
      <c r="D18" s="395"/>
      <c r="E18" s="395"/>
    </row>
    <row r="20" spans="1:6">
      <c r="B20" s="86"/>
      <c r="C20" s="125"/>
      <c r="D20" s="125"/>
    </row>
  </sheetData>
  <mergeCells count="4">
    <mergeCell ref="B9:B18"/>
    <mergeCell ref="C9:C18"/>
    <mergeCell ref="D9:D18"/>
    <mergeCell ref="E9:E18"/>
  </mergeCells>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BN29"/>
  <sheetViews>
    <sheetView showGridLines="0" topLeftCell="AM1" workbookViewId="0">
      <selection activeCell="AW13" sqref="AW13"/>
    </sheetView>
  </sheetViews>
  <sheetFormatPr baseColWidth="10" defaultColWidth="29.6640625" defaultRowHeight="12"/>
  <cols>
    <col min="1" max="1" width="51.5546875" style="74" customWidth="1"/>
    <col min="2" max="2" width="7.44140625" style="73" customWidth="1"/>
    <col min="3" max="62" width="10.44140625" style="74" customWidth="1"/>
    <col min="63" max="63" width="10.6640625" style="74" bestFit="1" customWidth="1"/>
    <col min="64" max="16384" width="29.6640625" style="74"/>
  </cols>
  <sheetData>
    <row r="1" spans="1:66" ht="30.9" customHeight="1">
      <c r="A1" s="252" t="s">
        <v>502</v>
      </c>
    </row>
    <row r="2" spans="1:66" ht="31.5" customHeight="1">
      <c r="A2" s="76"/>
    </row>
    <row r="3" spans="1:66" s="76" customFormat="1" ht="24" customHeight="1">
      <c r="A3" s="83"/>
      <c r="B3" s="254"/>
      <c r="C3" s="402" t="s">
        <v>690</v>
      </c>
      <c r="D3" s="403"/>
      <c r="E3" s="403"/>
      <c r="F3" s="403"/>
      <c r="G3" s="403"/>
      <c r="H3" s="403"/>
      <c r="I3" s="403"/>
      <c r="J3" s="403"/>
      <c r="K3" s="403"/>
      <c r="L3" s="403"/>
      <c r="M3" s="403"/>
      <c r="N3" s="404"/>
      <c r="O3" s="402" t="s">
        <v>503</v>
      </c>
      <c r="P3" s="403"/>
      <c r="Q3" s="403"/>
      <c r="R3" s="403"/>
      <c r="S3" s="403"/>
      <c r="T3" s="403"/>
      <c r="U3" s="403"/>
      <c r="V3" s="403"/>
      <c r="W3" s="403"/>
      <c r="X3" s="403"/>
      <c r="Y3" s="403"/>
      <c r="Z3" s="404"/>
      <c r="AA3" s="402" t="s">
        <v>504</v>
      </c>
      <c r="AB3" s="403"/>
      <c r="AC3" s="403"/>
      <c r="AD3" s="403"/>
      <c r="AE3" s="403"/>
      <c r="AF3" s="403"/>
      <c r="AG3" s="405"/>
      <c r="AH3" s="405"/>
      <c r="AI3" s="405"/>
      <c r="AJ3" s="405"/>
      <c r="AK3" s="405"/>
      <c r="AL3" s="405"/>
      <c r="AM3" s="403"/>
      <c r="AN3" s="403"/>
      <c r="AO3" s="403"/>
      <c r="AP3" s="403"/>
      <c r="AQ3" s="403"/>
      <c r="AR3" s="404"/>
      <c r="AS3" s="402" t="s">
        <v>505</v>
      </c>
      <c r="AT3" s="403"/>
      <c r="AU3" s="403"/>
      <c r="AV3" s="403"/>
      <c r="AW3" s="403"/>
      <c r="AX3" s="404"/>
      <c r="AY3" s="406" t="s">
        <v>1200</v>
      </c>
      <c r="AZ3" s="407"/>
      <c r="BA3" s="407"/>
      <c r="BB3" s="407"/>
      <c r="BC3" s="407"/>
      <c r="BD3" s="408"/>
      <c r="BE3" s="396" t="s">
        <v>1040</v>
      </c>
      <c r="BF3" s="397"/>
      <c r="BG3" s="397"/>
      <c r="BH3" s="397"/>
      <c r="BI3" s="397"/>
      <c r="BJ3" s="398"/>
    </row>
    <row r="4" spans="1:66" s="77" customFormat="1" ht="12" customHeight="1">
      <c r="A4" s="83"/>
      <c r="B4" s="254"/>
      <c r="C4" s="402" t="s">
        <v>506</v>
      </c>
      <c r="D4" s="403"/>
      <c r="E4" s="403"/>
      <c r="F4" s="403"/>
      <c r="G4" s="403"/>
      <c r="H4" s="404"/>
      <c r="I4" s="402" t="s">
        <v>507</v>
      </c>
      <c r="J4" s="403"/>
      <c r="K4" s="403"/>
      <c r="L4" s="403"/>
      <c r="M4" s="403"/>
      <c r="N4" s="404"/>
      <c r="O4" s="402" t="s">
        <v>508</v>
      </c>
      <c r="P4" s="403"/>
      <c r="Q4" s="403"/>
      <c r="R4" s="403"/>
      <c r="S4" s="403"/>
      <c r="T4" s="404"/>
      <c r="U4" s="402" t="s">
        <v>509</v>
      </c>
      <c r="V4" s="403"/>
      <c r="W4" s="403"/>
      <c r="X4" s="403"/>
      <c r="Y4" s="403"/>
      <c r="Z4" s="404"/>
      <c r="AA4" s="402" t="s">
        <v>510</v>
      </c>
      <c r="AB4" s="403"/>
      <c r="AC4" s="403"/>
      <c r="AD4" s="403"/>
      <c r="AE4" s="403"/>
      <c r="AF4" s="404"/>
      <c r="AG4" s="402" t="s">
        <v>1129</v>
      </c>
      <c r="AH4" s="403"/>
      <c r="AI4" s="403"/>
      <c r="AJ4" s="403"/>
      <c r="AK4" s="403"/>
      <c r="AL4" s="404"/>
      <c r="AM4" s="402" t="s">
        <v>1130</v>
      </c>
      <c r="AN4" s="403"/>
      <c r="AO4" s="403"/>
      <c r="AP4" s="403"/>
      <c r="AQ4" s="403"/>
      <c r="AR4" s="404"/>
      <c r="AS4" s="402" t="s">
        <v>511</v>
      </c>
      <c r="AT4" s="403"/>
      <c r="AU4" s="403"/>
      <c r="AV4" s="403"/>
      <c r="AW4" s="403"/>
      <c r="AX4" s="404"/>
      <c r="AY4" s="399"/>
      <c r="AZ4" s="400"/>
      <c r="BA4" s="400"/>
      <c r="BB4" s="400"/>
      <c r="BC4" s="400"/>
      <c r="BD4" s="401"/>
      <c r="BE4" s="399"/>
      <c r="BF4" s="400"/>
      <c r="BG4" s="400"/>
      <c r="BH4" s="400"/>
      <c r="BI4" s="400"/>
      <c r="BJ4" s="401"/>
    </row>
    <row r="5" spans="1:66" s="95" customFormat="1" ht="13.8">
      <c r="A5" s="78" t="s">
        <v>500</v>
      </c>
      <c r="B5" s="254"/>
      <c r="C5" s="255">
        <v>2022</v>
      </c>
      <c r="D5" s="255">
        <v>2025</v>
      </c>
      <c r="E5" s="255">
        <v>2030</v>
      </c>
      <c r="F5" s="255">
        <v>2035</v>
      </c>
      <c r="G5" s="255">
        <v>2040</v>
      </c>
      <c r="H5" s="255">
        <v>2050</v>
      </c>
      <c r="I5" s="255">
        <v>2022</v>
      </c>
      <c r="J5" s="255">
        <v>2025</v>
      </c>
      <c r="K5" s="255">
        <v>2030</v>
      </c>
      <c r="L5" s="255">
        <v>2035</v>
      </c>
      <c r="M5" s="255">
        <v>2040</v>
      </c>
      <c r="N5" s="255">
        <v>2050</v>
      </c>
      <c r="O5" s="255">
        <v>2022</v>
      </c>
      <c r="P5" s="255">
        <v>2025</v>
      </c>
      <c r="Q5" s="255">
        <v>2030</v>
      </c>
      <c r="R5" s="255">
        <v>2035</v>
      </c>
      <c r="S5" s="255">
        <v>2040</v>
      </c>
      <c r="T5" s="255">
        <v>2050</v>
      </c>
      <c r="U5" s="255">
        <v>2022</v>
      </c>
      <c r="V5" s="255">
        <v>2025</v>
      </c>
      <c r="W5" s="255">
        <v>2030</v>
      </c>
      <c r="X5" s="255">
        <v>2035</v>
      </c>
      <c r="Y5" s="255">
        <v>2040</v>
      </c>
      <c r="Z5" s="255">
        <v>2050</v>
      </c>
      <c r="AA5" s="255">
        <v>2022</v>
      </c>
      <c r="AB5" s="255">
        <v>2025</v>
      </c>
      <c r="AC5" s="255">
        <v>2030</v>
      </c>
      <c r="AD5" s="255">
        <v>2035</v>
      </c>
      <c r="AE5" s="255">
        <v>2040</v>
      </c>
      <c r="AF5" s="255">
        <v>2050</v>
      </c>
      <c r="AG5" s="255">
        <v>2022</v>
      </c>
      <c r="AH5" s="255">
        <v>2025</v>
      </c>
      <c r="AI5" s="255">
        <v>2030</v>
      </c>
      <c r="AJ5" s="255">
        <v>2035</v>
      </c>
      <c r="AK5" s="255">
        <v>2040</v>
      </c>
      <c r="AL5" s="255">
        <v>2050</v>
      </c>
      <c r="AM5" s="255">
        <v>2022</v>
      </c>
      <c r="AN5" s="255">
        <v>2025</v>
      </c>
      <c r="AO5" s="255">
        <v>2030</v>
      </c>
      <c r="AP5" s="255">
        <v>2035</v>
      </c>
      <c r="AQ5" s="255">
        <v>2040</v>
      </c>
      <c r="AR5" s="255">
        <v>2050</v>
      </c>
      <c r="AS5" s="255">
        <v>2022</v>
      </c>
      <c r="AT5" s="255">
        <v>2025</v>
      </c>
      <c r="AU5" s="255">
        <v>2030</v>
      </c>
      <c r="AV5" s="255">
        <v>2035</v>
      </c>
      <c r="AW5" s="255">
        <v>2040</v>
      </c>
      <c r="AX5" s="255">
        <v>2050</v>
      </c>
      <c r="AY5" s="255">
        <v>2022</v>
      </c>
      <c r="AZ5" s="255">
        <v>2025</v>
      </c>
      <c r="BA5" s="255">
        <v>2030</v>
      </c>
      <c r="BB5" s="255">
        <v>2035</v>
      </c>
      <c r="BC5" s="255">
        <v>2040</v>
      </c>
      <c r="BD5" s="255">
        <v>2050</v>
      </c>
      <c r="BE5" s="255">
        <v>2022</v>
      </c>
      <c r="BF5" s="255">
        <v>2025</v>
      </c>
      <c r="BG5" s="255">
        <v>2030</v>
      </c>
      <c r="BH5" s="255">
        <v>2035</v>
      </c>
      <c r="BI5" s="255">
        <v>2040</v>
      </c>
      <c r="BJ5" s="255">
        <v>2050</v>
      </c>
      <c r="BK5" s="128"/>
      <c r="BL5" s="128"/>
      <c r="BM5" s="128"/>
      <c r="BN5" s="128"/>
    </row>
    <row r="6" spans="1:66">
      <c r="A6" s="78"/>
      <c r="B6" s="254"/>
      <c r="C6" s="256" t="s">
        <v>769</v>
      </c>
      <c r="D6" s="256" t="s">
        <v>770</v>
      </c>
      <c r="E6" s="256" t="s">
        <v>771</v>
      </c>
      <c r="F6" s="256" t="s">
        <v>772</v>
      </c>
      <c r="G6" s="256" t="s">
        <v>773</v>
      </c>
      <c r="H6" s="256" t="s">
        <v>826</v>
      </c>
      <c r="I6" s="256" t="s">
        <v>827</v>
      </c>
      <c r="J6" s="256" t="s">
        <v>828</v>
      </c>
      <c r="K6" s="256" t="s">
        <v>829</v>
      </c>
      <c r="L6" s="256" t="s">
        <v>830</v>
      </c>
      <c r="M6" s="256" t="s">
        <v>831</v>
      </c>
      <c r="N6" s="256" t="s">
        <v>832</v>
      </c>
      <c r="O6" s="256" t="s">
        <v>833</v>
      </c>
      <c r="P6" s="256" t="s">
        <v>834</v>
      </c>
      <c r="Q6" s="256" t="s">
        <v>835</v>
      </c>
      <c r="R6" s="256" t="s">
        <v>836</v>
      </c>
      <c r="S6" s="256" t="s">
        <v>837</v>
      </c>
      <c r="T6" s="256" t="s">
        <v>838</v>
      </c>
      <c r="U6" s="256" t="s">
        <v>839</v>
      </c>
      <c r="V6" s="256" t="s">
        <v>840</v>
      </c>
      <c r="W6" s="256" t="s">
        <v>841</v>
      </c>
      <c r="X6" s="256" t="s">
        <v>842</v>
      </c>
      <c r="Y6" s="256" t="s">
        <v>843</v>
      </c>
      <c r="Z6" s="256" t="s">
        <v>844</v>
      </c>
      <c r="AA6" s="256" t="s">
        <v>845</v>
      </c>
      <c r="AB6" s="256" t="s">
        <v>846</v>
      </c>
      <c r="AC6" s="256" t="s">
        <v>847</v>
      </c>
      <c r="AD6" s="256" t="s">
        <v>848</v>
      </c>
      <c r="AE6" s="256" t="s">
        <v>849</v>
      </c>
      <c r="AF6" s="256" t="s">
        <v>850</v>
      </c>
      <c r="AG6" s="256" t="s">
        <v>851</v>
      </c>
      <c r="AH6" s="256" t="s">
        <v>852</v>
      </c>
      <c r="AI6" s="256" t="s">
        <v>853</v>
      </c>
      <c r="AJ6" s="256" t="s">
        <v>854</v>
      </c>
      <c r="AK6" s="256" t="s">
        <v>855</v>
      </c>
      <c r="AL6" s="256" t="s">
        <v>856</v>
      </c>
      <c r="AM6" s="256" t="s">
        <v>857</v>
      </c>
      <c r="AN6" s="256" t="s">
        <v>858</v>
      </c>
      <c r="AO6" s="256" t="s">
        <v>859</v>
      </c>
      <c r="AP6" s="256" t="s">
        <v>860</v>
      </c>
      <c r="AQ6" s="256" t="s">
        <v>967</v>
      </c>
      <c r="AR6" s="256" t="s">
        <v>968</v>
      </c>
      <c r="AS6" s="256" t="s">
        <v>969</v>
      </c>
      <c r="AT6" s="256" t="s">
        <v>970</v>
      </c>
      <c r="AU6" s="256" t="s">
        <v>971</v>
      </c>
      <c r="AV6" s="256" t="s">
        <v>972</v>
      </c>
      <c r="AW6" s="256" t="s">
        <v>973</v>
      </c>
      <c r="AX6" s="256" t="s">
        <v>974</v>
      </c>
      <c r="AY6" s="256" t="s">
        <v>1047</v>
      </c>
      <c r="AZ6" s="256" t="s">
        <v>1048</v>
      </c>
      <c r="BA6" s="256" t="s">
        <v>1049</v>
      </c>
      <c r="BB6" s="256" t="s">
        <v>1050</v>
      </c>
      <c r="BC6" s="256" t="s">
        <v>1051</v>
      </c>
      <c r="BD6" s="256" t="s">
        <v>1052</v>
      </c>
      <c r="BE6" s="256" t="s">
        <v>1201</v>
      </c>
      <c r="BF6" s="256" t="s">
        <v>1202</v>
      </c>
      <c r="BG6" s="256" t="s">
        <v>1203</v>
      </c>
      <c r="BH6" s="256" t="s">
        <v>1204</v>
      </c>
      <c r="BI6" s="256" t="s">
        <v>1205</v>
      </c>
      <c r="BJ6" s="256" t="s">
        <v>1206</v>
      </c>
      <c r="BK6" s="79"/>
      <c r="BL6" s="79"/>
      <c r="BM6" s="79"/>
      <c r="BN6" s="79"/>
    </row>
    <row r="7" spans="1:66" s="76" customFormat="1" ht="20.399999999999999" customHeight="1">
      <c r="A7" s="159" t="s">
        <v>512</v>
      </c>
      <c r="B7" s="256"/>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359"/>
      <c r="BD7" s="359"/>
      <c r="BE7" s="359"/>
      <c r="BF7" s="359"/>
      <c r="BG7" s="359"/>
      <c r="BH7" s="359"/>
      <c r="BI7" s="359"/>
      <c r="BJ7" s="359"/>
      <c r="BK7" s="80"/>
      <c r="BL7" s="80"/>
      <c r="BM7" s="80"/>
      <c r="BN7" s="81" t="s">
        <v>500</v>
      </c>
    </row>
    <row r="8" spans="1:66" s="76" customFormat="1" ht="20.399999999999999" customHeight="1">
      <c r="A8" s="107" t="s">
        <v>513</v>
      </c>
      <c r="B8" s="256" t="s">
        <v>774</v>
      </c>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80"/>
      <c r="BL8" s="80"/>
      <c r="BM8" s="80"/>
      <c r="BN8" s="81"/>
    </row>
    <row r="9" spans="1:66" s="76" customFormat="1" ht="20.399999999999999" customHeight="1">
      <c r="A9" s="107" t="s">
        <v>737</v>
      </c>
      <c r="B9" s="256" t="s">
        <v>775</v>
      </c>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6"/>
      <c r="BF9" s="356"/>
      <c r="BG9" s="356"/>
      <c r="BH9" s="356"/>
      <c r="BI9" s="356"/>
      <c r="BJ9" s="356"/>
      <c r="BK9" s="80"/>
      <c r="BL9" s="80"/>
      <c r="BM9" s="80"/>
      <c r="BN9" s="81"/>
    </row>
    <row r="10" spans="1:66" s="76" customFormat="1" ht="20.399999999999999" customHeight="1">
      <c r="A10" s="107" t="s">
        <v>1041</v>
      </c>
      <c r="B10" s="256" t="s">
        <v>776</v>
      </c>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c r="BA10" s="355"/>
      <c r="BB10" s="355"/>
      <c r="BC10" s="355"/>
      <c r="BD10" s="355"/>
      <c r="BE10" s="355"/>
      <c r="BF10" s="355"/>
      <c r="BG10" s="355"/>
      <c r="BH10" s="355"/>
      <c r="BI10" s="355"/>
      <c r="BJ10" s="355"/>
    </row>
    <row r="11" spans="1:66" ht="20.399999999999999" customHeight="1">
      <c r="A11" s="107" t="s">
        <v>738</v>
      </c>
      <c r="B11" s="256" t="s">
        <v>777</v>
      </c>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82"/>
      <c r="BL11" s="82"/>
    </row>
    <row r="12" spans="1:66" s="84" customFormat="1" ht="20.399999999999999" customHeight="1">
      <c r="A12" s="160" t="s">
        <v>516</v>
      </c>
      <c r="B12" s="256" t="s">
        <v>778</v>
      </c>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82"/>
      <c r="BL12" s="82"/>
      <c r="BM12" s="83"/>
      <c r="BN12" s="83"/>
    </row>
    <row r="13" spans="1:66" ht="20.399999999999999" customHeight="1">
      <c r="A13" s="160" t="s">
        <v>517</v>
      </c>
      <c r="B13" s="256" t="s">
        <v>779</v>
      </c>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8"/>
      <c r="BG13" s="358"/>
      <c r="BH13" s="358"/>
      <c r="BI13" s="358"/>
      <c r="BJ13" s="358"/>
      <c r="BK13" s="82"/>
      <c r="BL13" s="82"/>
      <c r="BM13" s="76"/>
      <c r="BN13" s="76"/>
    </row>
    <row r="14" spans="1:66" ht="20.399999999999999" customHeight="1">
      <c r="A14" s="160" t="s">
        <v>742</v>
      </c>
      <c r="B14" s="256" t="s">
        <v>780</v>
      </c>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c r="BD14" s="358"/>
      <c r="BE14" s="358"/>
      <c r="BF14" s="358"/>
      <c r="BG14" s="358"/>
      <c r="BH14" s="358"/>
      <c r="BI14" s="358"/>
      <c r="BJ14" s="358"/>
      <c r="BK14" s="82"/>
      <c r="BL14" s="82"/>
      <c r="BM14" s="76"/>
      <c r="BN14" s="76"/>
    </row>
    <row r="15" spans="1:66" s="84" customFormat="1" ht="20.399999999999999" customHeight="1">
      <c r="A15" s="160" t="s">
        <v>518</v>
      </c>
      <c r="B15" s="256" t="s">
        <v>781</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c r="BD15" s="358"/>
      <c r="BE15" s="358"/>
      <c r="BF15" s="358"/>
      <c r="BG15" s="358"/>
      <c r="BH15" s="358"/>
      <c r="BI15" s="358"/>
      <c r="BJ15" s="358"/>
      <c r="BK15" s="82"/>
      <c r="BL15" s="82"/>
      <c r="BN15" s="82"/>
    </row>
    <row r="16" spans="1:66" ht="20.399999999999999" customHeight="1">
      <c r="A16" s="161" t="s">
        <v>519</v>
      </c>
      <c r="B16" s="256" t="s">
        <v>782</v>
      </c>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82"/>
      <c r="BL16" s="82"/>
    </row>
    <row r="17" spans="1:64">
      <c r="A17" s="258" t="s">
        <v>1042</v>
      </c>
      <c r="B17" s="256" t="s">
        <v>783</v>
      </c>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row>
    <row r="18" spans="1:64" ht="20.399999999999999" customHeight="1">
      <c r="A18" s="258" t="s">
        <v>1043</v>
      </c>
      <c r="B18" s="256" t="s">
        <v>784</v>
      </c>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row>
    <row r="19" spans="1:64" ht="20.399999999999999" customHeight="1">
      <c r="A19" s="162" t="s">
        <v>522</v>
      </c>
      <c r="B19" s="256" t="s">
        <v>785</v>
      </c>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7"/>
      <c r="BG19" s="357"/>
      <c r="BH19" s="357"/>
      <c r="BI19" s="357"/>
      <c r="BJ19" s="357"/>
      <c r="BK19" s="82"/>
      <c r="BL19" s="82"/>
    </row>
    <row r="20" spans="1:64">
      <c r="B20" s="72"/>
    </row>
    <row r="24" spans="1:64">
      <c r="BE24" s="76"/>
    </row>
    <row r="25" spans="1:64" ht="14.4">
      <c r="A25" s="126"/>
    </row>
    <row r="26" spans="1:64" ht="14.4">
      <c r="A26" s="126"/>
    </row>
    <row r="27" spans="1:64" ht="13.8">
      <c r="A27" s="127"/>
    </row>
    <row r="28" spans="1:64" ht="13.8">
      <c r="A28" s="127"/>
    </row>
    <row r="29" spans="1:64">
      <c r="A29" s="75"/>
    </row>
  </sheetData>
  <mergeCells count="14">
    <mergeCell ref="BE3:BJ4"/>
    <mergeCell ref="C3:N3"/>
    <mergeCell ref="O3:Z3"/>
    <mergeCell ref="AA3:AR3"/>
    <mergeCell ref="AS3:AX3"/>
    <mergeCell ref="AY3:BD4"/>
    <mergeCell ref="C4:H4"/>
    <mergeCell ref="I4:N4"/>
    <mergeCell ref="O4:T4"/>
    <mergeCell ref="U4:Z4"/>
    <mergeCell ref="AA4:AF4"/>
    <mergeCell ref="AG4:AL4"/>
    <mergeCell ref="AM4:AR4"/>
    <mergeCell ref="AS4:AX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060"/>
  </sheetPr>
  <dimension ref="A1:J22"/>
  <sheetViews>
    <sheetView showGridLines="0" zoomScale="70" zoomScaleNormal="70" workbookViewId="0"/>
  </sheetViews>
  <sheetFormatPr baseColWidth="10" defaultColWidth="9.109375" defaultRowHeight="14.4"/>
  <cols>
    <col min="1" max="1" width="42.33203125" style="134" customWidth="1"/>
    <col min="2" max="6" width="46.6640625" style="134" customWidth="1"/>
    <col min="7" max="7" width="17.88671875" style="134" customWidth="1"/>
    <col min="8" max="8" width="17.6640625" style="135" customWidth="1"/>
    <col min="9" max="16384" width="9.109375" style="134"/>
  </cols>
  <sheetData>
    <row r="1" spans="1:10" s="141" customFormat="1" ht="15.6">
      <c r="A1" s="139"/>
      <c r="B1" s="140"/>
      <c r="C1" s="140"/>
      <c r="D1" s="140"/>
      <c r="E1" s="246"/>
      <c r="F1" s="131" t="e">
        <f>P.Participant!_ParticipantName</f>
        <v>#NAME?</v>
      </c>
      <c r="G1" s="134"/>
      <c r="H1" s="135"/>
    </row>
    <row r="2" spans="1:10" s="141" customFormat="1" ht="15.6">
      <c r="A2" s="139"/>
      <c r="B2" s="142"/>
      <c r="C2" s="142"/>
      <c r="D2" s="142"/>
      <c r="E2" s="142"/>
      <c r="F2" s="132"/>
      <c r="G2" s="134"/>
      <c r="H2" s="135"/>
    </row>
    <row r="3" spans="1:10" s="141" customFormat="1" ht="15.6">
      <c r="A3" s="143" t="s">
        <v>499</v>
      </c>
      <c r="B3" s="144"/>
      <c r="C3" s="144"/>
      <c r="D3" s="144"/>
      <c r="E3" s="144"/>
      <c r="F3" s="133"/>
      <c r="G3" s="134"/>
      <c r="H3" s="135"/>
    </row>
    <row r="5" spans="1:10" ht="34.5" customHeight="1"/>
    <row r="6" spans="1:10">
      <c r="A6" s="145"/>
      <c r="F6" s="135"/>
    </row>
    <row r="7" spans="1:10" ht="23.4" customHeight="1" thickBot="1">
      <c r="A7" s="65" t="s">
        <v>0</v>
      </c>
      <c r="B7" s="249" t="s">
        <v>1107</v>
      </c>
      <c r="C7" s="250" t="s">
        <v>1108</v>
      </c>
      <c r="D7" s="253" t="s">
        <v>1109</v>
      </c>
      <c r="E7" s="248" t="s">
        <v>1118</v>
      </c>
      <c r="F7" s="247" t="s">
        <v>1110</v>
      </c>
      <c r="J7" s="135"/>
    </row>
    <row r="8" spans="1:10" ht="36" customHeight="1">
      <c r="A8" s="148" t="s">
        <v>706</v>
      </c>
      <c r="B8" s="382" t="s">
        <v>498</v>
      </c>
      <c r="C8" s="383"/>
      <c r="D8" s="383"/>
      <c r="E8" s="383"/>
      <c r="F8" s="383"/>
    </row>
    <row r="9" spans="1:10" ht="36" customHeight="1">
      <c r="A9" s="149" t="s">
        <v>708</v>
      </c>
      <c r="B9" s="97" t="s">
        <v>709</v>
      </c>
      <c r="C9" s="98" t="s">
        <v>744</v>
      </c>
      <c r="D9" s="123" t="s">
        <v>713</v>
      </c>
      <c r="E9" s="136" t="s">
        <v>921</v>
      </c>
      <c r="F9" s="136" t="s">
        <v>1111</v>
      </c>
      <c r="G9" s="146"/>
      <c r="H9" s="146"/>
    </row>
    <row r="10" spans="1:10" ht="36" customHeight="1">
      <c r="A10" s="149" t="s">
        <v>1005</v>
      </c>
      <c r="B10" s="384"/>
      <c r="C10" s="385"/>
      <c r="D10" s="386"/>
      <c r="E10" s="136" t="s">
        <v>1007</v>
      </c>
      <c r="F10" s="136" t="s">
        <v>1112</v>
      </c>
      <c r="G10" s="146"/>
      <c r="H10" s="146"/>
    </row>
    <row r="11" spans="1:10" ht="36" customHeight="1">
      <c r="A11" s="149" t="s">
        <v>710</v>
      </c>
      <c r="B11" s="97" t="s">
        <v>714</v>
      </c>
      <c r="C11" s="150" t="s">
        <v>715</v>
      </c>
      <c r="D11" s="123" t="s">
        <v>716</v>
      </c>
      <c r="E11" s="136" t="s">
        <v>922</v>
      </c>
      <c r="F11" s="136" t="s">
        <v>1113</v>
      </c>
    </row>
    <row r="12" spans="1:10" ht="36" customHeight="1">
      <c r="A12" s="326" t="s">
        <v>717</v>
      </c>
      <c r="B12" s="137" t="s">
        <v>1025</v>
      </c>
      <c r="C12" s="137" t="s">
        <v>1028</v>
      </c>
      <c r="D12" s="138" t="s">
        <v>1030</v>
      </c>
      <c r="E12" s="136" t="s">
        <v>1006</v>
      </c>
      <c r="F12" s="136" t="s">
        <v>1114</v>
      </c>
    </row>
    <row r="13" spans="1:10" ht="36" customHeight="1">
      <c r="A13" s="326" t="s">
        <v>711</v>
      </c>
      <c r="B13" s="137" t="s">
        <v>1022</v>
      </c>
      <c r="C13" s="137" t="s">
        <v>1027</v>
      </c>
      <c r="D13" s="138" t="s">
        <v>1029</v>
      </c>
      <c r="E13" s="136" t="s">
        <v>1010</v>
      </c>
      <c r="F13" s="136" t="s">
        <v>1115</v>
      </c>
    </row>
    <row r="14" spans="1:10" ht="36" customHeight="1">
      <c r="A14" s="326" t="s">
        <v>1004</v>
      </c>
      <c r="B14" s="325" t="s">
        <v>1189</v>
      </c>
      <c r="C14" s="387" t="s">
        <v>1180</v>
      </c>
      <c r="D14" s="388"/>
      <c r="E14" s="151" t="s">
        <v>1009</v>
      </c>
      <c r="F14" s="151" t="s">
        <v>1116</v>
      </c>
    </row>
    <row r="15" spans="1:10" ht="36" customHeight="1">
      <c r="A15" s="326" t="s">
        <v>741</v>
      </c>
      <c r="B15" s="325" t="s">
        <v>1190</v>
      </c>
      <c r="C15" s="387" t="s">
        <v>1181</v>
      </c>
      <c r="D15" s="388"/>
      <c r="E15" s="152"/>
      <c r="F15" s="152"/>
    </row>
    <row r="16" spans="1:10" ht="36" customHeight="1">
      <c r="A16" s="326" t="s">
        <v>740</v>
      </c>
      <c r="B16" s="325" t="s">
        <v>1191</v>
      </c>
      <c r="C16" s="389" t="s">
        <v>1182</v>
      </c>
      <c r="D16" s="390"/>
      <c r="E16" s="152"/>
      <c r="F16" s="152"/>
    </row>
    <row r="17" spans="1:6" ht="36" customHeight="1">
      <c r="A17" s="326" t="s">
        <v>954</v>
      </c>
      <c r="B17" s="384"/>
      <c r="C17" s="385"/>
      <c r="D17" s="386"/>
      <c r="E17" s="136" t="s">
        <v>1197</v>
      </c>
      <c r="F17" s="136" t="s">
        <v>1196</v>
      </c>
    </row>
    <row r="22" spans="1:6">
      <c r="D22" s="147"/>
      <c r="E22" s="147"/>
    </row>
  </sheetData>
  <mergeCells count="6">
    <mergeCell ref="B8:F8"/>
    <mergeCell ref="B17:D17"/>
    <mergeCell ref="B10:D10"/>
    <mergeCell ref="C14:D14"/>
    <mergeCell ref="C15:D15"/>
    <mergeCell ref="C16:D16"/>
  </mergeCells>
  <hyperlinks>
    <hyperlink ref="B8:D8" location="P.Participant!A1" display="Participant"/>
    <hyperlink ref="B9" location="'0.Bilan'!A1" display="0.Bilan"/>
    <hyperlink ref="C9" location="'1.Bilan'!A1" display="1,Bilan"/>
    <hyperlink ref="D9" location="'2.Bilan'!A1" display="2.Bilan"/>
    <hyperlink ref="B11" location="'0.Liste des actifs'!A1" display="0.Liste des actifs"/>
    <hyperlink ref="D11" location="'2.Liste des actifs'!A1" display="2.Liste des actifs"/>
    <hyperlink ref="C11" location="'1.Liste des actifs'!A1" display="1.Liste des actifs"/>
    <hyperlink ref="F9" location="'4.Bilan'!A1" display="4.Bilan"/>
    <hyperlink ref="F11" location="'4.Liste des actifs'!A1" display="4.Liste des actifs"/>
    <hyperlink ref="B12" location="'0.Résultat Technique-Non-vie'!A1" display="0.Résultat Technique-Non-vie"/>
    <hyperlink ref="C12" location="'1.Résultat Technique-Non-vie'!A1" display="1.Résultat Technique-Non-vie"/>
    <hyperlink ref="D12" location="'2.Résultat Technique-Non-vie'!A1" display="2.Résultat Technique-Non-vie"/>
    <hyperlink ref="F12" location="'4.Résultat Technique-Non-vie'!A1" display="4.Résultat Technique-Non-vie"/>
    <hyperlink ref="B13" location="'0.Résultat Technique-Vie'!A1" display="0.Résultat Technique-Vie"/>
    <hyperlink ref="C13" location="'1.Résultat Technique-Vie'!A1" display="1.Résultat Technique-Vie"/>
    <hyperlink ref="D13" location="'2.Résultat Technique-Vie'!A1" display="2.Résultat Technique-Vie"/>
    <hyperlink ref="F13" location="'4.Résultat Technique-Vie'!A1" display="4.Résultat Technique-Vie"/>
    <hyperlink ref="F14" location="'4.CAT NAT'!A1" display="4.CAT NAT"/>
    <hyperlink ref="F10" location="'4.Solvabilité'!A1" display="4.Solvabilité"/>
    <hyperlink ref="E9" location="'3.Bilan'!A1" display="3.Bilan"/>
    <hyperlink ref="E11" location="'3.Liste des actifs'!A1" display="'3.Liste des actifs"/>
    <hyperlink ref="E12" location="'3.Résultat Technique-Non-vie'!A1" display="'3.Résultat Technique-Non-vie'!A1"/>
    <hyperlink ref="E13" location="'3.Résultat Technique-Vie'!A1" display="'3.Résultat Technique-Vie'!A1"/>
    <hyperlink ref="E14" location="'3.CAT NAT'!A1" display="'3.CAT NAT'!A1"/>
    <hyperlink ref="E10" location="'3.Solvabilité'!A1" display="'3.Solvabilité"/>
    <hyperlink ref="B16" location="'0.Santé_Pollution'!A1" display="0.Santé_Pollution"/>
    <hyperlink ref="B15" location="'0.Santé_Maladies-vect'!A1" display="0.Santé_Maladies-vect"/>
    <hyperlink ref="B14" location="'0.CAT NAT'!A1" display="0.CAT NAT"/>
    <hyperlink ref="F17" location="'4.Santé_Barrage_Secheresse'!A1" display="'4.Santé_Barrage_Secheresse'"/>
    <hyperlink ref="E17" location="'3.Santé_Barrage_Secheresse'!A1" display="'3.Santé_Barrage_Secheresse"/>
    <hyperlink ref="C14:D14" location="'1.2.CAT NAT'!A1" display="1.2.CAT NAT"/>
    <hyperlink ref="C15:D15" location="'1.2.Santé_Maladies-vect'!A1" display="1.2.Santé_Maladies-vect"/>
    <hyperlink ref="C16:D16" location="'1.2.Santé_Pollution'!A1" display="1.2.Santé_Pollution"/>
  </hyperlinks>
  <pageMargins left="0.7" right="0.7" top="0.75" bottom="0.75" header="0.3" footer="0.3"/>
  <pageSetup paperSize="9" scale="57" orientation="portrait" r:id="rId1"/>
  <headerFooter>
    <oddHeader xml:space="preserve">&amp;LEIOPA-RFSC-18-011&amp;C&amp;"-,Bold"Introductory Note&amp;R&amp;KFF0000EIOPA REGULAR USE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XEE35"/>
  <sheetViews>
    <sheetView showGridLines="0" workbookViewId="0">
      <selection activeCell="D17" sqref="D17"/>
    </sheetView>
  </sheetViews>
  <sheetFormatPr baseColWidth="10" defaultColWidth="29.6640625" defaultRowHeight="14.4"/>
  <cols>
    <col min="1" max="1" width="70.44140625" style="289" customWidth="1"/>
    <col min="2" max="2" width="12" style="283" customWidth="1"/>
    <col min="3" max="31" width="10" style="84" customWidth="1"/>
    <col min="32" max="32" width="10" style="284" customWidth="1"/>
    <col min="33" max="37" width="10" style="84" customWidth="1"/>
    <col min="38" max="38" width="10" style="284" customWidth="1"/>
    <col min="39" max="60" width="29.6640625" style="1"/>
    <col min="61" max="16384" width="29.6640625" style="84"/>
  </cols>
  <sheetData>
    <row r="1" spans="1:16359" ht="30.9" customHeight="1">
      <c r="A1" s="282" t="s">
        <v>1044</v>
      </c>
    </row>
    <row r="2" spans="1:16359" s="83" customFormat="1">
      <c r="B2" s="293"/>
      <c r="AF2" s="294"/>
      <c r="AL2" s="294"/>
      <c r="AM2" s="1"/>
      <c r="AN2" s="1"/>
      <c r="AO2" s="1"/>
      <c r="AP2" s="1"/>
      <c r="AQ2" s="1"/>
      <c r="AR2" s="1"/>
      <c r="AS2" s="1"/>
      <c r="AT2" s="1"/>
      <c r="AU2" s="1"/>
      <c r="AV2" s="1"/>
      <c r="AW2" s="1"/>
      <c r="AX2" s="1"/>
      <c r="AY2" s="1"/>
      <c r="AZ2" s="1"/>
      <c r="BA2" s="1"/>
      <c r="BB2" s="1"/>
      <c r="BC2" s="1"/>
      <c r="BD2" s="1"/>
      <c r="BE2" s="1"/>
      <c r="BF2" s="1"/>
      <c r="BG2" s="1"/>
      <c r="BH2" s="1"/>
    </row>
    <row r="3" spans="1:16359" s="285" customFormat="1" ht="12" customHeight="1">
      <c r="B3" s="283"/>
      <c r="C3" s="424" t="s">
        <v>523</v>
      </c>
      <c r="D3" s="424"/>
      <c r="E3" s="424"/>
      <c r="F3" s="424"/>
      <c r="G3" s="424"/>
      <c r="H3" s="424"/>
      <c r="I3" s="425"/>
      <c r="J3" s="425"/>
      <c r="K3" s="425"/>
      <c r="L3" s="425"/>
      <c r="M3" s="425"/>
      <c r="N3" s="425"/>
      <c r="O3" s="425"/>
      <c r="P3" s="425"/>
      <c r="Q3" s="425"/>
      <c r="R3" s="425"/>
      <c r="S3" s="425"/>
      <c r="T3" s="425"/>
      <c r="U3" s="424" t="s">
        <v>686</v>
      </c>
      <c r="V3" s="424"/>
      <c r="W3" s="424"/>
      <c r="X3" s="424"/>
      <c r="Y3" s="424"/>
      <c r="Z3" s="424"/>
      <c r="AA3" s="425"/>
      <c r="AB3" s="425"/>
      <c r="AC3" s="425"/>
      <c r="AD3" s="425"/>
      <c r="AE3" s="425"/>
      <c r="AF3" s="425"/>
      <c r="AG3" s="409" t="s">
        <v>1207</v>
      </c>
      <c r="AH3" s="410"/>
      <c r="AI3" s="410"/>
      <c r="AJ3" s="410"/>
      <c r="AK3" s="410"/>
      <c r="AL3" s="411"/>
      <c r="AM3" s="1"/>
      <c r="AN3" s="1"/>
      <c r="AO3" s="1"/>
      <c r="AP3" s="1"/>
      <c r="AQ3" s="1"/>
      <c r="AR3" s="1"/>
      <c r="AS3" s="1"/>
      <c r="AT3" s="1"/>
      <c r="AU3" s="1"/>
      <c r="AV3" s="1"/>
      <c r="AW3" s="1"/>
      <c r="AX3" s="1"/>
      <c r="AY3" s="1"/>
      <c r="AZ3" s="1"/>
      <c r="BA3" s="1"/>
      <c r="BB3" s="1"/>
      <c r="BC3" s="1"/>
      <c r="BD3" s="1"/>
      <c r="BE3" s="1"/>
      <c r="BF3" s="1"/>
      <c r="BG3" s="1"/>
      <c r="BH3" s="1"/>
    </row>
    <row r="4" spans="1:16359" ht="12" customHeight="1">
      <c r="A4" s="78" t="s">
        <v>500</v>
      </c>
      <c r="C4" s="396" t="s">
        <v>689</v>
      </c>
      <c r="D4" s="397"/>
      <c r="E4" s="397"/>
      <c r="F4" s="397"/>
      <c r="G4" s="397"/>
      <c r="H4" s="398"/>
      <c r="I4" s="396" t="s">
        <v>687</v>
      </c>
      <c r="J4" s="397"/>
      <c r="K4" s="397"/>
      <c r="L4" s="397"/>
      <c r="M4" s="397"/>
      <c r="N4" s="397"/>
      <c r="O4" s="397"/>
      <c r="P4" s="397"/>
      <c r="Q4" s="397"/>
      <c r="R4" s="397"/>
      <c r="S4" s="397"/>
      <c r="T4" s="398"/>
      <c r="U4" s="396" t="s">
        <v>1212</v>
      </c>
      <c r="V4" s="397"/>
      <c r="W4" s="397"/>
      <c r="X4" s="397"/>
      <c r="Y4" s="397"/>
      <c r="Z4" s="397"/>
      <c r="AA4" s="397"/>
      <c r="AB4" s="397"/>
      <c r="AC4" s="397"/>
      <c r="AD4" s="397"/>
      <c r="AE4" s="397"/>
      <c r="AF4" s="398"/>
      <c r="AG4" s="412"/>
      <c r="AH4" s="413"/>
      <c r="AI4" s="413"/>
      <c r="AJ4" s="413"/>
      <c r="AK4" s="413"/>
      <c r="AL4" s="414"/>
    </row>
    <row r="5" spans="1:16359" ht="12" customHeight="1">
      <c r="A5" s="78" t="s">
        <v>500</v>
      </c>
      <c r="C5" s="421"/>
      <c r="D5" s="422"/>
      <c r="E5" s="422"/>
      <c r="F5" s="422"/>
      <c r="G5" s="422"/>
      <c r="H5" s="423"/>
      <c r="I5" s="421"/>
      <c r="J5" s="422"/>
      <c r="K5" s="422"/>
      <c r="L5" s="422"/>
      <c r="M5" s="422"/>
      <c r="N5" s="422"/>
      <c r="O5" s="422"/>
      <c r="P5" s="422"/>
      <c r="Q5" s="422"/>
      <c r="R5" s="422"/>
      <c r="S5" s="422"/>
      <c r="T5" s="423"/>
      <c r="U5" s="421"/>
      <c r="V5" s="422"/>
      <c r="W5" s="422"/>
      <c r="X5" s="422"/>
      <c r="Y5" s="422"/>
      <c r="Z5" s="422"/>
      <c r="AA5" s="422"/>
      <c r="AB5" s="422"/>
      <c r="AC5" s="422"/>
      <c r="AD5" s="422"/>
      <c r="AE5" s="422"/>
      <c r="AF5" s="423"/>
      <c r="AG5" s="415"/>
      <c r="AH5" s="416"/>
      <c r="AI5" s="416"/>
      <c r="AJ5" s="416"/>
      <c r="AK5" s="416"/>
      <c r="AL5" s="417"/>
    </row>
    <row r="6" spans="1:16359">
      <c r="A6" s="78" t="s">
        <v>500</v>
      </c>
      <c r="C6" s="421"/>
      <c r="D6" s="422"/>
      <c r="E6" s="422"/>
      <c r="F6" s="422"/>
      <c r="G6" s="422"/>
      <c r="H6" s="423"/>
      <c r="I6" s="399"/>
      <c r="J6" s="400"/>
      <c r="K6" s="400"/>
      <c r="L6" s="400"/>
      <c r="M6" s="400"/>
      <c r="N6" s="400"/>
      <c r="O6" s="400"/>
      <c r="P6" s="400"/>
      <c r="Q6" s="400"/>
      <c r="R6" s="400"/>
      <c r="S6" s="400"/>
      <c r="T6" s="401"/>
      <c r="U6" s="399"/>
      <c r="V6" s="400"/>
      <c r="W6" s="400"/>
      <c r="X6" s="400"/>
      <c r="Y6" s="400"/>
      <c r="Z6" s="400"/>
      <c r="AA6" s="400"/>
      <c r="AB6" s="400"/>
      <c r="AC6" s="400"/>
      <c r="AD6" s="400"/>
      <c r="AE6" s="400"/>
      <c r="AF6" s="401"/>
      <c r="AG6" s="418"/>
      <c r="AH6" s="419"/>
      <c r="AI6" s="419"/>
      <c r="AJ6" s="419"/>
      <c r="AK6" s="419"/>
      <c r="AL6" s="420"/>
    </row>
    <row r="7" spans="1:16359" ht="27" customHeight="1">
      <c r="A7" s="78" t="s">
        <v>500</v>
      </c>
      <c r="C7" s="399"/>
      <c r="D7" s="400"/>
      <c r="E7" s="400"/>
      <c r="F7" s="400"/>
      <c r="G7" s="400"/>
      <c r="H7" s="401"/>
      <c r="I7" s="402" t="s">
        <v>1060</v>
      </c>
      <c r="J7" s="403"/>
      <c r="K7" s="403"/>
      <c r="L7" s="403"/>
      <c r="M7" s="403"/>
      <c r="N7" s="404"/>
      <c r="O7" s="402" t="s">
        <v>688</v>
      </c>
      <c r="P7" s="403"/>
      <c r="Q7" s="403"/>
      <c r="R7" s="403"/>
      <c r="S7" s="403"/>
      <c r="T7" s="404"/>
      <c r="U7" s="402" t="s">
        <v>506</v>
      </c>
      <c r="V7" s="403"/>
      <c r="W7" s="403"/>
      <c r="X7" s="403"/>
      <c r="Y7" s="403"/>
      <c r="Z7" s="404"/>
      <c r="AA7" s="402" t="s">
        <v>524</v>
      </c>
      <c r="AB7" s="403"/>
      <c r="AC7" s="403"/>
      <c r="AD7" s="403"/>
      <c r="AE7" s="403"/>
      <c r="AF7" s="404"/>
      <c r="AG7" s="402" t="s">
        <v>1200</v>
      </c>
      <c r="AH7" s="403"/>
      <c r="AI7" s="403"/>
      <c r="AJ7" s="403"/>
      <c r="AK7" s="403"/>
      <c r="AL7" s="404"/>
    </row>
    <row r="8" spans="1:16359" s="287" customFormat="1">
      <c r="A8" s="91" t="s">
        <v>500</v>
      </c>
      <c r="B8" s="286"/>
      <c r="C8" s="255">
        <v>2022</v>
      </c>
      <c r="D8" s="255">
        <v>2025</v>
      </c>
      <c r="E8" s="255">
        <v>2030</v>
      </c>
      <c r="F8" s="255">
        <v>2035</v>
      </c>
      <c r="G8" s="255">
        <v>2040</v>
      </c>
      <c r="H8" s="255">
        <v>2050</v>
      </c>
      <c r="I8" s="255">
        <v>2022</v>
      </c>
      <c r="J8" s="255">
        <v>2025</v>
      </c>
      <c r="K8" s="255">
        <v>2030</v>
      </c>
      <c r="L8" s="255">
        <v>2035</v>
      </c>
      <c r="M8" s="255">
        <v>2040</v>
      </c>
      <c r="N8" s="255">
        <v>2050</v>
      </c>
      <c r="O8" s="255">
        <v>2022</v>
      </c>
      <c r="P8" s="255">
        <v>2025</v>
      </c>
      <c r="Q8" s="255">
        <v>2030</v>
      </c>
      <c r="R8" s="255">
        <v>2035</v>
      </c>
      <c r="S8" s="255">
        <v>2040</v>
      </c>
      <c r="T8" s="255">
        <v>2050</v>
      </c>
      <c r="U8" s="255">
        <v>2022</v>
      </c>
      <c r="V8" s="255">
        <v>2025</v>
      </c>
      <c r="W8" s="255">
        <v>2030</v>
      </c>
      <c r="X8" s="255">
        <v>2035</v>
      </c>
      <c r="Y8" s="255">
        <v>2040</v>
      </c>
      <c r="Z8" s="255">
        <v>2050</v>
      </c>
      <c r="AA8" s="255">
        <v>2022</v>
      </c>
      <c r="AB8" s="255">
        <v>2025</v>
      </c>
      <c r="AC8" s="255">
        <v>2030</v>
      </c>
      <c r="AD8" s="255">
        <v>2035</v>
      </c>
      <c r="AE8" s="255">
        <v>2040</v>
      </c>
      <c r="AF8" s="255">
        <v>2050</v>
      </c>
      <c r="AG8" s="255">
        <v>2022</v>
      </c>
      <c r="AH8" s="255">
        <v>2025</v>
      </c>
      <c r="AI8" s="255">
        <v>2030</v>
      </c>
      <c r="AJ8" s="255">
        <v>2035</v>
      </c>
      <c r="AK8" s="255">
        <v>2040</v>
      </c>
      <c r="AL8" s="255">
        <v>2050</v>
      </c>
      <c r="AM8" s="1"/>
      <c r="AN8" s="1"/>
      <c r="AO8" s="1"/>
      <c r="AP8" s="1"/>
      <c r="AQ8" s="1"/>
      <c r="AR8" s="1"/>
      <c r="AS8" s="1"/>
      <c r="AT8" s="1"/>
      <c r="AU8" s="1"/>
      <c r="AV8" s="1"/>
      <c r="AW8" s="1"/>
      <c r="AX8" s="1"/>
      <c r="AY8" s="1"/>
      <c r="AZ8" s="1"/>
      <c r="BA8" s="1"/>
      <c r="BB8" s="1"/>
      <c r="BC8" s="1"/>
      <c r="BD8" s="1"/>
      <c r="BE8" s="1"/>
      <c r="BF8" s="1"/>
      <c r="BG8" s="1"/>
      <c r="BH8" s="1"/>
    </row>
    <row r="9" spans="1:16359" s="287" customFormat="1" ht="26.25" customHeight="1">
      <c r="A9" s="91"/>
      <c r="B9" s="286"/>
      <c r="C9" s="256" t="s">
        <v>769</v>
      </c>
      <c r="D9" s="256" t="s">
        <v>770</v>
      </c>
      <c r="E9" s="256" t="s">
        <v>771</v>
      </c>
      <c r="F9" s="256" t="s">
        <v>772</v>
      </c>
      <c r="G9" s="256" t="s">
        <v>773</v>
      </c>
      <c r="H9" s="256" t="s">
        <v>826</v>
      </c>
      <c r="I9" s="256" t="s">
        <v>827</v>
      </c>
      <c r="J9" s="256" t="s">
        <v>828</v>
      </c>
      <c r="K9" s="256" t="s">
        <v>829</v>
      </c>
      <c r="L9" s="256" t="s">
        <v>830</v>
      </c>
      <c r="M9" s="256" t="s">
        <v>831</v>
      </c>
      <c r="N9" s="256" t="s">
        <v>832</v>
      </c>
      <c r="O9" s="256" t="s">
        <v>833</v>
      </c>
      <c r="P9" s="256" t="s">
        <v>834</v>
      </c>
      <c r="Q9" s="256" t="s">
        <v>835</v>
      </c>
      <c r="R9" s="256" t="s">
        <v>836</v>
      </c>
      <c r="S9" s="256" t="s">
        <v>837</v>
      </c>
      <c r="T9" s="256" t="s">
        <v>838</v>
      </c>
      <c r="U9" s="256" t="s">
        <v>839</v>
      </c>
      <c r="V9" s="256" t="s">
        <v>840</v>
      </c>
      <c r="W9" s="256" t="s">
        <v>841</v>
      </c>
      <c r="X9" s="256" t="s">
        <v>842</v>
      </c>
      <c r="Y9" s="256" t="s">
        <v>843</v>
      </c>
      <c r="Z9" s="256" t="s">
        <v>844</v>
      </c>
      <c r="AA9" s="256" t="s">
        <v>845</v>
      </c>
      <c r="AB9" s="256" t="s">
        <v>846</v>
      </c>
      <c r="AC9" s="256" t="s">
        <v>847</v>
      </c>
      <c r="AD9" s="256" t="s">
        <v>848</v>
      </c>
      <c r="AE9" s="256" t="s">
        <v>849</v>
      </c>
      <c r="AF9" s="256" t="s">
        <v>850</v>
      </c>
      <c r="AG9" s="256" t="s">
        <v>851</v>
      </c>
      <c r="AH9" s="256" t="s">
        <v>852</v>
      </c>
      <c r="AI9" s="256" t="s">
        <v>853</v>
      </c>
      <c r="AJ9" s="256" t="s">
        <v>854</v>
      </c>
      <c r="AK9" s="256" t="s">
        <v>855</v>
      </c>
      <c r="AL9" s="256" t="s">
        <v>856</v>
      </c>
      <c r="AM9" s="1"/>
      <c r="AN9" s="1"/>
      <c r="AO9" s="1"/>
      <c r="AP9" s="1"/>
      <c r="AQ9" s="1"/>
      <c r="AR9" s="1"/>
      <c r="AS9" s="1"/>
      <c r="AT9" s="1"/>
      <c r="AU9" s="1"/>
      <c r="AV9" s="1"/>
      <c r="AW9" s="1"/>
      <c r="AX9" s="1"/>
      <c r="AY9" s="1"/>
      <c r="AZ9" s="1"/>
      <c r="BA9" s="1"/>
      <c r="BB9" s="1"/>
      <c r="BC9" s="1"/>
      <c r="BD9" s="1"/>
      <c r="BE9" s="1"/>
      <c r="BF9" s="1"/>
      <c r="BG9" s="1"/>
      <c r="BH9" s="1"/>
    </row>
    <row r="10" spans="1:16359" ht="20.399999999999999" customHeight="1">
      <c r="A10" s="159" t="s">
        <v>512</v>
      </c>
      <c r="B10" s="163"/>
      <c r="C10" s="164"/>
      <c r="D10" s="164"/>
      <c r="E10" s="164"/>
      <c r="F10" s="164"/>
      <c r="G10" s="164"/>
      <c r="H10" s="164"/>
      <c r="I10" s="164"/>
      <c r="J10" s="164"/>
      <c r="K10" s="164"/>
      <c r="L10" s="164"/>
      <c r="M10" s="164"/>
      <c r="N10" s="164"/>
      <c r="O10" s="288"/>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row>
    <row r="11" spans="1:16359" ht="20.399999999999999" customHeight="1">
      <c r="A11" s="295" t="s">
        <v>513</v>
      </c>
      <c r="B11" s="163" t="s">
        <v>774</v>
      </c>
      <c r="C11" s="355"/>
      <c r="D11" s="355"/>
      <c r="E11" s="355"/>
      <c r="F11" s="355"/>
      <c r="G11" s="355"/>
      <c r="H11" s="355"/>
      <c r="I11" s="355"/>
      <c r="J11" s="355"/>
      <c r="K11" s="355"/>
      <c r="L11" s="355"/>
      <c r="M11" s="355"/>
      <c r="N11" s="355"/>
      <c r="O11" s="355"/>
      <c r="P11" s="355"/>
      <c r="Q11" s="355"/>
      <c r="R11" s="355"/>
      <c r="S11" s="355"/>
      <c r="T11" s="355"/>
      <c r="U11" s="360"/>
      <c r="V11" s="360"/>
      <c r="W11" s="360"/>
      <c r="X11" s="360"/>
      <c r="Y11" s="360"/>
      <c r="Z11" s="360"/>
      <c r="AA11" s="360"/>
      <c r="AB11" s="360"/>
      <c r="AC11" s="360"/>
      <c r="AD11" s="360"/>
      <c r="AE11" s="360"/>
      <c r="AF11" s="360"/>
      <c r="AG11" s="360"/>
      <c r="AH11" s="360"/>
      <c r="AI11" s="360"/>
      <c r="AJ11" s="360"/>
      <c r="AK11" s="360"/>
      <c r="AL11" s="360"/>
    </row>
    <row r="12" spans="1:16359" ht="20.399999999999999" customHeight="1">
      <c r="A12" s="295" t="s">
        <v>737</v>
      </c>
      <c r="B12" s="163" t="s">
        <v>775</v>
      </c>
      <c r="C12" s="365"/>
      <c r="D12" s="365"/>
      <c r="E12" s="365"/>
      <c r="F12" s="365"/>
      <c r="G12" s="365"/>
      <c r="H12" s="365"/>
      <c r="I12" s="365"/>
      <c r="J12" s="365"/>
      <c r="K12" s="365"/>
      <c r="L12" s="365"/>
      <c r="M12" s="365"/>
      <c r="N12" s="365"/>
      <c r="O12" s="365"/>
      <c r="P12" s="365"/>
      <c r="Q12" s="365"/>
      <c r="R12" s="365"/>
      <c r="S12" s="365"/>
      <c r="T12" s="365"/>
      <c r="U12" s="360"/>
      <c r="V12" s="360"/>
      <c r="W12" s="360"/>
      <c r="X12" s="360"/>
      <c r="Y12" s="360"/>
      <c r="Z12" s="360"/>
      <c r="AA12" s="360"/>
      <c r="AB12" s="360"/>
      <c r="AC12" s="360"/>
      <c r="AD12" s="360"/>
      <c r="AE12" s="360"/>
      <c r="AF12" s="360"/>
      <c r="AG12" s="360"/>
      <c r="AH12" s="360"/>
      <c r="AI12" s="360"/>
      <c r="AJ12" s="360"/>
      <c r="AK12" s="360"/>
      <c r="AL12" s="360"/>
    </row>
    <row r="13" spans="1:16359" s="83" customFormat="1" ht="20.399999999999999" customHeight="1">
      <c r="A13" s="295" t="s">
        <v>1041</v>
      </c>
      <c r="B13" s="163" t="s">
        <v>776</v>
      </c>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1"/>
      <c r="AN13" s="1"/>
      <c r="AO13" s="1"/>
      <c r="AP13" s="1"/>
      <c r="AQ13" s="1"/>
      <c r="AR13" s="1"/>
      <c r="AS13" s="1"/>
      <c r="AT13" s="1"/>
      <c r="AU13" s="1"/>
      <c r="AV13" s="1"/>
      <c r="AW13" s="1"/>
      <c r="AX13" s="1"/>
      <c r="AY13" s="1"/>
      <c r="AZ13" s="1"/>
      <c r="BA13" s="1"/>
      <c r="BB13" s="1"/>
      <c r="BC13" s="1"/>
      <c r="BD13" s="1"/>
      <c r="BE13" s="1"/>
      <c r="BF13" s="1"/>
      <c r="BG13" s="1"/>
      <c r="BH13" s="1"/>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c r="NK13" s="84"/>
      <c r="NL13" s="84"/>
      <c r="NM13" s="84"/>
      <c r="NN13" s="84"/>
      <c r="NO13" s="84"/>
      <c r="NP13" s="84"/>
      <c r="NQ13" s="84"/>
      <c r="NR13" s="84"/>
      <c r="NS13" s="84"/>
      <c r="NT13" s="84"/>
      <c r="NU13" s="84"/>
      <c r="NV13" s="84"/>
      <c r="NW13" s="84"/>
      <c r="NX13" s="84"/>
      <c r="NY13" s="84"/>
      <c r="NZ13" s="84"/>
      <c r="OA13" s="84"/>
      <c r="OB13" s="84"/>
      <c r="OC13" s="84"/>
      <c r="OD13" s="84"/>
      <c r="OE13" s="84"/>
      <c r="OF13" s="84"/>
      <c r="OG13" s="84"/>
      <c r="OH13" s="84"/>
      <c r="OI13" s="84"/>
      <c r="OJ13" s="84"/>
      <c r="OK13" s="84"/>
      <c r="OL13" s="84"/>
      <c r="OM13" s="84"/>
      <c r="ON13" s="84"/>
      <c r="OO13" s="84"/>
      <c r="OP13" s="84"/>
      <c r="OQ13" s="84"/>
      <c r="OR13" s="84"/>
      <c r="OS13" s="84"/>
      <c r="OT13" s="84"/>
      <c r="OU13" s="84"/>
      <c r="OV13" s="84"/>
      <c r="OW13" s="84"/>
      <c r="OX13" s="84"/>
      <c r="OY13" s="84"/>
      <c r="OZ13" s="84"/>
      <c r="PA13" s="84"/>
      <c r="PB13" s="84"/>
      <c r="PC13" s="84"/>
      <c r="PD13" s="84"/>
      <c r="PE13" s="84"/>
      <c r="PF13" s="84"/>
      <c r="PG13" s="84"/>
      <c r="PH13" s="84"/>
      <c r="PI13" s="84"/>
      <c r="PJ13" s="84"/>
      <c r="PK13" s="84"/>
      <c r="PL13" s="84"/>
      <c r="PM13" s="84"/>
      <c r="PN13" s="84"/>
      <c r="PO13" s="84"/>
      <c r="PP13" s="84"/>
      <c r="PQ13" s="84"/>
      <c r="PR13" s="84"/>
      <c r="PS13" s="84"/>
      <c r="PT13" s="84"/>
      <c r="PU13" s="84"/>
      <c r="PV13" s="84"/>
      <c r="PW13" s="84"/>
      <c r="PX13" s="84"/>
      <c r="PY13" s="84"/>
      <c r="PZ13" s="84"/>
      <c r="QA13" s="84"/>
      <c r="QB13" s="84"/>
      <c r="QC13" s="84"/>
      <c r="QD13" s="84"/>
      <c r="QE13" s="84"/>
      <c r="QF13" s="84"/>
      <c r="QG13" s="84"/>
      <c r="QH13" s="84"/>
      <c r="QI13" s="84"/>
      <c r="QJ13" s="84"/>
      <c r="QK13" s="84"/>
      <c r="QL13" s="84"/>
      <c r="QM13" s="84"/>
      <c r="QN13" s="84"/>
      <c r="QO13" s="84"/>
      <c r="QP13" s="84"/>
      <c r="QQ13" s="84"/>
      <c r="QR13" s="84"/>
      <c r="QS13" s="84"/>
      <c r="QT13" s="84"/>
      <c r="QU13" s="84"/>
      <c r="QV13" s="84"/>
      <c r="QW13" s="84"/>
      <c r="QX13" s="84"/>
      <c r="QY13" s="84"/>
      <c r="QZ13" s="84"/>
      <c r="RA13" s="84"/>
      <c r="RB13" s="84"/>
      <c r="RC13" s="84"/>
      <c r="RD13" s="84"/>
      <c r="RE13" s="84"/>
      <c r="RF13" s="84"/>
      <c r="RG13" s="84"/>
      <c r="RH13" s="84"/>
      <c r="RI13" s="84"/>
      <c r="RJ13" s="84"/>
      <c r="RK13" s="84"/>
      <c r="RL13" s="84"/>
      <c r="RM13" s="84"/>
      <c r="RN13" s="84"/>
      <c r="RO13" s="84"/>
      <c r="RP13" s="84"/>
      <c r="RQ13" s="84"/>
      <c r="RR13" s="84"/>
      <c r="RS13" s="84"/>
      <c r="RT13" s="84"/>
      <c r="RU13" s="84"/>
      <c r="RV13" s="84"/>
      <c r="RW13" s="84"/>
      <c r="RX13" s="84"/>
      <c r="RY13" s="84"/>
      <c r="RZ13" s="84"/>
      <c r="SA13" s="84"/>
      <c r="SB13" s="84"/>
      <c r="SC13" s="84"/>
      <c r="SD13" s="84"/>
      <c r="SE13" s="84"/>
      <c r="SF13" s="84"/>
      <c r="SG13" s="84"/>
      <c r="SH13" s="84"/>
      <c r="SI13" s="84"/>
      <c r="SJ13" s="84"/>
      <c r="SK13" s="84"/>
      <c r="SL13" s="84"/>
      <c r="SM13" s="84"/>
      <c r="SN13" s="84"/>
      <c r="SO13" s="84"/>
      <c r="SP13" s="84"/>
      <c r="SQ13" s="84"/>
      <c r="SR13" s="84"/>
      <c r="SS13" s="84"/>
      <c r="ST13" s="84"/>
      <c r="SU13" s="84"/>
      <c r="SV13" s="84"/>
      <c r="SW13" s="84"/>
      <c r="SX13" s="84"/>
      <c r="SY13" s="84"/>
      <c r="SZ13" s="84"/>
      <c r="TA13" s="84"/>
      <c r="TB13" s="84"/>
      <c r="TC13" s="84"/>
      <c r="TD13" s="84"/>
      <c r="TE13" s="84"/>
      <c r="TF13" s="84"/>
      <c r="TG13" s="84"/>
      <c r="TH13" s="84"/>
      <c r="TI13" s="84"/>
      <c r="TJ13" s="84"/>
      <c r="TK13" s="84"/>
      <c r="TL13" s="84"/>
      <c r="TM13" s="84"/>
      <c r="TN13" s="84"/>
      <c r="TO13" s="84"/>
      <c r="TP13" s="84"/>
      <c r="TQ13" s="84"/>
      <c r="TR13" s="84"/>
      <c r="TS13" s="84"/>
      <c r="TT13" s="84"/>
      <c r="TU13" s="84"/>
      <c r="TV13" s="84"/>
      <c r="TW13" s="84"/>
      <c r="TX13" s="84"/>
      <c r="TY13" s="84"/>
      <c r="TZ13" s="84"/>
      <c r="UA13" s="84"/>
      <c r="UB13" s="84"/>
      <c r="UC13" s="84"/>
      <c r="UD13" s="84"/>
      <c r="UE13" s="84"/>
      <c r="UF13" s="84"/>
      <c r="UG13" s="84"/>
      <c r="UH13" s="84"/>
      <c r="UI13" s="84"/>
      <c r="UJ13" s="84"/>
      <c r="UK13" s="84"/>
      <c r="UL13" s="84"/>
      <c r="UM13" s="84"/>
      <c r="UN13" s="84"/>
      <c r="UO13" s="84"/>
      <c r="UP13" s="84"/>
      <c r="UQ13" s="84"/>
      <c r="UR13" s="84"/>
      <c r="US13" s="84"/>
      <c r="UT13" s="84"/>
      <c r="UU13" s="84"/>
      <c r="UV13" s="84"/>
      <c r="UW13" s="84"/>
      <c r="UX13" s="84"/>
      <c r="UY13" s="84"/>
      <c r="UZ13" s="84"/>
      <c r="VA13" s="84"/>
      <c r="VB13" s="84"/>
      <c r="VC13" s="84"/>
      <c r="VD13" s="84"/>
      <c r="VE13" s="84"/>
      <c r="VF13" s="84"/>
      <c r="VG13" s="84"/>
      <c r="VH13" s="84"/>
      <c r="VI13" s="84"/>
      <c r="VJ13" s="84"/>
      <c r="VK13" s="84"/>
      <c r="VL13" s="84"/>
      <c r="VM13" s="84"/>
      <c r="VN13" s="84"/>
      <c r="VO13" s="84"/>
      <c r="VP13" s="84"/>
      <c r="VQ13" s="84"/>
      <c r="VR13" s="84"/>
      <c r="VS13" s="84"/>
      <c r="VT13" s="84"/>
      <c r="VU13" s="84"/>
      <c r="VV13" s="84"/>
      <c r="VW13" s="84"/>
      <c r="VX13" s="84"/>
      <c r="VY13" s="84"/>
      <c r="VZ13" s="84"/>
      <c r="WA13" s="84"/>
      <c r="WB13" s="84"/>
      <c r="WC13" s="84"/>
      <c r="WD13" s="84"/>
      <c r="WE13" s="84"/>
      <c r="WF13" s="84"/>
      <c r="WG13" s="84"/>
      <c r="WH13" s="84"/>
      <c r="WI13" s="84"/>
      <c r="WJ13" s="84"/>
      <c r="WK13" s="84"/>
      <c r="WL13" s="84"/>
      <c r="WM13" s="84"/>
      <c r="WN13" s="84"/>
      <c r="WO13" s="84"/>
      <c r="WP13" s="84"/>
      <c r="WQ13" s="84"/>
      <c r="WR13" s="84"/>
      <c r="WS13" s="84"/>
      <c r="WT13" s="84"/>
      <c r="WU13" s="84"/>
      <c r="WV13" s="84"/>
      <c r="WW13" s="84"/>
      <c r="WX13" s="84"/>
      <c r="WY13" s="84"/>
      <c r="WZ13" s="84"/>
      <c r="XA13" s="84"/>
      <c r="XB13" s="84"/>
      <c r="XC13" s="84"/>
      <c r="XD13" s="84"/>
      <c r="XE13" s="84"/>
      <c r="XF13" s="84"/>
      <c r="XG13" s="84"/>
      <c r="XH13" s="84"/>
      <c r="XI13" s="84"/>
      <c r="XJ13" s="84"/>
      <c r="XK13" s="84"/>
      <c r="XL13" s="84"/>
      <c r="XM13" s="84"/>
      <c r="XN13" s="84"/>
      <c r="XO13" s="84"/>
      <c r="XP13" s="84"/>
      <c r="XQ13" s="84"/>
      <c r="XR13" s="84"/>
      <c r="XS13" s="84"/>
      <c r="XT13" s="84"/>
      <c r="XU13" s="84"/>
      <c r="XV13" s="84"/>
      <c r="XW13" s="84"/>
      <c r="XX13" s="84"/>
      <c r="XY13" s="84"/>
      <c r="XZ13" s="84"/>
      <c r="YA13" s="84"/>
      <c r="YB13" s="84"/>
      <c r="YC13" s="84"/>
      <c r="YD13" s="84"/>
      <c r="YE13" s="84"/>
      <c r="YF13" s="84"/>
      <c r="YG13" s="84"/>
      <c r="YH13" s="84"/>
      <c r="YI13" s="84"/>
      <c r="YJ13" s="84"/>
      <c r="YK13" s="84"/>
      <c r="YL13" s="84"/>
      <c r="YM13" s="84"/>
      <c r="YN13" s="84"/>
      <c r="YO13" s="84"/>
      <c r="YP13" s="84"/>
      <c r="YQ13" s="84"/>
      <c r="YR13" s="84"/>
      <c r="YS13" s="84"/>
      <c r="YT13" s="84"/>
      <c r="YU13" s="84"/>
      <c r="YV13" s="84"/>
      <c r="YW13" s="84"/>
      <c r="YX13" s="84"/>
      <c r="YY13" s="84"/>
      <c r="YZ13" s="84"/>
      <c r="ZA13" s="84"/>
      <c r="ZB13" s="84"/>
      <c r="ZC13" s="84"/>
      <c r="ZD13" s="84"/>
      <c r="ZE13" s="84"/>
      <c r="ZF13" s="84"/>
      <c r="ZG13" s="84"/>
      <c r="ZH13" s="84"/>
      <c r="ZI13" s="84"/>
      <c r="ZJ13" s="84"/>
      <c r="ZK13" s="84"/>
      <c r="ZL13" s="84"/>
      <c r="ZM13" s="84"/>
      <c r="ZN13" s="84"/>
      <c r="ZO13" s="84"/>
      <c r="ZP13" s="84"/>
      <c r="ZQ13" s="84"/>
      <c r="ZR13" s="84"/>
      <c r="ZS13" s="84"/>
      <c r="ZT13" s="84"/>
      <c r="ZU13" s="84"/>
      <c r="ZV13" s="84"/>
      <c r="ZW13" s="84"/>
      <c r="ZX13" s="84"/>
      <c r="ZY13" s="84"/>
      <c r="ZZ13" s="84"/>
      <c r="AAA13" s="84"/>
      <c r="AAB13" s="84"/>
      <c r="AAC13" s="84"/>
      <c r="AAD13" s="84"/>
      <c r="AAE13" s="84"/>
      <c r="AAF13" s="84"/>
      <c r="AAG13" s="84"/>
      <c r="AAH13" s="84"/>
      <c r="AAI13" s="84"/>
      <c r="AAJ13" s="84"/>
      <c r="AAK13" s="84"/>
      <c r="AAL13" s="84"/>
      <c r="AAM13" s="84"/>
      <c r="AAN13" s="84"/>
      <c r="AAO13" s="84"/>
      <c r="AAP13" s="84"/>
      <c r="AAQ13" s="84"/>
      <c r="AAR13" s="84"/>
      <c r="AAS13" s="84"/>
      <c r="AAT13" s="84"/>
      <c r="AAU13" s="84"/>
      <c r="AAV13" s="84"/>
      <c r="AAW13" s="84"/>
      <c r="AAX13" s="84"/>
      <c r="AAY13" s="84"/>
      <c r="AAZ13" s="84"/>
      <c r="ABA13" s="84"/>
      <c r="ABB13" s="84"/>
      <c r="ABC13" s="84"/>
      <c r="ABD13" s="84"/>
      <c r="ABE13" s="84"/>
      <c r="ABF13" s="84"/>
      <c r="ABG13" s="84"/>
      <c r="ABH13" s="84"/>
      <c r="ABI13" s="84"/>
      <c r="ABJ13" s="84"/>
      <c r="ABK13" s="84"/>
      <c r="ABL13" s="84"/>
      <c r="ABM13" s="84"/>
      <c r="ABN13" s="84"/>
      <c r="ABO13" s="84"/>
      <c r="ABP13" s="84"/>
      <c r="ABQ13" s="84"/>
      <c r="ABR13" s="84"/>
      <c r="ABS13" s="84"/>
      <c r="ABT13" s="84"/>
      <c r="ABU13" s="84"/>
      <c r="ABV13" s="84"/>
      <c r="ABW13" s="84"/>
      <c r="ABX13" s="84"/>
      <c r="ABY13" s="84"/>
      <c r="ABZ13" s="84"/>
      <c r="ACA13" s="84"/>
      <c r="ACB13" s="84"/>
      <c r="ACC13" s="84"/>
      <c r="ACD13" s="84"/>
      <c r="ACE13" s="84"/>
      <c r="ACF13" s="84"/>
      <c r="ACG13" s="84"/>
      <c r="ACH13" s="84"/>
      <c r="ACI13" s="84"/>
      <c r="ACJ13" s="84"/>
      <c r="ACK13" s="84"/>
      <c r="ACL13" s="84"/>
      <c r="ACM13" s="84"/>
      <c r="ACN13" s="84"/>
      <c r="ACO13" s="84"/>
      <c r="ACP13" s="84"/>
      <c r="ACQ13" s="84"/>
      <c r="ACR13" s="84"/>
      <c r="ACS13" s="84"/>
      <c r="ACT13" s="84"/>
      <c r="ACU13" s="84"/>
      <c r="ACV13" s="84"/>
      <c r="ACW13" s="84"/>
      <c r="ACX13" s="84"/>
      <c r="ACY13" s="84"/>
      <c r="ACZ13" s="84"/>
      <c r="ADA13" s="84"/>
      <c r="ADB13" s="84"/>
      <c r="ADC13" s="84"/>
      <c r="ADD13" s="84"/>
      <c r="ADE13" s="84"/>
      <c r="ADF13" s="84"/>
      <c r="ADG13" s="84"/>
      <c r="ADH13" s="84"/>
      <c r="ADI13" s="84"/>
      <c r="ADJ13" s="84"/>
      <c r="ADK13" s="84"/>
      <c r="ADL13" s="84"/>
      <c r="ADM13" s="84"/>
      <c r="ADN13" s="84"/>
      <c r="ADO13" s="84"/>
      <c r="ADP13" s="84"/>
      <c r="ADQ13" s="84"/>
      <c r="ADR13" s="84"/>
      <c r="ADS13" s="84"/>
      <c r="ADT13" s="84"/>
      <c r="ADU13" s="84"/>
      <c r="ADV13" s="84"/>
      <c r="ADW13" s="84"/>
      <c r="ADX13" s="84"/>
      <c r="ADY13" s="84"/>
      <c r="ADZ13" s="84"/>
      <c r="AEA13" s="84"/>
      <c r="AEB13" s="84"/>
      <c r="AEC13" s="84"/>
      <c r="AED13" s="84"/>
      <c r="AEE13" s="84"/>
      <c r="AEF13" s="84"/>
      <c r="AEG13" s="84"/>
      <c r="AEH13" s="84"/>
      <c r="AEI13" s="84"/>
      <c r="AEJ13" s="84"/>
      <c r="AEK13" s="84"/>
      <c r="AEL13" s="84"/>
      <c r="AEM13" s="84"/>
      <c r="AEN13" s="84"/>
      <c r="AEO13" s="84"/>
      <c r="AEP13" s="84"/>
      <c r="AEQ13" s="84"/>
      <c r="AER13" s="84"/>
      <c r="AES13" s="84"/>
      <c r="AET13" s="84"/>
      <c r="AEU13" s="84"/>
      <c r="AEV13" s="84"/>
      <c r="AEW13" s="84"/>
      <c r="AEX13" s="84"/>
      <c r="AEY13" s="84"/>
      <c r="AEZ13" s="84"/>
      <c r="AFA13" s="84"/>
      <c r="AFB13" s="84"/>
      <c r="AFC13" s="84"/>
      <c r="AFD13" s="84"/>
      <c r="AFE13" s="84"/>
      <c r="AFF13" s="84"/>
      <c r="AFG13" s="84"/>
      <c r="AFH13" s="84"/>
      <c r="AFI13" s="84"/>
      <c r="AFJ13" s="84"/>
      <c r="AFK13" s="84"/>
      <c r="AFL13" s="84"/>
      <c r="AFM13" s="84"/>
      <c r="AFN13" s="84"/>
      <c r="AFO13" s="84"/>
      <c r="AFP13" s="84"/>
      <c r="AFQ13" s="84"/>
      <c r="AFR13" s="84"/>
      <c r="AFS13" s="84"/>
      <c r="AFT13" s="84"/>
      <c r="AFU13" s="84"/>
      <c r="AFV13" s="84"/>
      <c r="AFW13" s="84"/>
      <c r="AFX13" s="84"/>
      <c r="AFY13" s="84"/>
      <c r="AFZ13" s="84"/>
      <c r="AGA13" s="84"/>
      <c r="AGB13" s="84"/>
      <c r="AGC13" s="84"/>
      <c r="AGD13" s="84"/>
      <c r="AGE13" s="84"/>
      <c r="AGF13" s="84"/>
      <c r="AGG13" s="84"/>
      <c r="AGH13" s="84"/>
      <c r="AGI13" s="84"/>
      <c r="AGJ13" s="84"/>
      <c r="AGK13" s="84"/>
      <c r="AGL13" s="84"/>
      <c r="AGM13" s="84"/>
      <c r="AGN13" s="84"/>
      <c r="AGO13" s="84"/>
      <c r="AGP13" s="84"/>
      <c r="AGQ13" s="84"/>
      <c r="AGR13" s="84"/>
      <c r="AGS13" s="84"/>
      <c r="AGT13" s="84"/>
      <c r="AGU13" s="84"/>
      <c r="AGV13" s="84"/>
      <c r="AGW13" s="84"/>
      <c r="AGX13" s="84"/>
      <c r="AGY13" s="84"/>
      <c r="AGZ13" s="84"/>
      <c r="AHA13" s="84"/>
      <c r="AHB13" s="84"/>
      <c r="AHC13" s="84"/>
      <c r="AHD13" s="84"/>
      <c r="AHE13" s="84"/>
      <c r="AHF13" s="84"/>
      <c r="AHG13" s="84"/>
      <c r="AHH13" s="84"/>
      <c r="AHI13" s="84"/>
      <c r="AHJ13" s="84"/>
      <c r="AHK13" s="84"/>
      <c r="AHL13" s="84"/>
      <c r="AHM13" s="84"/>
      <c r="AHN13" s="84"/>
      <c r="AHO13" s="84"/>
      <c r="AHP13" s="84"/>
      <c r="AHQ13" s="84"/>
      <c r="AHR13" s="84"/>
      <c r="AHS13" s="84"/>
      <c r="AHT13" s="84"/>
      <c r="AHU13" s="84"/>
      <c r="AHV13" s="84"/>
      <c r="AHW13" s="84"/>
      <c r="AHX13" s="84"/>
      <c r="AHY13" s="84"/>
      <c r="AHZ13" s="84"/>
      <c r="AIA13" s="84"/>
      <c r="AIB13" s="84"/>
      <c r="AIC13" s="84"/>
      <c r="AID13" s="84"/>
      <c r="AIE13" s="84"/>
      <c r="AIF13" s="84"/>
      <c r="AIG13" s="84"/>
      <c r="AIH13" s="84"/>
      <c r="AII13" s="84"/>
      <c r="AIJ13" s="84"/>
      <c r="AIK13" s="84"/>
      <c r="AIL13" s="84"/>
      <c r="AIM13" s="84"/>
      <c r="AIN13" s="84"/>
      <c r="AIO13" s="84"/>
      <c r="AIP13" s="84"/>
      <c r="AIQ13" s="84"/>
      <c r="AIR13" s="84"/>
      <c r="AIS13" s="84"/>
      <c r="AIT13" s="84"/>
      <c r="AIU13" s="84"/>
      <c r="AIV13" s="84"/>
      <c r="AIW13" s="84"/>
      <c r="AIX13" s="84"/>
      <c r="AIY13" s="84"/>
      <c r="AIZ13" s="84"/>
      <c r="AJA13" s="84"/>
      <c r="AJB13" s="84"/>
      <c r="AJC13" s="84"/>
      <c r="AJD13" s="84"/>
      <c r="AJE13" s="84"/>
      <c r="AJF13" s="84"/>
      <c r="AJG13" s="84"/>
      <c r="AJH13" s="84"/>
      <c r="AJI13" s="84"/>
      <c r="AJJ13" s="84"/>
      <c r="AJK13" s="84"/>
      <c r="AJL13" s="84"/>
      <c r="AJM13" s="84"/>
      <c r="AJN13" s="84"/>
      <c r="AJO13" s="84"/>
      <c r="AJP13" s="84"/>
      <c r="AJQ13" s="84"/>
      <c r="AJR13" s="84"/>
      <c r="AJS13" s="84"/>
      <c r="AJT13" s="84"/>
      <c r="AJU13" s="84"/>
      <c r="AJV13" s="84"/>
      <c r="AJW13" s="84"/>
      <c r="AJX13" s="84"/>
      <c r="AJY13" s="84"/>
      <c r="AJZ13" s="84"/>
      <c r="AKA13" s="84"/>
      <c r="AKB13" s="84"/>
      <c r="AKC13" s="84"/>
      <c r="AKD13" s="84"/>
      <c r="AKE13" s="84"/>
      <c r="AKF13" s="84"/>
      <c r="AKG13" s="84"/>
      <c r="AKH13" s="84"/>
      <c r="AKI13" s="84"/>
      <c r="AKJ13" s="84"/>
      <c r="AKK13" s="84"/>
      <c r="AKL13" s="84"/>
      <c r="AKM13" s="84"/>
      <c r="AKN13" s="84"/>
      <c r="AKO13" s="84"/>
      <c r="AKP13" s="84"/>
      <c r="AKQ13" s="84"/>
      <c r="AKR13" s="84"/>
      <c r="AKS13" s="84"/>
      <c r="AKT13" s="84"/>
      <c r="AKU13" s="84"/>
      <c r="AKV13" s="84"/>
      <c r="AKW13" s="84"/>
      <c r="AKX13" s="84"/>
      <c r="AKY13" s="84"/>
      <c r="AKZ13" s="84"/>
      <c r="ALA13" s="84"/>
      <c r="ALB13" s="84"/>
      <c r="ALC13" s="84"/>
      <c r="ALD13" s="84"/>
      <c r="ALE13" s="84"/>
      <c r="ALF13" s="84"/>
      <c r="ALG13" s="84"/>
      <c r="ALH13" s="84"/>
      <c r="ALI13" s="84"/>
      <c r="ALJ13" s="84"/>
      <c r="ALK13" s="84"/>
      <c r="ALL13" s="84"/>
      <c r="ALM13" s="84"/>
      <c r="ALN13" s="84"/>
      <c r="ALO13" s="84"/>
      <c r="ALP13" s="84"/>
      <c r="ALQ13" s="84"/>
      <c r="ALR13" s="84"/>
      <c r="ALS13" s="84"/>
      <c r="ALT13" s="84"/>
      <c r="ALU13" s="84"/>
      <c r="ALV13" s="84"/>
      <c r="ALW13" s="84"/>
      <c r="ALX13" s="84"/>
      <c r="ALY13" s="84"/>
      <c r="ALZ13" s="84"/>
      <c r="AMA13" s="84"/>
      <c r="AMB13" s="84"/>
      <c r="AMC13" s="84"/>
      <c r="AMD13" s="84"/>
      <c r="AME13" s="84"/>
      <c r="AMF13" s="84"/>
      <c r="AMG13" s="84"/>
      <c r="AMH13" s="84"/>
      <c r="AMI13" s="84"/>
      <c r="AMJ13" s="84"/>
      <c r="AMK13" s="84"/>
      <c r="AML13" s="84"/>
      <c r="AMM13" s="84"/>
      <c r="AMN13" s="84"/>
      <c r="AMO13" s="84"/>
      <c r="AMP13" s="84"/>
      <c r="AMQ13" s="84"/>
      <c r="AMR13" s="84"/>
      <c r="AMS13" s="84"/>
      <c r="AMT13" s="84"/>
      <c r="AMU13" s="84"/>
      <c r="AMV13" s="84"/>
      <c r="AMW13" s="84"/>
      <c r="AMX13" s="84"/>
      <c r="AMY13" s="84"/>
      <c r="AMZ13" s="84"/>
      <c r="ANA13" s="84"/>
      <c r="ANB13" s="84"/>
      <c r="ANC13" s="84"/>
      <c r="AND13" s="84"/>
      <c r="ANE13" s="84"/>
      <c r="ANF13" s="84"/>
      <c r="ANG13" s="84"/>
      <c r="ANH13" s="84"/>
      <c r="ANI13" s="84"/>
      <c r="ANJ13" s="84"/>
      <c r="ANK13" s="84"/>
      <c r="ANL13" s="84"/>
      <c r="ANM13" s="84"/>
      <c r="ANN13" s="84"/>
      <c r="ANO13" s="84"/>
      <c r="ANP13" s="84"/>
      <c r="ANQ13" s="84"/>
      <c r="ANR13" s="84"/>
      <c r="ANS13" s="84"/>
      <c r="ANT13" s="84"/>
      <c r="ANU13" s="84"/>
      <c r="ANV13" s="84"/>
      <c r="ANW13" s="84"/>
      <c r="ANX13" s="84"/>
      <c r="ANY13" s="84"/>
      <c r="ANZ13" s="84"/>
      <c r="AOA13" s="84"/>
      <c r="AOB13" s="84"/>
      <c r="AOC13" s="84"/>
      <c r="AOD13" s="84"/>
      <c r="AOE13" s="84"/>
      <c r="AOF13" s="84"/>
      <c r="AOG13" s="84"/>
      <c r="AOH13" s="84"/>
      <c r="AOI13" s="84"/>
      <c r="AOJ13" s="84"/>
      <c r="AOK13" s="84"/>
      <c r="AOL13" s="84"/>
      <c r="AOM13" s="84"/>
      <c r="AON13" s="84"/>
      <c r="AOO13" s="84"/>
      <c r="AOP13" s="84"/>
      <c r="AOQ13" s="84"/>
      <c r="AOR13" s="84"/>
      <c r="AOS13" s="84"/>
      <c r="AOT13" s="84"/>
      <c r="AOU13" s="84"/>
      <c r="AOV13" s="84"/>
      <c r="AOW13" s="84"/>
      <c r="AOX13" s="84"/>
      <c r="AOY13" s="84"/>
      <c r="AOZ13" s="84"/>
      <c r="APA13" s="84"/>
      <c r="APB13" s="84"/>
      <c r="APC13" s="84"/>
      <c r="APD13" s="84"/>
      <c r="APE13" s="84"/>
      <c r="APF13" s="84"/>
      <c r="APG13" s="84"/>
      <c r="APH13" s="84"/>
      <c r="API13" s="84"/>
      <c r="APJ13" s="84"/>
      <c r="APK13" s="84"/>
      <c r="APL13" s="84"/>
      <c r="APM13" s="84"/>
      <c r="APN13" s="84"/>
      <c r="APO13" s="84"/>
      <c r="APP13" s="84"/>
      <c r="APQ13" s="84"/>
      <c r="APR13" s="84"/>
      <c r="APS13" s="84"/>
      <c r="APT13" s="84"/>
      <c r="APU13" s="84"/>
      <c r="APV13" s="84"/>
      <c r="APW13" s="84"/>
      <c r="APX13" s="84"/>
      <c r="APY13" s="84"/>
      <c r="APZ13" s="84"/>
      <c r="AQA13" s="84"/>
      <c r="AQB13" s="84"/>
      <c r="AQC13" s="84"/>
      <c r="AQD13" s="84"/>
      <c r="AQE13" s="84"/>
      <c r="AQF13" s="84"/>
      <c r="AQG13" s="84"/>
      <c r="AQH13" s="84"/>
      <c r="AQI13" s="84"/>
      <c r="AQJ13" s="84"/>
      <c r="AQK13" s="84"/>
      <c r="AQL13" s="84"/>
      <c r="AQM13" s="84"/>
      <c r="AQN13" s="84"/>
      <c r="AQO13" s="84"/>
      <c r="AQP13" s="84"/>
      <c r="AQQ13" s="84"/>
      <c r="AQR13" s="84"/>
      <c r="AQS13" s="84"/>
      <c r="AQT13" s="84"/>
      <c r="AQU13" s="84"/>
      <c r="AQV13" s="84"/>
      <c r="AQW13" s="84"/>
      <c r="AQX13" s="84"/>
      <c r="AQY13" s="84"/>
      <c r="AQZ13" s="84"/>
      <c r="ARA13" s="84"/>
      <c r="ARB13" s="84"/>
      <c r="ARC13" s="84"/>
      <c r="ARD13" s="84"/>
      <c r="ARE13" s="84"/>
      <c r="ARF13" s="84"/>
      <c r="ARG13" s="84"/>
      <c r="ARH13" s="84"/>
      <c r="ARI13" s="84"/>
      <c r="ARJ13" s="84"/>
      <c r="ARK13" s="84"/>
      <c r="ARL13" s="84"/>
      <c r="ARM13" s="84"/>
      <c r="ARN13" s="84"/>
      <c r="ARO13" s="84"/>
      <c r="ARP13" s="84"/>
      <c r="ARQ13" s="84"/>
      <c r="ARR13" s="84"/>
      <c r="ARS13" s="84"/>
      <c r="ART13" s="84"/>
      <c r="ARU13" s="84"/>
      <c r="ARV13" s="84"/>
      <c r="ARW13" s="84"/>
      <c r="ARX13" s="84"/>
      <c r="ARY13" s="84"/>
      <c r="ARZ13" s="84"/>
      <c r="ASA13" s="84"/>
      <c r="ASB13" s="84"/>
      <c r="ASC13" s="84"/>
      <c r="ASD13" s="84"/>
      <c r="ASE13" s="84"/>
      <c r="ASF13" s="84"/>
      <c r="ASG13" s="84"/>
      <c r="ASH13" s="84"/>
      <c r="ASI13" s="84"/>
      <c r="ASJ13" s="84"/>
      <c r="ASK13" s="84"/>
      <c r="ASL13" s="84"/>
      <c r="ASM13" s="84"/>
      <c r="ASN13" s="84"/>
      <c r="ASO13" s="84"/>
      <c r="ASP13" s="84"/>
      <c r="ASQ13" s="84"/>
      <c r="ASR13" s="84"/>
      <c r="ASS13" s="84"/>
      <c r="AST13" s="84"/>
      <c r="ASU13" s="84"/>
      <c r="ASV13" s="84"/>
      <c r="ASW13" s="84"/>
      <c r="ASX13" s="84"/>
      <c r="ASY13" s="84"/>
      <c r="ASZ13" s="84"/>
      <c r="ATA13" s="84"/>
      <c r="ATB13" s="84"/>
      <c r="ATC13" s="84"/>
      <c r="ATD13" s="84"/>
      <c r="ATE13" s="84"/>
      <c r="ATF13" s="84"/>
      <c r="ATG13" s="84"/>
      <c r="ATH13" s="84"/>
      <c r="ATI13" s="84"/>
      <c r="ATJ13" s="84"/>
      <c r="ATK13" s="84"/>
      <c r="ATL13" s="84"/>
      <c r="ATM13" s="84"/>
      <c r="ATN13" s="84"/>
      <c r="ATO13" s="84"/>
      <c r="ATP13" s="84"/>
      <c r="ATQ13" s="84"/>
      <c r="ATR13" s="84"/>
      <c r="ATS13" s="84"/>
      <c r="ATT13" s="84"/>
      <c r="ATU13" s="84"/>
      <c r="ATV13" s="84"/>
      <c r="ATW13" s="84"/>
      <c r="ATX13" s="84"/>
      <c r="ATY13" s="84"/>
      <c r="ATZ13" s="84"/>
      <c r="AUA13" s="84"/>
      <c r="AUB13" s="84"/>
      <c r="AUC13" s="84"/>
      <c r="AUD13" s="84"/>
      <c r="AUE13" s="84"/>
      <c r="AUF13" s="84"/>
      <c r="AUG13" s="84"/>
      <c r="AUH13" s="84"/>
      <c r="AUI13" s="84"/>
      <c r="AUJ13" s="84"/>
      <c r="AUK13" s="84"/>
      <c r="AUL13" s="84"/>
      <c r="AUM13" s="84"/>
      <c r="AUN13" s="84"/>
      <c r="AUO13" s="84"/>
      <c r="AUP13" s="84"/>
      <c r="AUQ13" s="84"/>
      <c r="AUR13" s="84"/>
      <c r="AUS13" s="84"/>
      <c r="AUT13" s="84"/>
      <c r="AUU13" s="84"/>
      <c r="AUV13" s="84"/>
      <c r="AUW13" s="84"/>
      <c r="AUX13" s="84"/>
      <c r="AUY13" s="84"/>
      <c r="AUZ13" s="84"/>
      <c r="AVA13" s="84"/>
      <c r="AVB13" s="84"/>
      <c r="AVC13" s="84"/>
      <c r="AVD13" s="84"/>
      <c r="AVE13" s="84"/>
      <c r="AVF13" s="84"/>
      <c r="AVG13" s="84"/>
      <c r="AVH13" s="84"/>
      <c r="AVI13" s="84"/>
      <c r="AVJ13" s="84"/>
      <c r="AVK13" s="84"/>
      <c r="AVL13" s="84"/>
      <c r="AVM13" s="84"/>
      <c r="AVN13" s="84"/>
      <c r="AVO13" s="84"/>
      <c r="AVP13" s="84"/>
      <c r="AVQ13" s="84"/>
      <c r="AVR13" s="84"/>
      <c r="AVS13" s="84"/>
      <c r="AVT13" s="84"/>
      <c r="AVU13" s="84"/>
      <c r="AVV13" s="84"/>
      <c r="AVW13" s="84"/>
      <c r="AVX13" s="84"/>
      <c r="AVY13" s="84"/>
      <c r="AVZ13" s="84"/>
      <c r="AWA13" s="84"/>
      <c r="AWB13" s="84"/>
      <c r="AWC13" s="84"/>
      <c r="AWD13" s="84"/>
      <c r="AWE13" s="84"/>
      <c r="AWF13" s="84"/>
      <c r="AWG13" s="84"/>
      <c r="AWH13" s="84"/>
      <c r="AWI13" s="84"/>
      <c r="AWJ13" s="84"/>
      <c r="AWK13" s="84"/>
      <c r="AWL13" s="84"/>
      <c r="AWM13" s="84"/>
      <c r="AWN13" s="84"/>
      <c r="AWO13" s="84"/>
      <c r="AWP13" s="84"/>
      <c r="AWQ13" s="84"/>
      <c r="AWR13" s="84"/>
      <c r="AWS13" s="84"/>
      <c r="AWT13" s="84"/>
      <c r="AWU13" s="84"/>
      <c r="AWV13" s="84"/>
      <c r="AWW13" s="84"/>
      <c r="AWX13" s="84"/>
      <c r="AWY13" s="84"/>
      <c r="AWZ13" s="84"/>
      <c r="AXA13" s="84"/>
      <c r="AXB13" s="84"/>
      <c r="AXC13" s="84"/>
      <c r="AXD13" s="84"/>
      <c r="AXE13" s="84"/>
      <c r="AXF13" s="84"/>
      <c r="AXG13" s="84"/>
      <c r="AXH13" s="84"/>
      <c r="AXI13" s="84"/>
      <c r="AXJ13" s="84"/>
      <c r="AXK13" s="84"/>
      <c r="AXL13" s="84"/>
      <c r="AXM13" s="84"/>
      <c r="AXN13" s="84"/>
      <c r="AXO13" s="84"/>
      <c r="AXP13" s="84"/>
      <c r="AXQ13" s="84"/>
      <c r="AXR13" s="84"/>
      <c r="AXS13" s="84"/>
      <c r="AXT13" s="84"/>
      <c r="AXU13" s="84"/>
      <c r="AXV13" s="84"/>
      <c r="AXW13" s="84"/>
      <c r="AXX13" s="84"/>
      <c r="AXY13" s="84"/>
      <c r="AXZ13" s="84"/>
      <c r="AYA13" s="84"/>
      <c r="AYB13" s="84"/>
      <c r="AYC13" s="84"/>
      <c r="AYD13" s="84"/>
      <c r="AYE13" s="84"/>
      <c r="AYF13" s="84"/>
      <c r="AYG13" s="84"/>
      <c r="AYH13" s="84"/>
      <c r="AYI13" s="84"/>
      <c r="AYJ13" s="84"/>
      <c r="AYK13" s="84"/>
      <c r="AYL13" s="84"/>
      <c r="AYM13" s="84"/>
      <c r="AYN13" s="84"/>
      <c r="AYO13" s="84"/>
      <c r="AYP13" s="84"/>
      <c r="AYQ13" s="84"/>
      <c r="AYR13" s="84"/>
      <c r="AYS13" s="84"/>
      <c r="AYT13" s="84"/>
      <c r="AYU13" s="84"/>
      <c r="AYV13" s="84"/>
      <c r="AYW13" s="84"/>
      <c r="AYX13" s="84"/>
      <c r="AYY13" s="84"/>
      <c r="AYZ13" s="84"/>
      <c r="AZA13" s="84"/>
      <c r="AZB13" s="84"/>
      <c r="AZC13" s="84"/>
      <c r="AZD13" s="84"/>
      <c r="AZE13" s="84"/>
      <c r="AZF13" s="84"/>
      <c r="AZG13" s="84"/>
      <c r="AZH13" s="84"/>
      <c r="AZI13" s="84"/>
      <c r="AZJ13" s="84"/>
      <c r="AZK13" s="84"/>
      <c r="AZL13" s="84"/>
      <c r="AZM13" s="84"/>
      <c r="AZN13" s="84"/>
      <c r="AZO13" s="84"/>
      <c r="AZP13" s="84"/>
      <c r="AZQ13" s="84"/>
      <c r="AZR13" s="84"/>
      <c r="AZS13" s="84"/>
      <c r="AZT13" s="84"/>
      <c r="AZU13" s="84"/>
      <c r="AZV13" s="84"/>
      <c r="AZW13" s="84"/>
      <c r="AZX13" s="84"/>
      <c r="AZY13" s="84"/>
      <c r="AZZ13" s="84"/>
      <c r="BAA13" s="84"/>
      <c r="BAB13" s="84"/>
      <c r="BAC13" s="84"/>
      <c r="BAD13" s="84"/>
      <c r="BAE13" s="84"/>
      <c r="BAF13" s="84"/>
      <c r="BAG13" s="84"/>
      <c r="BAH13" s="84"/>
      <c r="BAI13" s="84"/>
      <c r="BAJ13" s="84"/>
      <c r="BAK13" s="84"/>
      <c r="BAL13" s="84"/>
      <c r="BAM13" s="84"/>
      <c r="BAN13" s="84"/>
      <c r="BAO13" s="84"/>
      <c r="BAP13" s="84"/>
      <c r="BAQ13" s="84"/>
      <c r="BAR13" s="84"/>
      <c r="BAS13" s="84"/>
      <c r="BAT13" s="84"/>
      <c r="BAU13" s="84"/>
      <c r="BAV13" s="84"/>
      <c r="BAW13" s="84"/>
      <c r="BAX13" s="84"/>
      <c r="BAY13" s="84"/>
      <c r="BAZ13" s="84"/>
      <c r="BBA13" s="84"/>
      <c r="BBB13" s="84"/>
      <c r="BBC13" s="84"/>
      <c r="BBD13" s="84"/>
      <c r="BBE13" s="84"/>
      <c r="BBF13" s="84"/>
      <c r="BBG13" s="84"/>
      <c r="BBH13" s="84"/>
      <c r="BBI13" s="84"/>
      <c r="BBJ13" s="84"/>
      <c r="BBK13" s="84"/>
      <c r="BBL13" s="84"/>
      <c r="BBM13" s="84"/>
      <c r="BBN13" s="84"/>
      <c r="BBO13" s="84"/>
      <c r="BBP13" s="84"/>
      <c r="BBQ13" s="84"/>
      <c r="BBR13" s="84"/>
      <c r="BBS13" s="84"/>
      <c r="BBT13" s="84"/>
      <c r="BBU13" s="84"/>
      <c r="BBV13" s="84"/>
      <c r="BBW13" s="84"/>
      <c r="BBX13" s="84"/>
      <c r="BBY13" s="84"/>
      <c r="BBZ13" s="84"/>
      <c r="BCA13" s="84"/>
      <c r="BCB13" s="84"/>
      <c r="BCC13" s="84"/>
      <c r="BCD13" s="84"/>
      <c r="BCE13" s="84"/>
      <c r="BCF13" s="84"/>
      <c r="BCG13" s="84"/>
      <c r="BCH13" s="84"/>
      <c r="BCI13" s="84"/>
      <c r="BCJ13" s="84"/>
      <c r="BCK13" s="84"/>
      <c r="BCL13" s="84"/>
      <c r="BCM13" s="84"/>
      <c r="BCN13" s="84"/>
      <c r="BCO13" s="84"/>
      <c r="BCP13" s="84"/>
      <c r="BCQ13" s="84"/>
      <c r="BCR13" s="84"/>
      <c r="BCS13" s="84"/>
      <c r="BCT13" s="84"/>
      <c r="BCU13" s="84"/>
      <c r="BCV13" s="84"/>
      <c r="BCW13" s="84"/>
      <c r="BCX13" s="84"/>
      <c r="BCY13" s="84"/>
      <c r="BCZ13" s="84"/>
      <c r="BDA13" s="84"/>
      <c r="BDB13" s="84"/>
      <c r="BDC13" s="84"/>
      <c r="BDD13" s="84"/>
      <c r="BDE13" s="84"/>
      <c r="BDF13" s="84"/>
      <c r="BDG13" s="84"/>
      <c r="BDH13" s="84"/>
      <c r="BDI13" s="84"/>
      <c r="BDJ13" s="84"/>
      <c r="BDK13" s="84"/>
      <c r="BDL13" s="84"/>
      <c r="BDM13" s="84"/>
      <c r="BDN13" s="84"/>
      <c r="BDO13" s="84"/>
      <c r="BDP13" s="84"/>
      <c r="BDQ13" s="84"/>
      <c r="BDR13" s="84"/>
      <c r="BDS13" s="84"/>
      <c r="BDT13" s="84"/>
      <c r="BDU13" s="84"/>
      <c r="BDV13" s="84"/>
      <c r="BDW13" s="84"/>
      <c r="BDX13" s="84"/>
      <c r="BDY13" s="84"/>
      <c r="BDZ13" s="84"/>
      <c r="BEA13" s="84"/>
      <c r="BEB13" s="84"/>
      <c r="BEC13" s="84"/>
      <c r="BED13" s="84"/>
      <c r="BEE13" s="84"/>
      <c r="BEF13" s="84"/>
      <c r="BEG13" s="84"/>
      <c r="BEH13" s="84"/>
      <c r="BEI13" s="84"/>
      <c r="BEJ13" s="84"/>
      <c r="BEK13" s="84"/>
      <c r="BEL13" s="84"/>
      <c r="BEM13" s="84"/>
      <c r="BEN13" s="84"/>
      <c r="BEO13" s="84"/>
      <c r="BEP13" s="84"/>
      <c r="BEQ13" s="84"/>
      <c r="BER13" s="84"/>
      <c r="BES13" s="84"/>
      <c r="BET13" s="84"/>
      <c r="BEU13" s="84"/>
      <c r="BEV13" s="84"/>
      <c r="BEW13" s="84"/>
      <c r="BEX13" s="84"/>
      <c r="BEY13" s="84"/>
      <c r="BEZ13" s="84"/>
      <c r="BFA13" s="84"/>
      <c r="BFB13" s="84"/>
      <c r="BFC13" s="84"/>
      <c r="BFD13" s="84"/>
      <c r="BFE13" s="84"/>
      <c r="BFF13" s="84"/>
      <c r="BFG13" s="84"/>
      <c r="BFH13" s="84"/>
      <c r="BFI13" s="84"/>
      <c r="BFJ13" s="84"/>
      <c r="BFK13" s="84"/>
      <c r="BFL13" s="84"/>
      <c r="BFM13" s="84"/>
      <c r="BFN13" s="84"/>
      <c r="BFO13" s="84"/>
      <c r="BFP13" s="84"/>
      <c r="BFQ13" s="84"/>
      <c r="BFR13" s="84"/>
      <c r="BFS13" s="84"/>
      <c r="BFT13" s="84"/>
      <c r="BFU13" s="84"/>
      <c r="BFV13" s="84"/>
      <c r="BFW13" s="84"/>
      <c r="BFX13" s="84"/>
      <c r="BFY13" s="84"/>
      <c r="BFZ13" s="84"/>
      <c r="BGA13" s="84"/>
      <c r="BGB13" s="84"/>
      <c r="BGC13" s="84"/>
      <c r="BGD13" s="84"/>
      <c r="BGE13" s="84"/>
      <c r="BGF13" s="84"/>
      <c r="BGG13" s="84"/>
      <c r="BGH13" s="84"/>
      <c r="BGI13" s="84"/>
      <c r="BGJ13" s="84"/>
      <c r="BGK13" s="84"/>
      <c r="BGL13" s="84"/>
      <c r="BGM13" s="84"/>
      <c r="BGN13" s="84"/>
      <c r="BGO13" s="84"/>
      <c r="BGP13" s="84"/>
      <c r="BGQ13" s="84"/>
      <c r="BGR13" s="84"/>
      <c r="BGS13" s="84"/>
      <c r="BGT13" s="84"/>
      <c r="BGU13" s="84"/>
      <c r="BGV13" s="84"/>
      <c r="BGW13" s="84"/>
      <c r="BGX13" s="84"/>
      <c r="BGY13" s="84"/>
      <c r="BGZ13" s="84"/>
      <c r="BHA13" s="84"/>
      <c r="BHB13" s="84"/>
      <c r="BHC13" s="84"/>
      <c r="BHD13" s="84"/>
      <c r="BHE13" s="84"/>
      <c r="BHF13" s="84"/>
      <c r="BHG13" s="84"/>
      <c r="BHH13" s="84"/>
      <c r="BHI13" s="84"/>
      <c r="BHJ13" s="84"/>
      <c r="BHK13" s="84"/>
      <c r="BHL13" s="84"/>
      <c r="BHM13" s="84"/>
      <c r="BHN13" s="84"/>
      <c r="BHO13" s="84"/>
      <c r="BHP13" s="84"/>
      <c r="BHQ13" s="84"/>
      <c r="BHR13" s="84"/>
      <c r="BHS13" s="84"/>
      <c r="BHT13" s="84"/>
      <c r="BHU13" s="84"/>
      <c r="BHV13" s="84"/>
      <c r="BHW13" s="84"/>
      <c r="BHX13" s="84"/>
      <c r="BHY13" s="84"/>
      <c r="BHZ13" s="84"/>
      <c r="BIA13" s="84"/>
      <c r="BIB13" s="84"/>
      <c r="BIC13" s="84"/>
      <c r="BID13" s="84"/>
      <c r="BIE13" s="84"/>
      <c r="BIF13" s="84"/>
      <c r="BIG13" s="84"/>
      <c r="BIH13" s="84"/>
      <c r="BII13" s="84"/>
      <c r="BIJ13" s="84"/>
      <c r="BIK13" s="84"/>
      <c r="BIL13" s="84"/>
      <c r="BIM13" s="84"/>
      <c r="BIN13" s="84"/>
      <c r="BIO13" s="84"/>
      <c r="BIP13" s="84"/>
      <c r="BIQ13" s="84"/>
      <c r="BIR13" s="84"/>
      <c r="BIS13" s="84"/>
      <c r="BIT13" s="84"/>
      <c r="BIU13" s="84"/>
      <c r="BIV13" s="84"/>
      <c r="BIW13" s="84"/>
      <c r="BIX13" s="84"/>
      <c r="BIY13" s="84"/>
      <c r="BIZ13" s="84"/>
      <c r="BJA13" s="84"/>
      <c r="BJB13" s="84"/>
      <c r="BJC13" s="84"/>
      <c r="BJD13" s="84"/>
      <c r="BJE13" s="84"/>
      <c r="BJF13" s="84"/>
      <c r="BJG13" s="84"/>
      <c r="BJH13" s="84"/>
      <c r="BJI13" s="84"/>
      <c r="BJJ13" s="84"/>
      <c r="BJK13" s="84"/>
      <c r="BJL13" s="84"/>
      <c r="BJM13" s="84"/>
      <c r="BJN13" s="84"/>
      <c r="BJO13" s="84"/>
      <c r="BJP13" s="84"/>
      <c r="BJQ13" s="84"/>
      <c r="BJR13" s="84"/>
      <c r="BJS13" s="84"/>
      <c r="BJT13" s="84"/>
      <c r="BJU13" s="84"/>
      <c r="BJV13" s="84"/>
      <c r="BJW13" s="84"/>
      <c r="BJX13" s="84"/>
      <c r="BJY13" s="84"/>
      <c r="BJZ13" s="84"/>
      <c r="BKA13" s="84"/>
      <c r="BKB13" s="84"/>
      <c r="BKC13" s="84"/>
      <c r="BKD13" s="84"/>
      <c r="BKE13" s="84"/>
      <c r="BKF13" s="84"/>
      <c r="BKG13" s="84"/>
      <c r="BKH13" s="84"/>
      <c r="BKI13" s="84"/>
      <c r="BKJ13" s="84"/>
      <c r="BKK13" s="84"/>
      <c r="BKL13" s="84"/>
      <c r="BKM13" s="84"/>
      <c r="BKN13" s="84"/>
      <c r="BKO13" s="84"/>
      <c r="BKP13" s="84"/>
      <c r="BKQ13" s="84"/>
      <c r="BKR13" s="84"/>
      <c r="BKS13" s="84"/>
      <c r="BKT13" s="84"/>
      <c r="BKU13" s="84"/>
      <c r="BKV13" s="84"/>
      <c r="BKW13" s="84"/>
      <c r="BKX13" s="84"/>
      <c r="BKY13" s="84"/>
      <c r="BKZ13" s="84"/>
      <c r="BLA13" s="84"/>
      <c r="BLB13" s="84"/>
      <c r="BLC13" s="84"/>
      <c r="BLD13" s="84"/>
      <c r="BLE13" s="84"/>
      <c r="BLF13" s="84"/>
      <c r="BLG13" s="84"/>
      <c r="BLH13" s="84"/>
      <c r="BLI13" s="84"/>
      <c r="BLJ13" s="84"/>
      <c r="BLK13" s="84"/>
      <c r="BLL13" s="84"/>
      <c r="BLM13" s="84"/>
      <c r="BLN13" s="84"/>
      <c r="BLO13" s="84"/>
      <c r="BLP13" s="84"/>
      <c r="BLQ13" s="84"/>
      <c r="BLR13" s="84"/>
      <c r="BLS13" s="84"/>
      <c r="BLT13" s="84"/>
      <c r="BLU13" s="84"/>
      <c r="BLV13" s="84"/>
      <c r="BLW13" s="84"/>
      <c r="BLX13" s="84"/>
      <c r="BLY13" s="84"/>
      <c r="BLZ13" s="84"/>
      <c r="BMA13" s="84"/>
      <c r="BMB13" s="84"/>
      <c r="BMC13" s="84"/>
      <c r="BMD13" s="84"/>
      <c r="BME13" s="84"/>
      <c r="BMF13" s="84"/>
      <c r="BMG13" s="84"/>
      <c r="BMH13" s="84"/>
      <c r="BMI13" s="84"/>
      <c r="BMJ13" s="84"/>
      <c r="BMK13" s="84"/>
      <c r="BML13" s="84"/>
      <c r="BMM13" s="84"/>
      <c r="BMN13" s="84"/>
      <c r="BMO13" s="84"/>
      <c r="BMP13" s="84"/>
      <c r="BMQ13" s="84"/>
      <c r="BMR13" s="84"/>
      <c r="BMS13" s="84"/>
      <c r="BMT13" s="84"/>
      <c r="BMU13" s="84"/>
      <c r="BMV13" s="84"/>
      <c r="BMW13" s="84"/>
      <c r="BMX13" s="84"/>
      <c r="BMY13" s="84"/>
      <c r="BMZ13" s="84"/>
      <c r="BNA13" s="84"/>
      <c r="BNB13" s="84"/>
      <c r="BNC13" s="84"/>
      <c r="BND13" s="84"/>
      <c r="BNE13" s="84"/>
      <c r="BNF13" s="84"/>
      <c r="BNG13" s="84"/>
      <c r="BNH13" s="84"/>
      <c r="BNI13" s="84"/>
      <c r="BNJ13" s="84"/>
      <c r="BNK13" s="84"/>
      <c r="BNL13" s="84"/>
      <c r="BNM13" s="84"/>
      <c r="BNN13" s="84"/>
      <c r="BNO13" s="84"/>
      <c r="BNP13" s="84"/>
      <c r="BNQ13" s="84"/>
      <c r="BNR13" s="84"/>
      <c r="BNS13" s="84"/>
      <c r="BNT13" s="84"/>
      <c r="BNU13" s="84"/>
      <c r="BNV13" s="84"/>
      <c r="BNW13" s="84"/>
      <c r="BNX13" s="84"/>
      <c r="BNY13" s="84"/>
      <c r="BNZ13" s="84"/>
      <c r="BOA13" s="84"/>
      <c r="BOB13" s="84"/>
      <c r="BOC13" s="84"/>
      <c r="BOD13" s="84"/>
      <c r="BOE13" s="84"/>
      <c r="BOF13" s="84"/>
      <c r="BOG13" s="84"/>
      <c r="BOH13" s="84"/>
      <c r="BOI13" s="84"/>
      <c r="BOJ13" s="84"/>
      <c r="BOK13" s="84"/>
      <c r="BOL13" s="84"/>
      <c r="BOM13" s="84"/>
      <c r="BON13" s="84"/>
      <c r="BOO13" s="84"/>
      <c r="BOP13" s="84"/>
      <c r="BOQ13" s="84"/>
      <c r="BOR13" s="84"/>
      <c r="BOS13" s="84"/>
      <c r="BOT13" s="84"/>
      <c r="BOU13" s="84"/>
      <c r="BOV13" s="84"/>
      <c r="BOW13" s="84"/>
      <c r="BOX13" s="84"/>
      <c r="BOY13" s="84"/>
      <c r="BOZ13" s="84"/>
      <c r="BPA13" s="84"/>
      <c r="BPB13" s="84"/>
      <c r="BPC13" s="84"/>
      <c r="BPD13" s="84"/>
      <c r="BPE13" s="84"/>
      <c r="BPF13" s="84"/>
      <c r="BPG13" s="84"/>
      <c r="BPH13" s="84"/>
      <c r="BPI13" s="84"/>
      <c r="BPJ13" s="84"/>
      <c r="BPK13" s="84"/>
      <c r="BPL13" s="84"/>
      <c r="BPM13" s="84"/>
      <c r="BPN13" s="84"/>
      <c r="BPO13" s="84"/>
      <c r="BPP13" s="84"/>
      <c r="BPQ13" s="84"/>
      <c r="BPR13" s="84"/>
      <c r="BPS13" s="84"/>
      <c r="BPT13" s="84"/>
      <c r="BPU13" s="84"/>
      <c r="BPV13" s="84"/>
      <c r="BPW13" s="84"/>
      <c r="BPX13" s="84"/>
      <c r="BPY13" s="84"/>
      <c r="BPZ13" s="84"/>
      <c r="BQA13" s="84"/>
      <c r="BQB13" s="84"/>
      <c r="BQC13" s="84"/>
      <c r="BQD13" s="84"/>
      <c r="BQE13" s="84"/>
      <c r="BQF13" s="84"/>
      <c r="BQG13" s="84"/>
      <c r="BQH13" s="84"/>
      <c r="BQI13" s="84"/>
      <c r="BQJ13" s="84"/>
      <c r="BQK13" s="84"/>
      <c r="BQL13" s="84"/>
      <c r="BQM13" s="84"/>
      <c r="BQN13" s="84"/>
      <c r="BQO13" s="84"/>
      <c r="BQP13" s="84"/>
      <c r="BQQ13" s="84"/>
      <c r="BQR13" s="84"/>
      <c r="BQS13" s="84"/>
      <c r="BQT13" s="84"/>
      <c r="BQU13" s="84"/>
      <c r="BQV13" s="84"/>
      <c r="BQW13" s="84"/>
      <c r="BQX13" s="84"/>
      <c r="BQY13" s="84"/>
      <c r="BQZ13" s="84"/>
      <c r="BRA13" s="84"/>
      <c r="BRB13" s="84"/>
      <c r="BRC13" s="84"/>
      <c r="BRD13" s="84"/>
      <c r="BRE13" s="84"/>
      <c r="BRF13" s="84"/>
      <c r="BRG13" s="84"/>
      <c r="BRH13" s="84"/>
      <c r="BRI13" s="84"/>
      <c r="BRJ13" s="84"/>
      <c r="BRK13" s="84"/>
      <c r="BRL13" s="84"/>
      <c r="BRM13" s="84"/>
      <c r="BRN13" s="84"/>
      <c r="BRO13" s="84"/>
      <c r="BRP13" s="84"/>
      <c r="BRQ13" s="84"/>
      <c r="BRR13" s="84"/>
      <c r="BRS13" s="84"/>
      <c r="BRT13" s="84"/>
      <c r="BRU13" s="84"/>
      <c r="BRV13" s="84"/>
      <c r="BRW13" s="84"/>
      <c r="BRX13" s="84"/>
      <c r="BRY13" s="84"/>
      <c r="BRZ13" s="84"/>
      <c r="BSA13" s="84"/>
      <c r="BSB13" s="84"/>
      <c r="BSC13" s="84"/>
      <c r="BSD13" s="84"/>
      <c r="BSE13" s="84"/>
      <c r="BSF13" s="84"/>
      <c r="BSG13" s="84"/>
      <c r="BSH13" s="84"/>
      <c r="BSI13" s="84"/>
      <c r="BSJ13" s="84"/>
      <c r="BSK13" s="84"/>
      <c r="BSL13" s="84"/>
      <c r="BSM13" s="84"/>
      <c r="BSN13" s="84"/>
      <c r="BSO13" s="84"/>
      <c r="BSP13" s="84"/>
      <c r="BSQ13" s="84"/>
      <c r="BSR13" s="84"/>
      <c r="BSS13" s="84"/>
      <c r="BST13" s="84"/>
      <c r="BSU13" s="84"/>
      <c r="BSV13" s="84"/>
      <c r="BSW13" s="84"/>
      <c r="BSX13" s="84"/>
      <c r="BSY13" s="84"/>
      <c r="BSZ13" s="84"/>
      <c r="BTA13" s="84"/>
      <c r="BTB13" s="84"/>
      <c r="BTC13" s="84"/>
      <c r="BTD13" s="84"/>
      <c r="BTE13" s="84"/>
      <c r="BTF13" s="84"/>
      <c r="BTG13" s="84"/>
      <c r="BTH13" s="84"/>
      <c r="BTI13" s="84"/>
      <c r="BTJ13" s="84"/>
      <c r="BTK13" s="84"/>
      <c r="BTL13" s="84"/>
      <c r="BTM13" s="84"/>
      <c r="BTN13" s="84"/>
      <c r="BTO13" s="84"/>
      <c r="BTP13" s="84"/>
      <c r="BTQ13" s="84"/>
      <c r="BTR13" s="84"/>
      <c r="BTS13" s="84"/>
      <c r="BTT13" s="84"/>
      <c r="BTU13" s="84"/>
      <c r="BTV13" s="84"/>
      <c r="BTW13" s="84"/>
      <c r="BTX13" s="84"/>
      <c r="BTY13" s="84"/>
      <c r="BTZ13" s="84"/>
      <c r="BUA13" s="84"/>
      <c r="BUB13" s="84"/>
      <c r="BUC13" s="84"/>
      <c r="BUD13" s="84"/>
      <c r="BUE13" s="84"/>
      <c r="BUF13" s="84"/>
      <c r="BUG13" s="84"/>
      <c r="BUH13" s="84"/>
      <c r="BUI13" s="84"/>
      <c r="BUJ13" s="84"/>
      <c r="BUK13" s="84"/>
      <c r="BUL13" s="84"/>
      <c r="BUM13" s="84"/>
      <c r="BUN13" s="84"/>
      <c r="BUO13" s="84"/>
      <c r="BUP13" s="84"/>
      <c r="BUQ13" s="84"/>
      <c r="BUR13" s="84"/>
      <c r="BUS13" s="84"/>
      <c r="BUT13" s="84"/>
      <c r="BUU13" s="84"/>
      <c r="BUV13" s="84"/>
      <c r="BUW13" s="84"/>
      <c r="BUX13" s="84"/>
      <c r="BUY13" s="84"/>
      <c r="BUZ13" s="84"/>
      <c r="BVA13" s="84"/>
      <c r="BVB13" s="84"/>
      <c r="BVC13" s="84"/>
      <c r="BVD13" s="84"/>
      <c r="BVE13" s="84"/>
      <c r="BVF13" s="84"/>
      <c r="BVG13" s="84"/>
      <c r="BVH13" s="84"/>
      <c r="BVI13" s="84"/>
      <c r="BVJ13" s="84"/>
      <c r="BVK13" s="84"/>
      <c r="BVL13" s="84"/>
      <c r="BVM13" s="84"/>
      <c r="BVN13" s="84"/>
      <c r="BVO13" s="84"/>
      <c r="BVP13" s="84"/>
      <c r="BVQ13" s="84"/>
      <c r="BVR13" s="84"/>
      <c r="BVS13" s="84"/>
      <c r="BVT13" s="84"/>
      <c r="BVU13" s="84"/>
      <c r="BVV13" s="84"/>
      <c r="BVW13" s="84"/>
      <c r="BVX13" s="84"/>
      <c r="BVY13" s="84"/>
      <c r="BVZ13" s="84"/>
      <c r="BWA13" s="84"/>
      <c r="BWB13" s="84"/>
      <c r="BWC13" s="84"/>
      <c r="BWD13" s="84"/>
      <c r="BWE13" s="84"/>
      <c r="BWF13" s="84"/>
      <c r="BWG13" s="84"/>
      <c r="BWH13" s="84"/>
      <c r="BWI13" s="84"/>
      <c r="BWJ13" s="84"/>
      <c r="BWK13" s="84"/>
      <c r="BWL13" s="84"/>
      <c r="BWM13" s="84"/>
      <c r="BWN13" s="84"/>
      <c r="BWO13" s="84"/>
      <c r="BWP13" s="84"/>
      <c r="BWQ13" s="84"/>
      <c r="BWR13" s="84"/>
      <c r="BWS13" s="84"/>
      <c r="BWT13" s="84"/>
      <c r="BWU13" s="84"/>
      <c r="BWV13" s="84"/>
      <c r="BWW13" s="84"/>
      <c r="BWX13" s="84"/>
      <c r="BWY13" s="84"/>
      <c r="BWZ13" s="84"/>
      <c r="BXA13" s="84"/>
      <c r="BXB13" s="84"/>
      <c r="BXC13" s="84"/>
      <c r="BXD13" s="84"/>
      <c r="BXE13" s="84"/>
      <c r="BXF13" s="84"/>
      <c r="BXG13" s="84"/>
      <c r="BXH13" s="84"/>
      <c r="BXI13" s="84"/>
      <c r="BXJ13" s="84"/>
      <c r="BXK13" s="84"/>
      <c r="BXL13" s="84"/>
      <c r="BXM13" s="84"/>
      <c r="BXN13" s="84"/>
      <c r="BXO13" s="84"/>
      <c r="BXP13" s="84"/>
      <c r="BXQ13" s="84"/>
      <c r="BXR13" s="84"/>
      <c r="BXS13" s="84"/>
      <c r="BXT13" s="84"/>
      <c r="BXU13" s="84"/>
      <c r="BXV13" s="84"/>
      <c r="BXW13" s="84"/>
      <c r="BXX13" s="84"/>
      <c r="BXY13" s="84"/>
      <c r="BXZ13" s="84"/>
      <c r="BYA13" s="84"/>
      <c r="BYB13" s="84"/>
      <c r="BYC13" s="84"/>
      <c r="BYD13" s="84"/>
      <c r="BYE13" s="84"/>
      <c r="BYF13" s="84"/>
      <c r="BYG13" s="84"/>
      <c r="BYH13" s="84"/>
      <c r="BYI13" s="84"/>
      <c r="BYJ13" s="84"/>
      <c r="BYK13" s="84"/>
      <c r="BYL13" s="84"/>
      <c r="BYM13" s="84"/>
      <c r="BYN13" s="84"/>
      <c r="BYO13" s="84"/>
      <c r="BYP13" s="84"/>
      <c r="BYQ13" s="84"/>
      <c r="BYR13" s="84"/>
      <c r="BYS13" s="84"/>
      <c r="BYT13" s="84"/>
      <c r="BYU13" s="84"/>
      <c r="BYV13" s="84"/>
      <c r="BYW13" s="84"/>
      <c r="BYX13" s="84"/>
      <c r="BYY13" s="84"/>
      <c r="BYZ13" s="84"/>
      <c r="BZA13" s="84"/>
      <c r="BZB13" s="84"/>
      <c r="BZC13" s="84"/>
      <c r="BZD13" s="84"/>
      <c r="BZE13" s="84"/>
      <c r="BZF13" s="84"/>
      <c r="BZG13" s="84"/>
      <c r="BZH13" s="84"/>
      <c r="BZI13" s="84"/>
      <c r="BZJ13" s="84"/>
      <c r="BZK13" s="84"/>
      <c r="BZL13" s="84"/>
      <c r="BZM13" s="84"/>
      <c r="BZN13" s="84"/>
      <c r="BZO13" s="84"/>
      <c r="BZP13" s="84"/>
      <c r="BZQ13" s="84"/>
      <c r="BZR13" s="84"/>
      <c r="BZS13" s="84"/>
      <c r="BZT13" s="84"/>
      <c r="BZU13" s="84"/>
      <c r="BZV13" s="84"/>
      <c r="BZW13" s="84"/>
      <c r="BZX13" s="84"/>
      <c r="BZY13" s="84"/>
      <c r="BZZ13" s="84"/>
      <c r="CAA13" s="84"/>
      <c r="CAB13" s="84"/>
      <c r="CAC13" s="84"/>
      <c r="CAD13" s="84"/>
      <c r="CAE13" s="84"/>
      <c r="CAF13" s="84"/>
      <c r="CAG13" s="84"/>
      <c r="CAH13" s="84"/>
      <c r="CAI13" s="84"/>
      <c r="CAJ13" s="84"/>
      <c r="CAK13" s="84"/>
      <c r="CAL13" s="84"/>
      <c r="CAM13" s="84"/>
      <c r="CAN13" s="84"/>
      <c r="CAO13" s="84"/>
      <c r="CAP13" s="84"/>
      <c r="CAQ13" s="84"/>
      <c r="CAR13" s="84"/>
      <c r="CAS13" s="84"/>
      <c r="CAT13" s="84"/>
      <c r="CAU13" s="84"/>
      <c r="CAV13" s="84"/>
      <c r="CAW13" s="84"/>
      <c r="CAX13" s="84"/>
      <c r="CAY13" s="84"/>
      <c r="CAZ13" s="84"/>
      <c r="CBA13" s="84"/>
      <c r="CBB13" s="84"/>
      <c r="CBC13" s="84"/>
      <c r="CBD13" s="84"/>
      <c r="CBE13" s="84"/>
      <c r="CBF13" s="84"/>
      <c r="CBG13" s="84"/>
      <c r="CBH13" s="84"/>
      <c r="CBI13" s="84"/>
      <c r="CBJ13" s="84"/>
      <c r="CBK13" s="84"/>
      <c r="CBL13" s="84"/>
      <c r="CBM13" s="84"/>
      <c r="CBN13" s="84"/>
      <c r="CBO13" s="84"/>
      <c r="CBP13" s="84"/>
      <c r="CBQ13" s="84"/>
      <c r="CBR13" s="84"/>
      <c r="CBS13" s="84"/>
      <c r="CBT13" s="84"/>
      <c r="CBU13" s="84"/>
      <c r="CBV13" s="84"/>
      <c r="CBW13" s="84"/>
      <c r="CBX13" s="84"/>
      <c r="CBY13" s="84"/>
      <c r="CBZ13" s="84"/>
      <c r="CCA13" s="84"/>
      <c r="CCB13" s="84"/>
      <c r="CCC13" s="84"/>
      <c r="CCD13" s="84"/>
      <c r="CCE13" s="84"/>
      <c r="CCF13" s="84"/>
      <c r="CCG13" s="84"/>
      <c r="CCH13" s="84"/>
      <c r="CCI13" s="84"/>
      <c r="CCJ13" s="84"/>
      <c r="CCK13" s="84"/>
      <c r="CCL13" s="84"/>
      <c r="CCM13" s="84"/>
      <c r="CCN13" s="84"/>
      <c r="CCO13" s="84"/>
      <c r="CCP13" s="84"/>
      <c r="CCQ13" s="84"/>
      <c r="CCR13" s="84"/>
      <c r="CCS13" s="84"/>
      <c r="CCT13" s="84"/>
      <c r="CCU13" s="84"/>
      <c r="CCV13" s="84"/>
      <c r="CCW13" s="84"/>
      <c r="CCX13" s="84"/>
      <c r="CCY13" s="84"/>
      <c r="CCZ13" s="84"/>
      <c r="CDA13" s="84"/>
      <c r="CDB13" s="84"/>
      <c r="CDC13" s="84"/>
      <c r="CDD13" s="84"/>
      <c r="CDE13" s="84"/>
      <c r="CDF13" s="84"/>
      <c r="CDG13" s="84"/>
      <c r="CDH13" s="84"/>
      <c r="CDI13" s="84"/>
      <c r="CDJ13" s="84"/>
      <c r="CDK13" s="84"/>
      <c r="CDL13" s="84"/>
      <c r="CDM13" s="84"/>
      <c r="CDN13" s="84"/>
      <c r="CDO13" s="84"/>
      <c r="CDP13" s="84"/>
      <c r="CDQ13" s="84"/>
      <c r="CDR13" s="84"/>
      <c r="CDS13" s="84"/>
      <c r="CDT13" s="84"/>
      <c r="CDU13" s="84"/>
      <c r="CDV13" s="84"/>
      <c r="CDW13" s="84"/>
      <c r="CDX13" s="84"/>
      <c r="CDY13" s="84"/>
      <c r="CDZ13" s="84"/>
      <c r="CEA13" s="84"/>
      <c r="CEB13" s="84"/>
      <c r="CEC13" s="84"/>
      <c r="CED13" s="84"/>
      <c r="CEE13" s="84"/>
      <c r="CEF13" s="84"/>
      <c r="CEG13" s="84"/>
      <c r="CEH13" s="84"/>
      <c r="CEI13" s="84"/>
      <c r="CEJ13" s="84"/>
      <c r="CEK13" s="84"/>
      <c r="CEL13" s="84"/>
      <c r="CEM13" s="84"/>
      <c r="CEN13" s="84"/>
      <c r="CEO13" s="84"/>
      <c r="CEP13" s="84"/>
      <c r="CEQ13" s="84"/>
      <c r="CER13" s="84"/>
      <c r="CES13" s="84"/>
      <c r="CET13" s="84"/>
      <c r="CEU13" s="84"/>
      <c r="CEV13" s="84"/>
      <c r="CEW13" s="84"/>
      <c r="CEX13" s="84"/>
      <c r="CEY13" s="84"/>
      <c r="CEZ13" s="84"/>
      <c r="CFA13" s="84"/>
      <c r="CFB13" s="84"/>
      <c r="CFC13" s="84"/>
      <c r="CFD13" s="84"/>
      <c r="CFE13" s="84"/>
      <c r="CFF13" s="84"/>
      <c r="CFG13" s="84"/>
      <c r="CFH13" s="84"/>
      <c r="CFI13" s="84"/>
      <c r="CFJ13" s="84"/>
      <c r="CFK13" s="84"/>
      <c r="CFL13" s="84"/>
      <c r="CFM13" s="84"/>
      <c r="CFN13" s="84"/>
      <c r="CFO13" s="84"/>
      <c r="CFP13" s="84"/>
      <c r="CFQ13" s="84"/>
      <c r="CFR13" s="84"/>
      <c r="CFS13" s="84"/>
      <c r="CFT13" s="84"/>
      <c r="CFU13" s="84"/>
      <c r="CFV13" s="84"/>
      <c r="CFW13" s="84"/>
      <c r="CFX13" s="84"/>
      <c r="CFY13" s="84"/>
      <c r="CFZ13" s="84"/>
      <c r="CGA13" s="84"/>
      <c r="CGB13" s="84"/>
      <c r="CGC13" s="84"/>
      <c r="CGD13" s="84"/>
      <c r="CGE13" s="84"/>
      <c r="CGF13" s="84"/>
      <c r="CGG13" s="84"/>
      <c r="CGH13" s="84"/>
      <c r="CGI13" s="84"/>
      <c r="CGJ13" s="84"/>
      <c r="CGK13" s="84"/>
      <c r="CGL13" s="84"/>
      <c r="CGM13" s="84"/>
      <c r="CGN13" s="84"/>
      <c r="CGO13" s="84"/>
      <c r="CGP13" s="84"/>
      <c r="CGQ13" s="84"/>
      <c r="CGR13" s="84"/>
      <c r="CGS13" s="84"/>
      <c r="CGT13" s="84"/>
      <c r="CGU13" s="84"/>
      <c r="CGV13" s="84"/>
      <c r="CGW13" s="84"/>
      <c r="CGX13" s="84"/>
      <c r="CGY13" s="84"/>
      <c r="CGZ13" s="84"/>
      <c r="CHA13" s="84"/>
      <c r="CHB13" s="84"/>
      <c r="CHC13" s="84"/>
      <c r="CHD13" s="84"/>
      <c r="CHE13" s="84"/>
      <c r="CHF13" s="84"/>
      <c r="CHG13" s="84"/>
      <c r="CHH13" s="84"/>
      <c r="CHI13" s="84"/>
      <c r="CHJ13" s="84"/>
      <c r="CHK13" s="84"/>
      <c r="CHL13" s="84"/>
      <c r="CHM13" s="84"/>
      <c r="CHN13" s="84"/>
      <c r="CHO13" s="84"/>
      <c r="CHP13" s="84"/>
      <c r="CHQ13" s="84"/>
      <c r="CHR13" s="84"/>
      <c r="CHS13" s="84"/>
      <c r="CHT13" s="84"/>
      <c r="CHU13" s="84"/>
      <c r="CHV13" s="84"/>
      <c r="CHW13" s="84"/>
      <c r="CHX13" s="84"/>
      <c r="CHY13" s="84"/>
      <c r="CHZ13" s="84"/>
      <c r="CIA13" s="84"/>
      <c r="CIB13" s="84"/>
      <c r="CIC13" s="84"/>
      <c r="CID13" s="84"/>
      <c r="CIE13" s="84"/>
      <c r="CIF13" s="84"/>
      <c r="CIG13" s="84"/>
      <c r="CIH13" s="84"/>
      <c r="CII13" s="84"/>
      <c r="CIJ13" s="84"/>
      <c r="CIK13" s="84"/>
      <c r="CIL13" s="84"/>
      <c r="CIM13" s="84"/>
      <c r="CIN13" s="84"/>
      <c r="CIO13" s="84"/>
      <c r="CIP13" s="84"/>
      <c r="CIQ13" s="84"/>
      <c r="CIR13" s="84"/>
      <c r="CIS13" s="84"/>
      <c r="CIT13" s="84"/>
      <c r="CIU13" s="84"/>
      <c r="CIV13" s="84"/>
      <c r="CIW13" s="84"/>
      <c r="CIX13" s="84"/>
      <c r="CIY13" s="84"/>
      <c r="CIZ13" s="84"/>
      <c r="CJA13" s="84"/>
      <c r="CJB13" s="84"/>
      <c r="CJC13" s="84"/>
      <c r="CJD13" s="84"/>
      <c r="CJE13" s="84"/>
      <c r="CJF13" s="84"/>
      <c r="CJG13" s="84"/>
      <c r="CJH13" s="84"/>
      <c r="CJI13" s="84"/>
      <c r="CJJ13" s="84"/>
      <c r="CJK13" s="84"/>
      <c r="CJL13" s="84"/>
      <c r="CJM13" s="84"/>
      <c r="CJN13" s="84"/>
      <c r="CJO13" s="84"/>
      <c r="CJP13" s="84"/>
      <c r="CJQ13" s="84"/>
      <c r="CJR13" s="84"/>
      <c r="CJS13" s="84"/>
      <c r="CJT13" s="84"/>
      <c r="CJU13" s="84"/>
      <c r="CJV13" s="84"/>
      <c r="CJW13" s="84"/>
      <c r="CJX13" s="84"/>
      <c r="CJY13" s="84"/>
      <c r="CJZ13" s="84"/>
      <c r="CKA13" s="84"/>
      <c r="CKB13" s="84"/>
      <c r="CKC13" s="84"/>
      <c r="CKD13" s="84"/>
      <c r="CKE13" s="84"/>
      <c r="CKF13" s="84"/>
      <c r="CKG13" s="84"/>
      <c r="CKH13" s="84"/>
      <c r="CKI13" s="84"/>
      <c r="CKJ13" s="84"/>
      <c r="CKK13" s="84"/>
      <c r="CKL13" s="84"/>
      <c r="CKM13" s="84"/>
      <c r="CKN13" s="84"/>
      <c r="CKO13" s="84"/>
      <c r="CKP13" s="84"/>
      <c r="CKQ13" s="84"/>
      <c r="CKR13" s="84"/>
      <c r="CKS13" s="84"/>
      <c r="CKT13" s="84"/>
      <c r="CKU13" s="84"/>
      <c r="CKV13" s="84"/>
      <c r="CKW13" s="84"/>
      <c r="CKX13" s="84"/>
      <c r="CKY13" s="84"/>
      <c r="CKZ13" s="84"/>
      <c r="CLA13" s="84"/>
      <c r="CLB13" s="84"/>
      <c r="CLC13" s="84"/>
      <c r="CLD13" s="84"/>
      <c r="CLE13" s="84"/>
      <c r="CLF13" s="84"/>
      <c r="CLG13" s="84"/>
      <c r="CLH13" s="84"/>
      <c r="CLI13" s="84"/>
      <c r="CLJ13" s="84"/>
      <c r="CLK13" s="84"/>
      <c r="CLL13" s="84"/>
      <c r="CLM13" s="84"/>
      <c r="CLN13" s="84"/>
      <c r="CLO13" s="84"/>
      <c r="CLP13" s="84"/>
      <c r="CLQ13" s="84"/>
      <c r="CLR13" s="84"/>
      <c r="CLS13" s="84"/>
      <c r="CLT13" s="84"/>
      <c r="CLU13" s="84"/>
      <c r="CLV13" s="84"/>
      <c r="CLW13" s="84"/>
      <c r="CLX13" s="84"/>
      <c r="CLY13" s="84"/>
      <c r="CLZ13" s="84"/>
      <c r="CMA13" s="84"/>
      <c r="CMB13" s="84"/>
      <c r="CMC13" s="84"/>
      <c r="CMD13" s="84"/>
      <c r="CME13" s="84"/>
      <c r="CMF13" s="84"/>
      <c r="CMG13" s="84"/>
      <c r="CMH13" s="84"/>
      <c r="CMI13" s="84"/>
      <c r="CMJ13" s="84"/>
      <c r="CMK13" s="84"/>
      <c r="CML13" s="84"/>
      <c r="CMM13" s="84"/>
      <c r="CMN13" s="84"/>
      <c r="CMO13" s="84"/>
      <c r="CMP13" s="84"/>
      <c r="CMQ13" s="84"/>
      <c r="CMR13" s="84"/>
      <c r="CMS13" s="84"/>
      <c r="CMT13" s="84"/>
      <c r="CMU13" s="84"/>
      <c r="CMV13" s="84"/>
      <c r="CMW13" s="84"/>
      <c r="CMX13" s="84"/>
      <c r="CMY13" s="84"/>
      <c r="CMZ13" s="84"/>
      <c r="CNA13" s="84"/>
      <c r="CNB13" s="84"/>
      <c r="CNC13" s="84"/>
      <c r="CND13" s="84"/>
      <c r="CNE13" s="84"/>
      <c r="CNF13" s="84"/>
      <c r="CNG13" s="84"/>
      <c r="CNH13" s="84"/>
      <c r="CNI13" s="84"/>
      <c r="CNJ13" s="84"/>
      <c r="CNK13" s="84"/>
      <c r="CNL13" s="84"/>
      <c r="CNM13" s="84"/>
      <c r="CNN13" s="84"/>
      <c r="CNO13" s="84"/>
      <c r="CNP13" s="84"/>
      <c r="CNQ13" s="84"/>
      <c r="CNR13" s="84"/>
      <c r="CNS13" s="84"/>
      <c r="CNT13" s="84"/>
      <c r="CNU13" s="84"/>
      <c r="CNV13" s="84"/>
      <c r="CNW13" s="84"/>
      <c r="CNX13" s="84"/>
      <c r="CNY13" s="84"/>
      <c r="CNZ13" s="84"/>
      <c r="COA13" s="84"/>
      <c r="COB13" s="84"/>
      <c r="COC13" s="84"/>
      <c r="COD13" s="84"/>
      <c r="COE13" s="84"/>
      <c r="COF13" s="84"/>
      <c r="COG13" s="84"/>
      <c r="COH13" s="84"/>
      <c r="COI13" s="84"/>
      <c r="COJ13" s="84"/>
      <c r="COK13" s="84"/>
      <c r="COL13" s="84"/>
      <c r="COM13" s="84"/>
      <c r="CON13" s="84"/>
      <c r="COO13" s="84"/>
      <c r="COP13" s="84"/>
      <c r="COQ13" s="84"/>
      <c r="COR13" s="84"/>
      <c r="COS13" s="84"/>
      <c r="COT13" s="84"/>
      <c r="COU13" s="84"/>
      <c r="COV13" s="84"/>
      <c r="COW13" s="84"/>
      <c r="COX13" s="84"/>
      <c r="COY13" s="84"/>
      <c r="COZ13" s="84"/>
      <c r="CPA13" s="84"/>
      <c r="CPB13" s="84"/>
      <c r="CPC13" s="84"/>
      <c r="CPD13" s="84"/>
      <c r="CPE13" s="84"/>
      <c r="CPF13" s="84"/>
      <c r="CPG13" s="84"/>
      <c r="CPH13" s="84"/>
      <c r="CPI13" s="84"/>
      <c r="CPJ13" s="84"/>
      <c r="CPK13" s="84"/>
      <c r="CPL13" s="84"/>
      <c r="CPM13" s="84"/>
      <c r="CPN13" s="84"/>
      <c r="CPO13" s="84"/>
      <c r="CPP13" s="84"/>
      <c r="CPQ13" s="84"/>
      <c r="CPR13" s="84"/>
      <c r="CPS13" s="84"/>
      <c r="CPT13" s="84"/>
      <c r="CPU13" s="84"/>
      <c r="CPV13" s="84"/>
      <c r="CPW13" s="84"/>
      <c r="CPX13" s="84"/>
      <c r="CPY13" s="84"/>
      <c r="CPZ13" s="84"/>
      <c r="CQA13" s="84"/>
      <c r="CQB13" s="84"/>
      <c r="CQC13" s="84"/>
      <c r="CQD13" s="84"/>
      <c r="CQE13" s="84"/>
      <c r="CQF13" s="84"/>
      <c r="CQG13" s="84"/>
      <c r="CQH13" s="84"/>
      <c r="CQI13" s="84"/>
      <c r="CQJ13" s="84"/>
      <c r="CQK13" s="84"/>
      <c r="CQL13" s="84"/>
      <c r="CQM13" s="84"/>
      <c r="CQN13" s="84"/>
      <c r="CQO13" s="84"/>
      <c r="CQP13" s="84"/>
      <c r="CQQ13" s="84"/>
      <c r="CQR13" s="84"/>
      <c r="CQS13" s="84"/>
      <c r="CQT13" s="84"/>
      <c r="CQU13" s="84"/>
      <c r="CQV13" s="84"/>
      <c r="CQW13" s="84"/>
      <c r="CQX13" s="84"/>
      <c r="CQY13" s="84"/>
      <c r="CQZ13" s="84"/>
      <c r="CRA13" s="84"/>
      <c r="CRB13" s="84"/>
      <c r="CRC13" s="84"/>
      <c r="CRD13" s="84"/>
      <c r="CRE13" s="84"/>
      <c r="CRF13" s="84"/>
      <c r="CRG13" s="84"/>
      <c r="CRH13" s="84"/>
      <c r="CRI13" s="84"/>
      <c r="CRJ13" s="84"/>
      <c r="CRK13" s="84"/>
      <c r="CRL13" s="84"/>
      <c r="CRM13" s="84"/>
      <c r="CRN13" s="84"/>
      <c r="CRO13" s="84"/>
      <c r="CRP13" s="84"/>
      <c r="CRQ13" s="84"/>
      <c r="CRR13" s="84"/>
      <c r="CRS13" s="84"/>
      <c r="CRT13" s="84"/>
      <c r="CRU13" s="84"/>
      <c r="CRV13" s="84"/>
      <c r="CRW13" s="84"/>
      <c r="CRX13" s="84"/>
      <c r="CRY13" s="84"/>
      <c r="CRZ13" s="84"/>
      <c r="CSA13" s="84"/>
      <c r="CSB13" s="84"/>
      <c r="CSC13" s="84"/>
      <c r="CSD13" s="84"/>
      <c r="CSE13" s="84"/>
      <c r="CSF13" s="84"/>
      <c r="CSG13" s="84"/>
      <c r="CSH13" s="84"/>
      <c r="CSI13" s="84"/>
      <c r="CSJ13" s="84"/>
      <c r="CSK13" s="84"/>
      <c r="CSL13" s="84"/>
      <c r="CSM13" s="84"/>
      <c r="CSN13" s="84"/>
      <c r="CSO13" s="84"/>
      <c r="CSP13" s="84"/>
      <c r="CSQ13" s="84"/>
      <c r="CSR13" s="84"/>
      <c r="CSS13" s="84"/>
      <c r="CST13" s="84"/>
      <c r="CSU13" s="84"/>
      <c r="CSV13" s="84"/>
      <c r="CSW13" s="84"/>
      <c r="CSX13" s="84"/>
      <c r="CSY13" s="84"/>
      <c r="CSZ13" s="84"/>
      <c r="CTA13" s="84"/>
      <c r="CTB13" s="84"/>
      <c r="CTC13" s="84"/>
      <c r="CTD13" s="84"/>
      <c r="CTE13" s="84"/>
      <c r="CTF13" s="84"/>
      <c r="CTG13" s="84"/>
      <c r="CTH13" s="84"/>
      <c r="CTI13" s="84"/>
      <c r="CTJ13" s="84"/>
      <c r="CTK13" s="84"/>
      <c r="CTL13" s="84"/>
      <c r="CTM13" s="84"/>
      <c r="CTN13" s="84"/>
      <c r="CTO13" s="84"/>
      <c r="CTP13" s="84"/>
      <c r="CTQ13" s="84"/>
      <c r="CTR13" s="84"/>
      <c r="CTS13" s="84"/>
      <c r="CTT13" s="84"/>
      <c r="CTU13" s="84"/>
      <c r="CTV13" s="84"/>
      <c r="CTW13" s="84"/>
      <c r="CTX13" s="84"/>
      <c r="CTY13" s="84"/>
      <c r="CTZ13" s="84"/>
      <c r="CUA13" s="84"/>
      <c r="CUB13" s="84"/>
      <c r="CUC13" s="84"/>
      <c r="CUD13" s="84"/>
      <c r="CUE13" s="84"/>
      <c r="CUF13" s="84"/>
      <c r="CUG13" s="84"/>
      <c r="CUH13" s="84"/>
      <c r="CUI13" s="84"/>
      <c r="CUJ13" s="84"/>
      <c r="CUK13" s="84"/>
      <c r="CUL13" s="84"/>
      <c r="CUM13" s="84"/>
      <c r="CUN13" s="84"/>
      <c r="CUO13" s="84"/>
      <c r="CUP13" s="84"/>
      <c r="CUQ13" s="84"/>
      <c r="CUR13" s="84"/>
      <c r="CUS13" s="84"/>
      <c r="CUT13" s="84"/>
      <c r="CUU13" s="84"/>
      <c r="CUV13" s="84"/>
      <c r="CUW13" s="84"/>
      <c r="CUX13" s="84"/>
      <c r="CUY13" s="84"/>
      <c r="CUZ13" s="84"/>
      <c r="CVA13" s="84"/>
      <c r="CVB13" s="84"/>
      <c r="CVC13" s="84"/>
      <c r="CVD13" s="84"/>
      <c r="CVE13" s="84"/>
      <c r="CVF13" s="84"/>
      <c r="CVG13" s="84"/>
      <c r="CVH13" s="84"/>
      <c r="CVI13" s="84"/>
      <c r="CVJ13" s="84"/>
      <c r="CVK13" s="84"/>
      <c r="CVL13" s="84"/>
      <c r="CVM13" s="84"/>
      <c r="CVN13" s="84"/>
      <c r="CVO13" s="84"/>
      <c r="CVP13" s="84"/>
      <c r="CVQ13" s="84"/>
      <c r="CVR13" s="84"/>
      <c r="CVS13" s="84"/>
      <c r="CVT13" s="84"/>
      <c r="CVU13" s="84"/>
      <c r="CVV13" s="84"/>
      <c r="CVW13" s="84"/>
      <c r="CVX13" s="84"/>
      <c r="CVY13" s="84"/>
      <c r="CVZ13" s="84"/>
      <c r="CWA13" s="84"/>
      <c r="CWB13" s="84"/>
      <c r="CWC13" s="84"/>
      <c r="CWD13" s="84"/>
      <c r="CWE13" s="84"/>
      <c r="CWF13" s="84"/>
      <c r="CWG13" s="84"/>
      <c r="CWH13" s="84"/>
      <c r="CWI13" s="84"/>
      <c r="CWJ13" s="84"/>
      <c r="CWK13" s="84"/>
      <c r="CWL13" s="84"/>
      <c r="CWM13" s="84"/>
      <c r="CWN13" s="84"/>
      <c r="CWO13" s="84"/>
      <c r="CWP13" s="84"/>
      <c r="CWQ13" s="84"/>
      <c r="CWR13" s="84"/>
      <c r="CWS13" s="84"/>
      <c r="CWT13" s="84"/>
      <c r="CWU13" s="84"/>
      <c r="CWV13" s="84"/>
      <c r="CWW13" s="84"/>
      <c r="CWX13" s="84"/>
      <c r="CWY13" s="84"/>
      <c r="CWZ13" s="84"/>
      <c r="CXA13" s="84"/>
      <c r="CXB13" s="84"/>
      <c r="CXC13" s="84"/>
      <c r="CXD13" s="84"/>
      <c r="CXE13" s="84"/>
      <c r="CXF13" s="84"/>
      <c r="CXG13" s="84"/>
      <c r="CXH13" s="84"/>
      <c r="CXI13" s="84"/>
      <c r="CXJ13" s="84"/>
      <c r="CXK13" s="84"/>
      <c r="CXL13" s="84"/>
      <c r="CXM13" s="84"/>
      <c r="CXN13" s="84"/>
      <c r="CXO13" s="84"/>
      <c r="CXP13" s="84"/>
      <c r="CXQ13" s="84"/>
      <c r="CXR13" s="84"/>
      <c r="CXS13" s="84"/>
      <c r="CXT13" s="84"/>
      <c r="CXU13" s="84"/>
      <c r="CXV13" s="84"/>
      <c r="CXW13" s="84"/>
      <c r="CXX13" s="84"/>
      <c r="CXY13" s="84"/>
      <c r="CXZ13" s="84"/>
      <c r="CYA13" s="84"/>
      <c r="CYB13" s="84"/>
      <c r="CYC13" s="84"/>
      <c r="CYD13" s="84"/>
      <c r="CYE13" s="84"/>
      <c r="CYF13" s="84"/>
      <c r="CYG13" s="84"/>
      <c r="CYH13" s="84"/>
      <c r="CYI13" s="84"/>
      <c r="CYJ13" s="84"/>
      <c r="CYK13" s="84"/>
      <c r="CYL13" s="84"/>
      <c r="CYM13" s="84"/>
      <c r="CYN13" s="84"/>
      <c r="CYO13" s="84"/>
      <c r="CYP13" s="84"/>
      <c r="CYQ13" s="84"/>
      <c r="CYR13" s="84"/>
      <c r="CYS13" s="84"/>
      <c r="CYT13" s="84"/>
      <c r="CYU13" s="84"/>
      <c r="CYV13" s="84"/>
      <c r="CYW13" s="84"/>
      <c r="CYX13" s="84"/>
      <c r="CYY13" s="84"/>
      <c r="CYZ13" s="84"/>
      <c r="CZA13" s="84"/>
      <c r="CZB13" s="84"/>
      <c r="CZC13" s="84"/>
      <c r="CZD13" s="84"/>
      <c r="CZE13" s="84"/>
      <c r="CZF13" s="84"/>
      <c r="CZG13" s="84"/>
      <c r="CZH13" s="84"/>
      <c r="CZI13" s="84"/>
      <c r="CZJ13" s="84"/>
      <c r="CZK13" s="84"/>
      <c r="CZL13" s="84"/>
      <c r="CZM13" s="84"/>
      <c r="CZN13" s="84"/>
      <c r="CZO13" s="84"/>
      <c r="CZP13" s="84"/>
      <c r="CZQ13" s="84"/>
      <c r="CZR13" s="84"/>
      <c r="CZS13" s="84"/>
      <c r="CZT13" s="84"/>
      <c r="CZU13" s="84"/>
      <c r="CZV13" s="84"/>
      <c r="CZW13" s="84"/>
      <c r="CZX13" s="84"/>
      <c r="CZY13" s="84"/>
      <c r="CZZ13" s="84"/>
      <c r="DAA13" s="84"/>
      <c r="DAB13" s="84"/>
      <c r="DAC13" s="84"/>
      <c r="DAD13" s="84"/>
      <c r="DAE13" s="84"/>
      <c r="DAF13" s="84"/>
      <c r="DAG13" s="84"/>
      <c r="DAH13" s="84"/>
      <c r="DAI13" s="84"/>
      <c r="DAJ13" s="84"/>
      <c r="DAK13" s="84"/>
      <c r="DAL13" s="84"/>
      <c r="DAM13" s="84"/>
      <c r="DAN13" s="84"/>
      <c r="DAO13" s="84"/>
      <c r="DAP13" s="84"/>
      <c r="DAQ13" s="84"/>
      <c r="DAR13" s="84"/>
      <c r="DAS13" s="84"/>
      <c r="DAT13" s="84"/>
      <c r="DAU13" s="84"/>
      <c r="DAV13" s="84"/>
      <c r="DAW13" s="84"/>
      <c r="DAX13" s="84"/>
      <c r="DAY13" s="84"/>
      <c r="DAZ13" s="84"/>
      <c r="DBA13" s="84"/>
      <c r="DBB13" s="84"/>
      <c r="DBC13" s="84"/>
      <c r="DBD13" s="84"/>
      <c r="DBE13" s="84"/>
      <c r="DBF13" s="84"/>
      <c r="DBG13" s="84"/>
      <c r="DBH13" s="84"/>
      <c r="DBI13" s="84"/>
      <c r="DBJ13" s="84"/>
      <c r="DBK13" s="84"/>
      <c r="DBL13" s="84"/>
      <c r="DBM13" s="84"/>
      <c r="DBN13" s="84"/>
      <c r="DBO13" s="84"/>
      <c r="DBP13" s="84"/>
      <c r="DBQ13" s="84"/>
      <c r="DBR13" s="84"/>
      <c r="DBS13" s="84"/>
      <c r="DBT13" s="84"/>
      <c r="DBU13" s="84"/>
      <c r="DBV13" s="84"/>
      <c r="DBW13" s="84"/>
      <c r="DBX13" s="84"/>
      <c r="DBY13" s="84"/>
      <c r="DBZ13" s="84"/>
      <c r="DCA13" s="84"/>
      <c r="DCB13" s="84"/>
      <c r="DCC13" s="84"/>
      <c r="DCD13" s="84"/>
      <c r="DCE13" s="84"/>
      <c r="DCF13" s="84"/>
      <c r="DCG13" s="84"/>
      <c r="DCH13" s="84"/>
      <c r="DCI13" s="84"/>
      <c r="DCJ13" s="84"/>
      <c r="DCK13" s="84"/>
      <c r="DCL13" s="84"/>
      <c r="DCM13" s="84"/>
      <c r="DCN13" s="84"/>
      <c r="DCO13" s="84"/>
      <c r="DCP13" s="84"/>
      <c r="DCQ13" s="84"/>
      <c r="DCR13" s="84"/>
      <c r="DCS13" s="84"/>
      <c r="DCT13" s="84"/>
      <c r="DCU13" s="84"/>
      <c r="DCV13" s="84"/>
      <c r="DCW13" s="84"/>
      <c r="DCX13" s="84"/>
      <c r="DCY13" s="84"/>
      <c r="DCZ13" s="84"/>
      <c r="DDA13" s="84"/>
      <c r="DDB13" s="84"/>
      <c r="DDC13" s="84"/>
      <c r="DDD13" s="84"/>
      <c r="DDE13" s="84"/>
      <c r="DDF13" s="84"/>
      <c r="DDG13" s="84"/>
      <c r="DDH13" s="84"/>
      <c r="DDI13" s="84"/>
      <c r="DDJ13" s="84"/>
      <c r="DDK13" s="84"/>
      <c r="DDL13" s="84"/>
      <c r="DDM13" s="84"/>
      <c r="DDN13" s="84"/>
      <c r="DDO13" s="84"/>
      <c r="DDP13" s="84"/>
      <c r="DDQ13" s="84"/>
      <c r="DDR13" s="84"/>
      <c r="DDS13" s="84"/>
      <c r="DDT13" s="84"/>
      <c r="DDU13" s="84"/>
      <c r="DDV13" s="84"/>
      <c r="DDW13" s="84"/>
      <c r="DDX13" s="84"/>
      <c r="DDY13" s="84"/>
      <c r="DDZ13" s="84"/>
      <c r="DEA13" s="84"/>
      <c r="DEB13" s="84"/>
      <c r="DEC13" s="84"/>
      <c r="DED13" s="84"/>
      <c r="DEE13" s="84"/>
      <c r="DEF13" s="84"/>
      <c r="DEG13" s="84"/>
      <c r="DEH13" s="84"/>
      <c r="DEI13" s="84"/>
      <c r="DEJ13" s="84"/>
      <c r="DEK13" s="84"/>
      <c r="DEL13" s="84"/>
      <c r="DEM13" s="84"/>
      <c r="DEN13" s="84"/>
      <c r="DEO13" s="84"/>
      <c r="DEP13" s="84"/>
      <c r="DEQ13" s="84"/>
      <c r="DER13" s="84"/>
      <c r="DES13" s="84"/>
      <c r="DET13" s="84"/>
      <c r="DEU13" s="84"/>
      <c r="DEV13" s="84"/>
      <c r="DEW13" s="84"/>
      <c r="DEX13" s="84"/>
      <c r="DEY13" s="84"/>
      <c r="DEZ13" s="84"/>
      <c r="DFA13" s="84"/>
      <c r="DFB13" s="84"/>
      <c r="DFC13" s="84"/>
      <c r="DFD13" s="84"/>
      <c r="DFE13" s="84"/>
      <c r="DFF13" s="84"/>
      <c r="DFG13" s="84"/>
      <c r="DFH13" s="84"/>
      <c r="DFI13" s="84"/>
      <c r="DFJ13" s="84"/>
      <c r="DFK13" s="84"/>
      <c r="DFL13" s="84"/>
      <c r="DFM13" s="84"/>
      <c r="DFN13" s="84"/>
      <c r="DFO13" s="84"/>
      <c r="DFP13" s="84"/>
      <c r="DFQ13" s="84"/>
      <c r="DFR13" s="84"/>
      <c r="DFS13" s="84"/>
      <c r="DFT13" s="84"/>
      <c r="DFU13" s="84"/>
      <c r="DFV13" s="84"/>
      <c r="DFW13" s="84"/>
      <c r="DFX13" s="84"/>
      <c r="DFY13" s="84"/>
      <c r="DFZ13" s="84"/>
      <c r="DGA13" s="84"/>
      <c r="DGB13" s="84"/>
      <c r="DGC13" s="84"/>
      <c r="DGD13" s="84"/>
      <c r="DGE13" s="84"/>
      <c r="DGF13" s="84"/>
      <c r="DGG13" s="84"/>
      <c r="DGH13" s="84"/>
      <c r="DGI13" s="84"/>
      <c r="DGJ13" s="84"/>
      <c r="DGK13" s="84"/>
      <c r="DGL13" s="84"/>
      <c r="DGM13" s="84"/>
      <c r="DGN13" s="84"/>
      <c r="DGO13" s="84"/>
      <c r="DGP13" s="84"/>
      <c r="DGQ13" s="84"/>
      <c r="DGR13" s="84"/>
      <c r="DGS13" s="84"/>
      <c r="DGT13" s="84"/>
      <c r="DGU13" s="84"/>
      <c r="DGV13" s="84"/>
      <c r="DGW13" s="84"/>
      <c r="DGX13" s="84"/>
      <c r="DGY13" s="84"/>
      <c r="DGZ13" s="84"/>
      <c r="DHA13" s="84"/>
      <c r="DHB13" s="84"/>
      <c r="DHC13" s="84"/>
      <c r="DHD13" s="84"/>
      <c r="DHE13" s="84"/>
      <c r="DHF13" s="84"/>
      <c r="DHG13" s="84"/>
      <c r="DHH13" s="84"/>
      <c r="DHI13" s="84"/>
      <c r="DHJ13" s="84"/>
      <c r="DHK13" s="84"/>
      <c r="DHL13" s="84"/>
      <c r="DHM13" s="84"/>
      <c r="DHN13" s="84"/>
      <c r="DHO13" s="84"/>
      <c r="DHP13" s="84"/>
      <c r="DHQ13" s="84"/>
      <c r="DHR13" s="84"/>
      <c r="DHS13" s="84"/>
      <c r="DHT13" s="84"/>
      <c r="DHU13" s="84"/>
      <c r="DHV13" s="84"/>
      <c r="DHW13" s="84"/>
      <c r="DHX13" s="84"/>
      <c r="DHY13" s="84"/>
      <c r="DHZ13" s="84"/>
      <c r="DIA13" s="84"/>
      <c r="DIB13" s="84"/>
      <c r="DIC13" s="84"/>
      <c r="DID13" s="84"/>
      <c r="DIE13" s="84"/>
      <c r="DIF13" s="84"/>
      <c r="DIG13" s="84"/>
      <c r="DIH13" s="84"/>
      <c r="DII13" s="84"/>
      <c r="DIJ13" s="84"/>
      <c r="DIK13" s="84"/>
      <c r="DIL13" s="84"/>
      <c r="DIM13" s="84"/>
      <c r="DIN13" s="84"/>
      <c r="DIO13" s="84"/>
      <c r="DIP13" s="84"/>
      <c r="DIQ13" s="84"/>
      <c r="DIR13" s="84"/>
      <c r="DIS13" s="84"/>
      <c r="DIT13" s="84"/>
      <c r="DIU13" s="84"/>
      <c r="DIV13" s="84"/>
      <c r="DIW13" s="84"/>
      <c r="DIX13" s="84"/>
      <c r="DIY13" s="84"/>
      <c r="DIZ13" s="84"/>
      <c r="DJA13" s="84"/>
      <c r="DJB13" s="84"/>
      <c r="DJC13" s="84"/>
      <c r="DJD13" s="84"/>
      <c r="DJE13" s="84"/>
      <c r="DJF13" s="84"/>
      <c r="DJG13" s="84"/>
      <c r="DJH13" s="84"/>
      <c r="DJI13" s="84"/>
      <c r="DJJ13" s="84"/>
      <c r="DJK13" s="84"/>
      <c r="DJL13" s="84"/>
      <c r="DJM13" s="84"/>
      <c r="DJN13" s="84"/>
      <c r="DJO13" s="84"/>
      <c r="DJP13" s="84"/>
      <c r="DJQ13" s="84"/>
      <c r="DJR13" s="84"/>
      <c r="DJS13" s="84"/>
      <c r="DJT13" s="84"/>
      <c r="DJU13" s="84"/>
      <c r="DJV13" s="84"/>
      <c r="DJW13" s="84"/>
      <c r="DJX13" s="84"/>
      <c r="DJY13" s="84"/>
      <c r="DJZ13" s="84"/>
      <c r="DKA13" s="84"/>
      <c r="DKB13" s="84"/>
      <c r="DKC13" s="84"/>
      <c r="DKD13" s="84"/>
      <c r="DKE13" s="84"/>
      <c r="DKF13" s="84"/>
      <c r="DKG13" s="84"/>
      <c r="DKH13" s="84"/>
      <c r="DKI13" s="84"/>
      <c r="DKJ13" s="84"/>
      <c r="DKK13" s="84"/>
      <c r="DKL13" s="84"/>
      <c r="DKM13" s="84"/>
      <c r="DKN13" s="84"/>
      <c r="DKO13" s="84"/>
      <c r="DKP13" s="84"/>
      <c r="DKQ13" s="84"/>
      <c r="DKR13" s="84"/>
      <c r="DKS13" s="84"/>
      <c r="DKT13" s="84"/>
      <c r="DKU13" s="84"/>
      <c r="DKV13" s="84"/>
      <c r="DKW13" s="84"/>
      <c r="DKX13" s="84"/>
      <c r="DKY13" s="84"/>
      <c r="DKZ13" s="84"/>
      <c r="DLA13" s="84"/>
      <c r="DLB13" s="84"/>
      <c r="DLC13" s="84"/>
      <c r="DLD13" s="84"/>
      <c r="DLE13" s="84"/>
      <c r="DLF13" s="84"/>
      <c r="DLG13" s="84"/>
      <c r="DLH13" s="84"/>
      <c r="DLI13" s="84"/>
      <c r="DLJ13" s="84"/>
      <c r="DLK13" s="84"/>
      <c r="DLL13" s="84"/>
      <c r="DLM13" s="84"/>
      <c r="DLN13" s="84"/>
      <c r="DLO13" s="84"/>
      <c r="DLP13" s="84"/>
      <c r="DLQ13" s="84"/>
      <c r="DLR13" s="84"/>
      <c r="DLS13" s="84"/>
      <c r="DLT13" s="84"/>
      <c r="DLU13" s="84"/>
      <c r="DLV13" s="84"/>
      <c r="DLW13" s="84"/>
      <c r="DLX13" s="84"/>
      <c r="DLY13" s="84"/>
      <c r="DLZ13" s="84"/>
      <c r="DMA13" s="84"/>
      <c r="DMB13" s="84"/>
      <c r="DMC13" s="84"/>
      <c r="DMD13" s="84"/>
      <c r="DME13" s="84"/>
      <c r="DMF13" s="84"/>
      <c r="DMG13" s="84"/>
      <c r="DMH13" s="84"/>
      <c r="DMI13" s="84"/>
      <c r="DMJ13" s="84"/>
      <c r="DMK13" s="84"/>
      <c r="DML13" s="84"/>
      <c r="DMM13" s="84"/>
      <c r="DMN13" s="84"/>
      <c r="DMO13" s="84"/>
      <c r="DMP13" s="84"/>
      <c r="DMQ13" s="84"/>
      <c r="DMR13" s="84"/>
      <c r="DMS13" s="84"/>
      <c r="DMT13" s="84"/>
      <c r="DMU13" s="84"/>
      <c r="DMV13" s="84"/>
      <c r="DMW13" s="84"/>
      <c r="DMX13" s="84"/>
      <c r="DMY13" s="84"/>
      <c r="DMZ13" s="84"/>
      <c r="DNA13" s="84"/>
      <c r="DNB13" s="84"/>
      <c r="DNC13" s="84"/>
      <c r="DND13" s="84"/>
      <c r="DNE13" s="84"/>
      <c r="DNF13" s="84"/>
      <c r="DNG13" s="84"/>
      <c r="DNH13" s="84"/>
      <c r="DNI13" s="84"/>
      <c r="DNJ13" s="84"/>
      <c r="DNK13" s="84"/>
      <c r="DNL13" s="84"/>
      <c r="DNM13" s="84"/>
      <c r="DNN13" s="84"/>
      <c r="DNO13" s="84"/>
      <c r="DNP13" s="84"/>
      <c r="DNQ13" s="84"/>
      <c r="DNR13" s="84"/>
      <c r="DNS13" s="84"/>
      <c r="DNT13" s="84"/>
      <c r="DNU13" s="84"/>
      <c r="DNV13" s="84"/>
      <c r="DNW13" s="84"/>
      <c r="DNX13" s="84"/>
      <c r="DNY13" s="84"/>
      <c r="DNZ13" s="84"/>
      <c r="DOA13" s="84"/>
      <c r="DOB13" s="84"/>
      <c r="DOC13" s="84"/>
      <c r="DOD13" s="84"/>
      <c r="DOE13" s="84"/>
      <c r="DOF13" s="84"/>
      <c r="DOG13" s="84"/>
      <c r="DOH13" s="84"/>
      <c r="DOI13" s="84"/>
      <c r="DOJ13" s="84"/>
      <c r="DOK13" s="84"/>
      <c r="DOL13" s="84"/>
      <c r="DOM13" s="84"/>
      <c r="DON13" s="84"/>
      <c r="DOO13" s="84"/>
      <c r="DOP13" s="84"/>
      <c r="DOQ13" s="84"/>
      <c r="DOR13" s="84"/>
      <c r="DOS13" s="84"/>
      <c r="DOT13" s="84"/>
      <c r="DOU13" s="84"/>
      <c r="DOV13" s="84"/>
      <c r="DOW13" s="84"/>
      <c r="DOX13" s="84"/>
      <c r="DOY13" s="84"/>
      <c r="DOZ13" s="84"/>
      <c r="DPA13" s="84"/>
      <c r="DPB13" s="84"/>
      <c r="DPC13" s="84"/>
      <c r="DPD13" s="84"/>
      <c r="DPE13" s="84"/>
      <c r="DPF13" s="84"/>
      <c r="DPG13" s="84"/>
      <c r="DPH13" s="84"/>
      <c r="DPI13" s="84"/>
      <c r="DPJ13" s="84"/>
      <c r="DPK13" s="84"/>
      <c r="DPL13" s="84"/>
      <c r="DPM13" s="84"/>
      <c r="DPN13" s="84"/>
      <c r="DPO13" s="84"/>
      <c r="DPP13" s="84"/>
      <c r="DPQ13" s="84"/>
      <c r="DPR13" s="84"/>
      <c r="DPS13" s="84"/>
      <c r="DPT13" s="84"/>
      <c r="DPU13" s="84"/>
      <c r="DPV13" s="84"/>
      <c r="DPW13" s="84"/>
      <c r="DPX13" s="84"/>
      <c r="DPY13" s="84"/>
      <c r="DPZ13" s="84"/>
      <c r="DQA13" s="84"/>
      <c r="DQB13" s="84"/>
      <c r="DQC13" s="84"/>
      <c r="DQD13" s="84"/>
      <c r="DQE13" s="84"/>
      <c r="DQF13" s="84"/>
      <c r="DQG13" s="84"/>
      <c r="DQH13" s="84"/>
      <c r="DQI13" s="84"/>
      <c r="DQJ13" s="84"/>
      <c r="DQK13" s="84"/>
      <c r="DQL13" s="84"/>
      <c r="DQM13" s="84"/>
      <c r="DQN13" s="84"/>
      <c r="DQO13" s="84"/>
      <c r="DQP13" s="84"/>
      <c r="DQQ13" s="84"/>
      <c r="DQR13" s="84"/>
      <c r="DQS13" s="84"/>
      <c r="DQT13" s="84"/>
      <c r="DQU13" s="84"/>
      <c r="DQV13" s="84"/>
      <c r="DQW13" s="84"/>
      <c r="DQX13" s="84"/>
      <c r="DQY13" s="84"/>
      <c r="DQZ13" s="84"/>
      <c r="DRA13" s="84"/>
      <c r="DRB13" s="84"/>
      <c r="DRC13" s="84"/>
      <c r="DRD13" s="84"/>
      <c r="DRE13" s="84"/>
      <c r="DRF13" s="84"/>
      <c r="DRG13" s="84"/>
      <c r="DRH13" s="84"/>
      <c r="DRI13" s="84"/>
      <c r="DRJ13" s="84"/>
      <c r="DRK13" s="84"/>
      <c r="DRL13" s="84"/>
      <c r="DRM13" s="84"/>
      <c r="DRN13" s="84"/>
      <c r="DRO13" s="84"/>
      <c r="DRP13" s="84"/>
      <c r="DRQ13" s="84"/>
      <c r="DRR13" s="84"/>
      <c r="DRS13" s="84"/>
      <c r="DRT13" s="84"/>
      <c r="DRU13" s="84"/>
      <c r="DRV13" s="84"/>
      <c r="DRW13" s="84"/>
      <c r="DRX13" s="84"/>
      <c r="DRY13" s="84"/>
      <c r="DRZ13" s="84"/>
      <c r="DSA13" s="84"/>
      <c r="DSB13" s="84"/>
      <c r="DSC13" s="84"/>
      <c r="DSD13" s="84"/>
      <c r="DSE13" s="84"/>
      <c r="DSF13" s="84"/>
      <c r="DSG13" s="84"/>
      <c r="DSH13" s="84"/>
      <c r="DSI13" s="84"/>
      <c r="DSJ13" s="84"/>
      <c r="DSK13" s="84"/>
      <c r="DSL13" s="84"/>
      <c r="DSM13" s="84"/>
      <c r="DSN13" s="84"/>
      <c r="DSO13" s="84"/>
      <c r="DSP13" s="84"/>
      <c r="DSQ13" s="84"/>
      <c r="DSR13" s="84"/>
      <c r="DSS13" s="84"/>
      <c r="DST13" s="84"/>
      <c r="DSU13" s="84"/>
      <c r="DSV13" s="84"/>
      <c r="DSW13" s="84"/>
      <c r="DSX13" s="84"/>
      <c r="DSY13" s="84"/>
      <c r="DSZ13" s="84"/>
      <c r="DTA13" s="84"/>
      <c r="DTB13" s="84"/>
      <c r="DTC13" s="84"/>
      <c r="DTD13" s="84"/>
      <c r="DTE13" s="84"/>
      <c r="DTF13" s="84"/>
      <c r="DTG13" s="84"/>
      <c r="DTH13" s="84"/>
      <c r="DTI13" s="84"/>
      <c r="DTJ13" s="84"/>
      <c r="DTK13" s="84"/>
      <c r="DTL13" s="84"/>
      <c r="DTM13" s="84"/>
      <c r="DTN13" s="84"/>
      <c r="DTO13" s="84"/>
      <c r="DTP13" s="84"/>
      <c r="DTQ13" s="84"/>
      <c r="DTR13" s="84"/>
      <c r="DTS13" s="84"/>
      <c r="DTT13" s="84"/>
      <c r="DTU13" s="84"/>
      <c r="DTV13" s="84"/>
      <c r="DTW13" s="84"/>
      <c r="DTX13" s="84"/>
      <c r="DTY13" s="84"/>
      <c r="DTZ13" s="84"/>
      <c r="DUA13" s="84"/>
      <c r="DUB13" s="84"/>
      <c r="DUC13" s="84"/>
      <c r="DUD13" s="84"/>
      <c r="DUE13" s="84"/>
      <c r="DUF13" s="84"/>
      <c r="DUG13" s="84"/>
      <c r="DUH13" s="84"/>
      <c r="DUI13" s="84"/>
      <c r="DUJ13" s="84"/>
      <c r="DUK13" s="84"/>
      <c r="DUL13" s="84"/>
      <c r="DUM13" s="84"/>
      <c r="DUN13" s="84"/>
      <c r="DUO13" s="84"/>
      <c r="DUP13" s="84"/>
      <c r="DUQ13" s="84"/>
      <c r="DUR13" s="84"/>
      <c r="DUS13" s="84"/>
      <c r="DUT13" s="84"/>
      <c r="DUU13" s="84"/>
      <c r="DUV13" s="84"/>
      <c r="DUW13" s="84"/>
      <c r="DUX13" s="84"/>
      <c r="DUY13" s="84"/>
      <c r="DUZ13" s="84"/>
      <c r="DVA13" s="84"/>
      <c r="DVB13" s="84"/>
      <c r="DVC13" s="84"/>
      <c r="DVD13" s="84"/>
      <c r="DVE13" s="84"/>
      <c r="DVF13" s="84"/>
      <c r="DVG13" s="84"/>
      <c r="DVH13" s="84"/>
      <c r="DVI13" s="84"/>
      <c r="DVJ13" s="84"/>
      <c r="DVK13" s="84"/>
      <c r="DVL13" s="84"/>
      <c r="DVM13" s="84"/>
      <c r="DVN13" s="84"/>
      <c r="DVO13" s="84"/>
      <c r="DVP13" s="84"/>
      <c r="DVQ13" s="84"/>
      <c r="DVR13" s="84"/>
      <c r="DVS13" s="84"/>
      <c r="DVT13" s="84"/>
      <c r="DVU13" s="84"/>
      <c r="DVV13" s="84"/>
      <c r="DVW13" s="84"/>
      <c r="DVX13" s="84"/>
      <c r="DVY13" s="84"/>
      <c r="DVZ13" s="84"/>
      <c r="DWA13" s="84"/>
      <c r="DWB13" s="84"/>
      <c r="DWC13" s="84"/>
      <c r="DWD13" s="84"/>
      <c r="DWE13" s="84"/>
      <c r="DWF13" s="84"/>
      <c r="DWG13" s="84"/>
      <c r="DWH13" s="84"/>
      <c r="DWI13" s="84"/>
      <c r="DWJ13" s="84"/>
      <c r="DWK13" s="84"/>
      <c r="DWL13" s="84"/>
      <c r="DWM13" s="84"/>
      <c r="DWN13" s="84"/>
      <c r="DWO13" s="84"/>
      <c r="DWP13" s="84"/>
      <c r="DWQ13" s="84"/>
      <c r="DWR13" s="84"/>
      <c r="DWS13" s="84"/>
      <c r="DWT13" s="84"/>
      <c r="DWU13" s="84"/>
      <c r="DWV13" s="84"/>
      <c r="DWW13" s="84"/>
      <c r="DWX13" s="84"/>
      <c r="DWY13" s="84"/>
      <c r="DWZ13" s="84"/>
      <c r="DXA13" s="84"/>
      <c r="DXB13" s="84"/>
      <c r="DXC13" s="84"/>
      <c r="DXD13" s="84"/>
      <c r="DXE13" s="84"/>
      <c r="DXF13" s="84"/>
      <c r="DXG13" s="84"/>
      <c r="DXH13" s="84"/>
      <c r="DXI13" s="84"/>
      <c r="DXJ13" s="84"/>
      <c r="DXK13" s="84"/>
      <c r="DXL13" s="84"/>
      <c r="DXM13" s="84"/>
      <c r="DXN13" s="84"/>
      <c r="DXO13" s="84"/>
      <c r="DXP13" s="84"/>
      <c r="DXQ13" s="84"/>
      <c r="DXR13" s="84"/>
      <c r="DXS13" s="84"/>
      <c r="DXT13" s="84"/>
      <c r="DXU13" s="84"/>
      <c r="DXV13" s="84"/>
      <c r="DXW13" s="84"/>
      <c r="DXX13" s="84"/>
      <c r="DXY13" s="84"/>
      <c r="DXZ13" s="84"/>
      <c r="DYA13" s="84"/>
      <c r="DYB13" s="84"/>
      <c r="DYC13" s="84"/>
      <c r="DYD13" s="84"/>
      <c r="DYE13" s="84"/>
      <c r="DYF13" s="84"/>
      <c r="DYG13" s="84"/>
      <c r="DYH13" s="84"/>
      <c r="DYI13" s="84"/>
      <c r="DYJ13" s="84"/>
      <c r="DYK13" s="84"/>
      <c r="DYL13" s="84"/>
      <c r="DYM13" s="84"/>
      <c r="DYN13" s="84"/>
      <c r="DYO13" s="84"/>
      <c r="DYP13" s="84"/>
      <c r="DYQ13" s="84"/>
      <c r="DYR13" s="84"/>
      <c r="DYS13" s="84"/>
      <c r="DYT13" s="84"/>
      <c r="DYU13" s="84"/>
      <c r="DYV13" s="84"/>
      <c r="DYW13" s="84"/>
      <c r="DYX13" s="84"/>
      <c r="DYY13" s="84"/>
      <c r="DYZ13" s="84"/>
      <c r="DZA13" s="84"/>
      <c r="DZB13" s="84"/>
      <c r="DZC13" s="84"/>
      <c r="DZD13" s="84"/>
      <c r="DZE13" s="84"/>
      <c r="DZF13" s="84"/>
      <c r="DZG13" s="84"/>
      <c r="DZH13" s="84"/>
      <c r="DZI13" s="84"/>
      <c r="DZJ13" s="84"/>
      <c r="DZK13" s="84"/>
      <c r="DZL13" s="84"/>
      <c r="DZM13" s="84"/>
      <c r="DZN13" s="84"/>
      <c r="DZO13" s="84"/>
      <c r="DZP13" s="84"/>
      <c r="DZQ13" s="84"/>
      <c r="DZR13" s="84"/>
      <c r="DZS13" s="84"/>
      <c r="DZT13" s="84"/>
      <c r="DZU13" s="84"/>
      <c r="DZV13" s="84"/>
      <c r="DZW13" s="84"/>
      <c r="DZX13" s="84"/>
      <c r="DZY13" s="84"/>
      <c r="DZZ13" s="84"/>
      <c r="EAA13" s="84"/>
      <c r="EAB13" s="84"/>
      <c r="EAC13" s="84"/>
      <c r="EAD13" s="84"/>
      <c r="EAE13" s="84"/>
      <c r="EAF13" s="84"/>
      <c r="EAG13" s="84"/>
      <c r="EAH13" s="84"/>
      <c r="EAI13" s="84"/>
      <c r="EAJ13" s="84"/>
      <c r="EAK13" s="84"/>
      <c r="EAL13" s="84"/>
      <c r="EAM13" s="84"/>
      <c r="EAN13" s="84"/>
      <c r="EAO13" s="84"/>
      <c r="EAP13" s="84"/>
      <c r="EAQ13" s="84"/>
      <c r="EAR13" s="84"/>
      <c r="EAS13" s="84"/>
      <c r="EAT13" s="84"/>
      <c r="EAU13" s="84"/>
      <c r="EAV13" s="84"/>
      <c r="EAW13" s="84"/>
      <c r="EAX13" s="84"/>
      <c r="EAY13" s="84"/>
      <c r="EAZ13" s="84"/>
      <c r="EBA13" s="84"/>
      <c r="EBB13" s="84"/>
      <c r="EBC13" s="84"/>
      <c r="EBD13" s="84"/>
      <c r="EBE13" s="84"/>
      <c r="EBF13" s="84"/>
      <c r="EBG13" s="84"/>
      <c r="EBH13" s="84"/>
      <c r="EBI13" s="84"/>
      <c r="EBJ13" s="84"/>
      <c r="EBK13" s="84"/>
      <c r="EBL13" s="84"/>
      <c r="EBM13" s="84"/>
      <c r="EBN13" s="84"/>
      <c r="EBO13" s="84"/>
      <c r="EBP13" s="84"/>
      <c r="EBQ13" s="84"/>
      <c r="EBR13" s="84"/>
      <c r="EBS13" s="84"/>
      <c r="EBT13" s="84"/>
      <c r="EBU13" s="84"/>
      <c r="EBV13" s="84"/>
      <c r="EBW13" s="84"/>
      <c r="EBX13" s="84"/>
      <c r="EBY13" s="84"/>
      <c r="EBZ13" s="84"/>
      <c r="ECA13" s="84"/>
      <c r="ECB13" s="84"/>
      <c r="ECC13" s="84"/>
      <c r="ECD13" s="84"/>
      <c r="ECE13" s="84"/>
      <c r="ECF13" s="84"/>
      <c r="ECG13" s="84"/>
      <c r="ECH13" s="84"/>
      <c r="ECI13" s="84"/>
      <c r="ECJ13" s="84"/>
      <c r="ECK13" s="84"/>
      <c r="ECL13" s="84"/>
      <c r="ECM13" s="84"/>
      <c r="ECN13" s="84"/>
      <c r="ECO13" s="84"/>
      <c r="ECP13" s="84"/>
      <c r="ECQ13" s="84"/>
      <c r="ECR13" s="84"/>
      <c r="ECS13" s="84"/>
      <c r="ECT13" s="84"/>
      <c r="ECU13" s="84"/>
      <c r="ECV13" s="84"/>
      <c r="ECW13" s="84"/>
      <c r="ECX13" s="84"/>
      <c r="ECY13" s="84"/>
      <c r="ECZ13" s="84"/>
      <c r="EDA13" s="84"/>
      <c r="EDB13" s="84"/>
      <c r="EDC13" s="84"/>
      <c r="EDD13" s="84"/>
      <c r="EDE13" s="84"/>
      <c r="EDF13" s="84"/>
      <c r="EDG13" s="84"/>
      <c r="EDH13" s="84"/>
      <c r="EDI13" s="84"/>
      <c r="EDJ13" s="84"/>
      <c r="EDK13" s="84"/>
      <c r="EDL13" s="84"/>
      <c r="EDM13" s="84"/>
      <c r="EDN13" s="84"/>
      <c r="EDO13" s="84"/>
      <c r="EDP13" s="84"/>
      <c r="EDQ13" s="84"/>
      <c r="EDR13" s="84"/>
      <c r="EDS13" s="84"/>
      <c r="EDT13" s="84"/>
      <c r="EDU13" s="84"/>
      <c r="EDV13" s="84"/>
      <c r="EDW13" s="84"/>
      <c r="EDX13" s="84"/>
      <c r="EDY13" s="84"/>
      <c r="EDZ13" s="84"/>
      <c r="EEA13" s="84"/>
      <c r="EEB13" s="84"/>
      <c r="EEC13" s="84"/>
      <c r="EED13" s="84"/>
      <c r="EEE13" s="84"/>
      <c r="EEF13" s="84"/>
      <c r="EEG13" s="84"/>
      <c r="EEH13" s="84"/>
      <c r="EEI13" s="84"/>
      <c r="EEJ13" s="84"/>
      <c r="EEK13" s="84"/>
      <c r="EEL13" s="84"/>
      <c r="EEM13" s="84"/>
      <c r="EEN13" s="84"/>
      <c r="EEO13" s="84"/>
      <c r="EEP13" s="84"/>
      <c r="EEQ13" s="84"/>
      <c r="EER13" s="84"/>
      <c r="EES13" s="84"/>
      <c r="EET13" s="84"/>
      <c r="EEU13" s="84"/>
      <c r="EEV13" s="84"/>
      <c r="EEW13" s="84"/>
      <c r="EEX13" s="84"/>
      <c r="EEY13" s="84"/>
      <c r="EEZ13" s="84"/>
      <c r="EFA13" s="84"/>
      <c r="EFB13" s="84"/>
      <c r="EFC13" s="84"/>
      <c r="EFD13" s="84"/>
      <c r="EFE13" s="84"/>
      <c r="EFF13" s="84"/>
      <c r="EFG13" s="84"/>
      <c r="EFH13" s="84"/>
      <c r="EFI13" s="84"/>
      <c r="EFJ13" s="84"/>
      <c r="EFK13" s="84"/>
      <c r="EFL13" s="84"/>
      <c r="EFM13" s="84"/>
      <c r="EFN13" s="84"/>
      <c r="EFO13" s="84"/>
      <c r="EFP13" s="84"/>
      <c r="EFQ13" s="84"/>
      <c r="EFR13" s="84"/>
      <c r="EFS13" s="84"/>
      <c r="EFT13" s="84"/>
      <c r="EFU13" s="84"/>
      <c r="EFV13" s="84"/>
      <c r="EFW13" s="84"/>
      <c r="EFX13" s="84"/>
      <c r="EFY13" s="84"/>
      <c r="EFZ13" s="84"/>
      <c r="EGA13" s="84"/>
      <c r="EGB13" s="84"/>
      <c r="EGC13" s="84"/>
      <c r="EGD13" s="84"/>
      <c r="EGE13" s="84"/>
      <c r="EGF13" s="84"/>
      <c r="EGG13" s="84"/>
      <c r="EGH13" s="84"/>
      <c r="EGI13" s="84"/>
      <c r="EGJ13" s="84"/>
      <c r="EGK13" s="84"/>
      <c r="EGL13" s="84"/>
      <c r="EGM13" s="84"/>
      <c r="EGN13" s="84"/>
      <c r="EGO13" s="84"/>
      <c r="EGP13" s="84"/>
      <c r="EGQ13" s="84"/>
      <c r="EGR13" s="84"/>
      <c r="EGS13" s="84"/>
      <c r="EGT13" s="84"/>
      <c r="EGU13" s="84"/>
      <c r="EGV13" s="84"/>
      <c r="EGW13" s="84"/>
      <c r="EGX13" s="84"/>
      <c r="EGY13" s="84"/>
      <c r="EGZ13" s="84"/>
      <c r="EHA13" s="84"/>
      <c r="EHB13" s="84"/>
      <c r="EHC13" s="84"/>
      <c r="EHD13" s="84"/>
      <c r="EHE13" s="84"/>
      <c r="EHF13" s="84"/>
      <c r="EHG13" s="84"/>
      <c r="EHH13" s="84"/>
      <c r="EHI13" s="84"/>
      <c r="EHJ13" s="84"/>
      <c r="EHK13" s="84"/>
      <c r="EHL13" s="84"/>
      <c r="EHM13" s="84"/>
      <c r="EHN13" s="84"/>
      <c r="EHO13" s="84"/>
      <c r="EHP13" s="84"/>
      <c r="EHQ13" s="84"/>
      <c r="EHR13" s="84"/>
      <c r="EHS13" s="84"/>
      <c r="EHT13" s="84"/>
      <c r="EHU13" s="84"/>
      <c r="EHV13" s="84"/>
      <c r="EHW13" s="84"/>
      <c r="EHX13" s="84"/>
      <c r="EHY13" s="84"/>
      <c r="EHZ13" s="84"/>
      <c r="EIA13" s="84"/>
      <c r="EIB13" s="84"/>
      <c r="EIC13" s="84"/>
      <c r="EID13" s="84"/>
      <c r="EIE13" s="84"/>
      <c r="EIF13" s="84"/>
      <c r="EIG13" s="84"/>
      <c r="EIH13" s="84"/>
      <c r="EII13" s="84"/>
      <c r="EIJ13" s="84"/>
      <c r="EIK13" s="84"/>
      <c r="EIL13" s="84"/>
      <c r="EIM13" s="84"/>
      <c r="EIN13" s="84"/>
      <c r="EIO13" s="84"/>
      <c r="EIP13" s="84"/>
      <c r="EIQ13" s="84"/>
      <c r="EIR13" s="84"/>
      <c r="EIS13" s="84"/>
      <c r="EIT13" s="84"/>
      <c r="EIU13" s="84"/>
      <c r="EIV13" s="84"/>
      <c r="EIW13" s="84"/>
      <c r="EIX13" s="84"/>
      <c r="EIY13" s="84"/>
      <c r="EIZ13" s="84"/>
      <c r="EJA13" s="84"/>
      <c r="EJB13" s="84"/>
      <c r="EJC13" s="84"/>
      <c r="EJD13" s="84"/>
      <c r="EJE13" s="84"/>
      <c r="EJF13" s="84"/>
      <c r="EJG13" s="84"/>
      <c r="EJH13" s="84"/>
      <c r="EJI13" s="84"/>
      <c r="EJJ13" s="84"/>
      <c r="EJK13" s="84"/>
      <c r="EJL13" s="84"/>
      <c r="EJM13" s="84"/>
      <c r="EJN13" s="84"/>
      <c r="EJO13" s="84"/>
      <c r="EJP13" s="84"/>
      <c r="EJQ13" s="84"/>
      <c r="EJR13" s="84"/>
      <c r="EJS13" s="84"/>
      <c r="EJT13" s="84"/>
      <c r="EJU13" s="84"/>
      <c r="EJV13" s="84"/>
      <c r="EJW13" s="84"/>
      <c r="EJX13" s="84"/>
      <c r="EJY13" s="84"/>
      <c r="EJZ13" s="84"/>
      <c r="EKA13" s="84"/>
      <c r="EKB13" s="84"/>
      <c r="EKC13" s="84"/>
      <c r="EKD13" s="84"/>
      <c r="EKE13" s="84"/>
      <c r="EKF13" s="84"/>
      <c r="EKG13" s="84"/>
      <c r="EKH13" s="84"/>
      <c r="EKI13" s="84"/>
      <c r="EKJ13" s="84"/>
      <c r="EKK13" s="84"/>
      <c r="EKL13" s="84"/>
      <c r="EKM13" s="84"/>
      <c r="EKN13" s="84"/>
      <c r="EKO13" s="84"/>
      <c r="EKP13" s="84"/>
      <c r="EKQ13" s="84"/>
      <c r="EKR13" s="84"/>
      <c r="EKS13" s="84"/>
      <c r="EKT13" s="84"/>
      <c r="EKU13" s="84"/>
      <c r="EKV13" s="84"/>
      <c r="EKW13" s="84"/>
      <c r="EKX13" s="84"/>
      <c r="EKY13" s="84"/>
      <c r="EKZ13" s="84"/>
      <c r="ELA13" s="84"/>
      <c r="ELB13" s="84"/>
      <c r="ELC13" s="84"/>
      <c r="ELD13" s="84"/>
      <c r="ELE13" s="84"/>
      <c r="ELF13" s="84"/>
      <c r="ELG13" s="84"/>
      <c r="ELH13" s="84"/>
      <c r="ELI13" s="84"/>
      <c r="ELJ13" s="84"/>
      <c r="ELK13" s="84"/>
      <c r="ELL13" s="84"/>
      <c r="ELM13" s="84"/>
      <c r="ELN13" s="84"/>
      <c r="ELO13" s="84"/>
      <c r="ELP13" s="84"/>
      <c r="ELQ13" s="84"/>
      <c r="ELR13" s="84"/>
      <c r="ELS13" s="84"/>
      <c r="ELT13" s="84"/>
      <c r="ELU13" s="84"/>
      <c r="ELV13" s="84"/>
      <c r="ELW13" s="84"/>
      <c r="ELX13" s="84"/>
      <c r="ELY13" s="84"/>
      <c r="ELZ13" s="84"/>
      <c r="EMA13" s="84"/>
      <c r="EMB13" s="84"/>
      <c r="EMC13" s="84"/>
      <c r="EMD13" s="84"/>
      <c r="EME13" s="84"/>
      <c r="EMF13" s="84"/>
      <c r="EMG13" s="84"/>
      <c r="EMH13" s="84"/>
      <c r="EMI13" s="84"/>
      <c r="EMJ13" s="84"/>
      <c r="EMK13" s="84"/>
      <c r="EML13" s="84"/>
      <c r="EMM13" s="84"/>
      <c r="EMN13" s="84"/>
      <c r="EMO13" s="84"/>
      <c r="EMP13" s="84"/>
      <c r="EMQ13" s="84"/>
      <c r="EMR13" s="84"/>
      <c r="EMS13" s="84"/>
      <c r="EMT13" s="84"/>
      <c r="EMU13" s="84"/>
      <c r="EMV13" s="84"/>
      <c r="EMW13" s="84"/>
      <c r="EMX13" s="84"/>
      <c r="EMY13" s="84"/>
      <c r="EMZ13" s="84"/>
      <c r="ENA13" s="84"/>
      <c r="ENB13" s="84"/>
      <c r="ENC13" s="84"/>
      <c r="END13" s="84"/>
      <c r="ENE13" s="84"/>
      <c r="ENF13" s="84"/>
      <c r="ENG13" s="84"/>
      <c r="ENH13" s="84"/>
      <c r="ENI13" s="84"/>
      <c r="ENJ13" s="84"/>
      <c r="ENK13" s="84"/>
      <c r="ENL13" s="84"/>
      <c r="ENM13" s="84"/>
      <c r="ENN13" s="84"/>
      <c r="ENO13" s="84"/>
      <c r="ENP13" s="84"/>
      <c r="ENQ13" s="84"/>
      <c r="ENR13" s="84"/>
      <c r="ENS13" s="84"/>
      <c r="ENT13" s="84"/>
      <c r="ENU13" s="84"/>
      <c r="ENV13" s="84"/>
      <c r="ENW13" s="84"/>
      <c r="ENX13" s="84"/>
      <c r="ENY13" s="84"/>
      <c r="ENZ13" s="84"/>
      <c r="EOA13" s="84"/>
      <c r="EOB13" s="84"/>
      <c r="EOC13" s="84"/>
      <c r="EOD13" s="84"/>
      <c r="EOE13" s="84"/>
      <c r="EOF13" s="84"/>
      <c r="EOG13" s="84"/>
      <c r="EOH13" s="84"/>
      <c r="EOI13" s="84"/>
      <c r="EOJ13" s="84"/>
      <c r="EOK13" s="84"/>
      <c r="EOL13" s="84"/>
      <c r="EOM13" s="84"/>
      <c r="EON13" s="84"/>
      <c r="EOO13" s="84"/>
      <c r="EOP13" s="84"/>
      <c r="EOQ13" s="84"/>
      <c r="EOR13" s="84"/>
      <c r="EOS13" s="84"/>
      <c r="EOT13" s="84"/>
      <c r="EOU13" s="84"/>
      <c r="EOV13" s="84"/>
      <c r="EOW13" s="84"/>
      <c r="EOX13" s="84"/>
      <c r="EOY13" s="84"/>
      <c r="EOZ13" s="84"/>
      <c r="EPA13" s="84"/>
      <c r="EPB13" s="84"/>
      <c r="EPC13" s="84"/>
      <c r="EPD13" s="84"/>
      <c r="EPE13" s="84"/>
      <c r="EPF13" s="84"/>
      <c r="EPG13" s="84"/>
      <c r="EPH13" s="84"/>
      <c r="EPI13" s="84"/>
      <c r="EPJ13" s="84"/>
      <c r="EPK13" s="84"/>
      <c r="EPL13" s="84"/>
      <c r="EPM13" s="84"/>
      <c r="EPN13" s="84"/>
      <c r="EPO13" s="84"/>
      <c r="EPP13" s="84"/>
      <c r="EPQ13" s="84"/>
      <c r="EPR13" s="84"/>
      <c r="EPS13" s="84"/>
      <c r="EPT13" s="84"/>
      <c r="EPU13" s="84"/>
      <c r="EPV13" s="84"/>
      <c r="EPW13" s="84"/>
      <c r="EPX13" s="84"/>
      <c r="EPY13" s="84"/>
      <c r="EPZ13" s="84"/>
      <c r="EQA13" s="84"/>
      <c r="EQB13" s="84"/>
      <c r="EQC13" s="84"/>
      <c r="EQD13" s="84"/>
      <c r="EQE13" s="84"/>
      <c r="EQF13" s="84"/>
      <c r="EQG13" s="84"/>
      <c r="EQH13" s="84"/>
      <c r="EQI13" s="84"/>
      <c r="EQJ13" s="84"/>
      <c r="EQK13" s="84"/>
      <c r="EQL13" s="84"/>
      <c r="EQM13" s="84"/>
      <c r="EQN13" s="84"/>
      <c r="EQO13" s="84"/>
      <c r="EQP13" s="84"/>
      <c r="EQQ13" s="84"/>
      <c r="EQR13" s="84"/>
      <c r="EQS13" s="84"/>
      <c r="EQT13" s="84"/>
      <c r="EQU13" s="84"/>
      <c r="EQV13" s="84"/>
      <c r="EQW13" s="84"/>
      <c r="EQX13" s="84"/>
      <c r="EQY13" s="84"/>
      <c r="EQZ13" s="84"/>
      <c r="ERA13" s="84"/>
      <c r="ERB13" s="84"/>
      <c r="ERC13" s="84"/>
      <c r="ERD13" s="84"/>
      <c r="ERE13" s="84"/>
      <c r="ERF13" s="84"/>
      <c r="ERG13" s="84"/>
      <c r="ERH13" s="84"/>
      <c r="ERI13" s="84"/>
      <c r="ERJ13" s="84"/>
      <c r="ERK13" s="84"/>
      <c r="ERL13" s="84"/>
      <c r="ERM13" s="84"/>
      <c r="ERN13" s="84"/>
      <c r="ERO13" s="84"/>
      <c r="ERP13" s="84"/>
      <c r="ERQ13" s="84"/>
      <c r="ERR13" s="84"/>
      <c r="ERS13" s="84"/>
      <c r="ERT13" s="84"/>
      <c r="ERU13" s="84"/>
      <c r="ERV13" s="84"/>
      <c r="ERW13" s="84"/>
      <c r="ERX13" s="84"/>
      <c r="ERY13" s="84"/>
      <c r="ERZ13" s="84"/>
      <c r="ESA13" s="84"/>
      <c r="ESB13" s="84"/>
      <c r="ESC13" s="84"/>
      <c r="ESD13" s="84"/>
      <c r="ESE13" s="84"/>
      <c r="ESF13" s="84"/>
      <c r="ESG13" s="84"/>
      <c r="ESH13" s="84"/>
      <c r="ESI13" s="84"/>
      <c r="ESJ13" s="84"/>
      <c r="ESK13" s="84"/>
      <c r="ESL13" s="84"/>
      <c r="ESM13" s="84"/>
      <c r="ESN13" s="84"/>
      <c r="ESO13" s="84"/>
      <c r="ESP13" s="84"/>
      <c r="ESQ13" s="84"/>
      <c r="ESR13" s="84"/>
      <c r="ESS13" s="84"/>
      <c r="EST13" s="84"/>
      <c r="ESU13" s="84"/>
      <c r="ESV13" s="84"/>
      <c r="ESW13" s="84"/>
      <c r="ESX13" s="84"/>
      <c r="ESY13" s="84"/>
      <c r="ESZ13" s="84"/>
      <c r="ETA13" s="84"/>
      <c r="ETB13" s="84"/>
      <c r="ETC13" s="84"/>
      <c r="ETD13" s="84"/>
      <c r="ETE13" s="84"/>
      <c r="ETF13" s="84"/>
      <c r="ETG13" s="84"/>
      <c r="ETH13" s="84"/>
      <c r="ETI13" s="84"/>
      <c r="ETJ13" s="84"/>
      <c r="ETK13" s="84"/>
      <c r="ETL13" s="84"/>
      <c r="ETM13" s="84"/>
      <c r="ETN13" s="84"/>
      <c r="ETO13" s="84"/>
      <c r="ETP13" s="84"/>
      <c r="ETQ13" s="84"/>
      <c r="ETR13" s="84"/>
      <c r="ETS13" s="84"/>
      <c r="ETT13" s="84"/>
      <c r="ETU13" s="84"/>
      <c r="ETV13" s="84"/>
      <c r="ETW13" s="84"/>
      <c r="ETX13" s="84"/>
      <c r="ETY13" s="84"/>
      <c r="ETZ13" s="84"/>
      <c r="EUA13" s="84"/>
      <c r="EUB13" s="84"/>
      <c r="EUC13" s="84"/>
      <c r="EUD13" s="84"/>
      <c r="EUE13" s="84"/>
      <c r="EUF13" s="84"/>
      <c r="EUG13" s="84"/>
      <c r="EUH13" s="84"/>
      <c r="EUI13" s="84"/>
      <c r="EUJ13" s="84"/>
      <c r="EUK13" s="84"/>
      <c r="EUL13" s="84"/>
      <c r="EUM13" s="84"/>
      <c r="EUN13" s="84"/>
      <c r="EUO13" s="84"/>
      <c r="EUP13" s="84"/>
      <c r="EUQ13" s="84"/>
      <c r="EUR13" s="84"/>
      <c r="EUS13" s="84"/>
      <c r="EUT13" s="84"/>
      <c r="EUU13" s="84"/>
      <c r="EUV13" s="84"/>
      <c r="EUW13" s="84"/>
      <c r="EUX13" s="84"/>
      <c r="EUY13" s="84"/>
      <c r="EUZ13" s="84"/>
      <c r="EVA13" s="84"/>
      <c r="EVB13" s="84"/>
      <c r="EVC13" s="84"/>
      <c r="EVD13" s="84"/>
      <c r="EVE13" s="84"/>
      <c r="EVF13" s="84"/>
      <c r="EVG13" s="84"/>
      <c r="EVH13" s="84"/>
      <c r="EVI13" s="84"/>
      <c r="EVJ13" s="84"/>
      <c r="EVK13" s="84"/>
      <c r="EVL13" s="84"/>
      <c r="EVM13" s="84"/>
      <c r="EVN13" s="84"/>
      <c r="EVO13" s="84"/>
      <c r="EVP13" s="84"/>
      <c r="EVQ13" s="84"/>
      <c r="EVR13" s="84"/>
      <c r="EVS13" s="84"/>
      <c r="EVT13" s="84"/>
      <c r="EVU13" s="84"/>
      <c r="EVV13" s="84"/>
      <c r="EVW13" s="84"/>
      <c r="EVX13" s="84"/>
      <c r="EVY13" s="84"/>
      <c r="EVZ13" s="84"/>
      <c r="EWA13" s="84"/>
      <c r="EWB13" s="84"/>
      <c r="EWC13" s="84"/>
      <c r="EWD13" s="84"/>
      <c r="EWE13" s="84"/>
      <c r="EWF13" s="84"/>
      <c r="EWG13" s="84"/>
      <c r="EWH13" s="84"/>
      <c r="EWI13" s="84"/>
      <c r="EWJ13" s="84"/>
      <c r="EWK13" s="84"/>
      <c r="EWL13" s="84"/>
      <c r="EWM13" s="84"/>
      <c r="EWN13" s="84"/>
      <c r="EWO13" s="84"/>
      <c r="EWP13" s="84"/>
      <c r="EWQ13" s="84"/>
      <c r="EWR13" s="84"/>
      <c r="EWS13" s="84"/>
      <c r="EWT13" s="84"/>
      <c r="EWU13" s="84"/>
      <c r="EWV13" s="84"/>
      <c r="EWW13" s="84"/>
      <c r="EWX13" s="84"/>
      <c r="EWY13" s="84"/>
      <c r="EWZ13" s="84"/>
      <c r="EXA13" s="84"/>
      <c r="EXB13" s="84"/>
      <c r="EXC13" s="84"/>
      <c r="EXD13" s="84"/>
      <c r="EXE13" s="84"/>
      <c r="EXF13" s="84"/>
      <c r="EXG13" s="84"/>
      <c r="EXH13" s="84"/>
      <c r="EXI13" s="84"/>
      <c r="EXJ13" s="84"/>
      <c r="EXK13" s="84"/>
      <c r="EXL13" s="84"/>
      <c r="EXM13" s="84"/>
      <c r="EXN13" s="84"/>
      <c r="EXO13" s="84"/>
      <c r="EXP13" s="84"/>
      <c r="EXQ13" s="84"/>
      <c r="EXR13" s="84"/>
      <c r="EXS13" s="84"/>
      <c r="EXT13" s="84"/>
      <c r="EXU13" s="84"/>
      <c r="EXV13" s="84"/>
      <c r="EXW13" s="84"/>
      <c r="EXX13" s="84"/>
      <c r="EXY13" s="84"/>
      <c r="EXZ13" s="84"/>
      <c r="EYA13" s="84"/>
      <c r="EYB13" s="84"/>
      <c r="EYC13" s="84"/>
      <c r="EYD13" s="84"/>
      <c r="EYE13" s="84"/>
      <c r="EYF13" s="84"/>
      <c r="EYG13" s="84"/>
      <c r="EYH13" s="84"/>
      <c r="EYI13" s="84"/>
      <c r="EYJ13" s="84"/>
      <c r="EYK13" s="84"/>
      <c r="EYL13" s="84"/>
      <c r="EYM13" s="84"/>
      <c r="EYN13" s="84"/>
      <c r="EYO13" s="84"/>
      <c r="EYP13" s="84"/>
      <c r="EYQ13" s="84"/>
      <c r="EYR13" s="84"/>
      <c r="EYS13" s="84"/>
      <c r="EYT13" s="84"/>
      <c r="EYU13" s="84"/>
      <c r="EYV13" s="84"/>
      <c r="EYW13" s="84"/>
      <c r="EYX13" s="84"/>
      <c r="EYY13" s="84"/>
      <c r="EYZ13" s="84"/>
      <c r="EZA13" s="84"/>
      <c r="EZB13" s="84"/>
      <c r="EZC13" s="84"/>
      <c r="EZD13" s="84"/>
      <c r="EZE13" s="84"/>
      <c r="EZF13" s="84"/>
      <c r="EZG13" s="84"/>
      <c r="EZH13" s="84"/>
      <c r="EZI13" s="84"/>
      <c r="EZJ13" s="84"/>
      <c r="EZK13" s="84"/>
      <c r="EZL13" s="84"/>
      <c r="EZM13" s="84"/>
      <c r="EZN13" s="84"/>
      <c r="EZO13" s="84"/>
      <c r="EZP13" s="84"/>
      <c r="EZQ13" s="84"/>
      <c r="EZR13" s="84"/>
      <c r="EZS13" s="84"/>
      <c r="EZT13" s="84"/>
      <c r="EZU13" s="84"/>
      <c r="EZV13" s="84"/>
      <c r="EZW13" s="84"/>
      <c r="EZX13" s="84"/>
      <c r="EZY13" s="84"/>
      <c r="EZZ13" s="84"/>
      <c r="FAA13" s="84"/>
      <c r="FAB13" s="84"/>
      <c r="FAC13" s="84"/>
      <c r="FAD13" s="84"/>
      <c r="FAE13" s="84"/>
      <c r="FAF13" s="84"/>
      <c r="FAG13" s="84"/>
      <c r="FAH13" s="84"/>
      <c r="FAI13" s="84"/>
      <c r="FAJ13" s="84"/>
      <c r="FAK13" s="84"/>
      <c r="FAL13" s="84"/>
      <c r="FAM13" s="84"/>
      <c r="FAN13" s="84"/>
      <c r="FAO13" s="84"/>
      <c r="FAP13" s="84"/>
      <c r="FAQ13" s="84"/>
      <c r="FAR13" s="84"/>
      <c r="FAS13" s="84"/>
      <c r="FAT13" s="84"/>
      <c r="FAU13" s="84"/>
      <c r="FAV13" s="84"/>
      <c r="FAW13" s="84"/>
      <c r="FAX13" s="84"/>
      <c r="FAY13" s="84"/>
      <c r="FAZ13" s="84"/>
      <c r="FBA13" s="84"/>
      <c r="FBB13" s="84"/>
      <c r="FBC13" s="84"/>
      <c r="FBD13" s="84"/>
      <c r="FBE13" s="84"/>
      <c r="FBF13" s="84"/>
      <c r="FBG13" s="84"/>
      <c r="FBH13" s="84"/>
      <c r="FBI13" s="84"/>
      <c r="FBJ13" s="84"/>
      <c r="FBK13" s="84"/>
      <c r="FBL13" s="84"/>
      <c r="FBM13" s="84"/>
      <c r="FBN13" s="84"/>
      <c r="FBO13" s="84"/>
      <c r="FBP13" s="84"/>
      <c r="FBQ13" s="84"/>
      <c r="FBR13" s="84"/>
      <c r="FBS13" s="84"/>
      <c r="FBT13" s="84"/>
      <c r="FBU13" s="84"/>
      <c r="FBV13" s="84"/>
      <c r="FBW13" s="84"/>
      <c r="FBX13" s="84"/>
      <c r="FBY13" s="84"/>
      <c r="FBZ13" s="84"/>
      <c r="FCA13" s="84"/>
      <c r="FCB13" s="84"/>
      <c r="FCC13" s="84"/>
      <c r="FCD13" s="84"/>
      <c r="FCE13" s="84"/>
      <c r="FCF13" s="84"/>
      <c r="FCG13" s="84"/>
      <c r="FCH13" s="84"/>
      <c r="FCI13" s="84"/>
      <c r="FCJ13" s="84"/>
      <c r="FCK13" s="84"/>
      <c r="FCL13" s="84"/>
      <c r="FCM13" s="84"/>
      <c r="FCN13" s="84"/>
      <c r="FCO13" s="84"/>
      <c r="FCP13" s="84"/>
      <c r="FCQ13" s="84"/>
      <c r="FCR13" s="84"/>
      <c r="FCS13" s="84"/>
      <c r="FCT13" s="84"/>
      <c r="FCU13" s="84"/>
      <c r="FCV13" s="84"/>
      <c r="FCW13" s="84"/>
      <c r="FCX13" s="84"/>
      <c r="FCY13" s="84"/>
      <c r="FCZ13" s="84"/>
      <c r="FDA13" s="84"/>
      <c r="FDB13" s="84"/>
      <c r="FDC13" s="84"/>
      <c r="FDD13" s="84"/>
      <c r="FDE13" s="84"/>
      <c r="FDF13" s="84"/>
      <c r="FDG13" s="84"/>
      <c r="FDH13" s="84"/>
      <c r="FDI13" s="84"/>
      <c r="FDJ13" s="84"/>
      <c r="FDK13" s="84"/>
      <c r="FDL13" s="84"/>
      <c r="FDM13" s="84"/>
      <c r="FDN13" s="84"/>
      <c r="FDO13" s="84"/>
      <c r="FDP13" s="84"/>
      <c r="FDQ13" s="84"/>
      <c r="FDR13" s="84"/>
      <c r="FDS13" s="84"/>
      <c r="FDT13" s="84"/>
      <c r="FDU13" s="84"/>
      <c r="FDV13" s="84"/>
      <c r="FDW13" s="84"/>
      <c r="FDX13" s="84"/>
      <c r="FDY13" s="84"/>
      <c r="FDZ13" s="84"/>
      <c r="FEA13" s="84"/>
      <c r="FEB13" s="84"/>
      <c r="FEC13" s="84"/>
      <c r="FED13" s="84"/>
      <c r="FEE13" s="84"/>
      <c r="FEF13" s="84"/>
      <c r="FEG13" s="84"/>
      <c r="FEH13" s="84"/>
      <c r="FEI13" s="84"/>
      <c r="FEJ13" s="84"/>
      <c r="FEK13" s="84"/>
      <c r="FEL13" s="84"/>
      <c r="FEM13" s="84"/>
      <c r="FEN13" s="84"/>
      <c r="FEO13" s="84"/>
      <c r="FEP13" s="84"/>
      <c r="FEQ13" s="84"/>
      <c r="FER13" s="84"/>
      <c r="FES13" s="84"/>
      <c r="FET13" s="84"/>
      <c r="FEU13" s="84"/>
      <c r="FEV13" s="84"/>
      <c r="FEW13" s="84"/>
      <c r="FEX13" s="84"/>
      <c r="FEY13" s="84"/>
      <c r="FEZ13" s="84"/>
      <c r="FFA13" s="84"/>
      <c r="FFB13" s="84"/>
      <c r="FFC13" s="84"/>
      <c r="FFD13" s="84"/>
      <c r="FFE13" s="84"/>
      <c r="FFF13" s="84"/>
      <c r="FFG13" s="84"/>
      <c r="FFH13" s="84"/>
      <c r="FFI13" s="84"/>
      <c r="FFJ13" s="84"/>
      <c r="FFK13" s="84"/>
      <c r="FFL13" s="84"/>
      <c r="FFM13" s="84"/>
      <c r="FFN13" s="84"/>
      <c r="FFO13" s="84"/>
      <c r="FFP13" s="84"/>
      <c r="FFQ13" s="84"/>
      <c r="FFR13" s="84"/>
      <c r="FFS13" s="84"/>
      <c r="FFT13" s="84"/>
      <c r="FFU13" s="84"/>
      <c r="FFV13" s="84"/>
      <c r="FFW13" s="84"/>
      <c r="FFX13" s="84"/>
      <c r="FFY13" s="84"/>
      <c r="FFZ13" s="84"/>
      <c r="FGA13" s="84"/>
      <c r="FGB13" s="84"/>
      <c r="FGC13" s="84"/>
      <c r="FGD13" s="84"/>
      <c r="FGE13" s="84"/>
      <c r="FGF13" s="84"/>
      <c r="FGG13" s="84"/>
      <c r="FGH13" s="84"/>
      <c r="FGI13" s="84"/>
      <c r="FGJ13" s="84"/>
      <c r="FGK13" s="84"/>
      <c r="FGL13" s="84"/>
      <c r="FGM13" s="84"/>
      <c r="FGN13" s="84"/>
      <c r="FGO13" s="84"/>
      <c r="FGP13" s="84"/>
      <c r="FGQ13" s="84"/>
      <c r="FGR13" s="84"/>
      <c r="FGS13" s="84"/>
      <c r="FGT13" s="84"/>
      <c r="FGU13" s="84"/>
      <c r="FGV13" s="84"/>
      <c r="FGW13" s="84"/>
      <c r="FGX13" s="84"/>
      <c r="FGY13" s="84"/>
      <c r="FGZ13" s="84"/>
      <c r="FHA13" s="84"/>
      <c r="FHB13" s="84"/>
      <c r="FHC13" s="84"/>
      <c r="FHD13" s="84"/>
      <c r="FHE13" s="84"/>
      <c r="FHF13" s="84"/>
      <c r="FHG13" s="84"/>
      <c r="FHH13" s="84"/>
      <c r="FHI13" s="84"/>
      <c r="FHJ13" s="84"/>
      <c r="FHK13" s="84"/>
      <c r="FHL13" s="84"/>
      <c r="FHM13" s="84"/>
      <c r="FHN13" s="84"/>
      <c r="FHO13" s="84"/>
      <c r="FHP13" s="84"/>
      <c r="FHQ13" s="84"/>
      <c r="FHR13" s="84"/>
      <c r="FHS13" s="84"/>
      <c r="FHT13" s="84"/>
      <c r="FHU13" s="84"/>
      <c r="FHV13" s="84"/>
      <c r="FHW13" s="84"/>
      <c r="FHX13" s="84"/>
      <c r="FHY13" s="84"/>
      <c r="FHZ13" s="84"/>
      <c r="FIA13" s="84"/>
      <c r="FIB13" s="84"/>
      <c r="FIC13" s="84"/>
      <c r="FID13" s="84"/>
      <c r="FIE13" s="84"/>
      <c r="FIF13" s="84"/>
      <c r="FIG13" s="84"/>
      <c r="FIH13" s="84"/>
      <c r="FII13" s="84"/>
      <c r="FIJ13" s="84"/>
      <c r="FIK13" s="84"/>
      <c r="FIL13" s="84"/>
      <c r="FIM13" s="84"/>
      <c r="FIN13" s="84"/>
      <c r="FIO13" s="84"/>
      <c r="FIP13" s="84"/>
      <c r="FIQ13" s="84"/>
      <c r="FIR13" s="84"/>
      <c r="FIS13" s="84"/>
      <c r="FIT13" s="84"/>
      <c r="FIU13" s="84"/>
      <c r="FIV13" s="84"/>
      <c r="FIW13" s="84"/>
      <c r="FIX13" s="84"/>
      <c r="FIY13" s="84"/>
      <c r="FIZ13" s="84"/>
      <c r="FJA13" s="84"/>
      <c r="FJB13" s="84"/>
      <c r="FJC13" s="84"/>
      <c r="FJD13" s="84"/>
      <c r="FJE13" s="84"/>
      <c r="FJF13" s="84"/>
      <c r="FJG13" s="84"/>
      <c r="FJH13" s="84"/>
      <c r="FJI13" s="84"/>
      <c r="FJJ13" s="84"/>
      <c r="FJK13" s="84"/>
      <c r="FJL13" s="84"/>
      <c r="FJM13" s="84"/>
      <c r="FJN13" s="84"/>
      <c r="FJO13" s="84"/>
      <c r="FJP13" s="84"/>
      <c r="FJQ13" s="84"/>
      <c r="FJR13" s="84"/>
      <c r="FJS13" s="84"/>
      <c r="FJT13" s="84"/>
      <c r="FJU13" s="84"/>
      <c r="FJV13" s="84"/>
      <c r="FJW13" s="84"/>
      <c r="FJX13" s="84"/>
      <c r="FJY13" s="84"/>
      <c r="FJZ13" s="84"/>
      <c r="FKA13" s="84"/>
      <c r="FKB13" s="84"/>
      <c r="FKC13" s="84"/>
      <c r="FKD13" s="84"/>
      <c r="FKE13" s="84"/>
      <c r="FKF13" s="84"/>
      <c r="FKG13" s="84"/>
      <c r="FKH13" s="84"/>
      <c r="FKI13" s="84"/>
      <c r="FKJ13" s="84"/>
      <c r="FKK13" s="84"/>
      <c r="FKL13" s="84"/>
      <c r="FKM13" s="84"/>
      <c r="FKN13" s="84"/>
      <c r="FKO13" s="84"/>
      <c r="FKP13" s="84"/>
      <c r="FKQ13" s="84"/>
      <c r="FKR13" s="84"/>
      <c r="FKS13" s="84"/>
      <c r="FKT13" s="84"/>
      <c r="FKU13" s="84"/>
      <c r="FKV13" s="84"/>
      <c r="FKW13" s="84"/>
      <c r="FKX13" s="84"/>
      <c r="FKY13" s="84"/>
      <c r="FKZ13" s="84"/>
      <c r="FLA13" s="84"/>
      <c r="FLB13" s="84"/>
      <c r="FLC13" s="84"/>
      <c r="FLD13" s="84"/>
      <c r="FLE13" s="84"/>
      <c r="FLF13" s="84"/>
      <c r="FLG13" s="84"/>
      <c r="FLH13" s="84"/>
      <c r="FLI13" s="84"/>
      <c r="FLJ13" s="84"/>
      <c r="FLK13" s="84"/>
      <c r="FLL13" s="84"/>
      <c r="FLM13" s="84"/>
      <c r="FLN13" s="84"/>
      <c r="FLO13" s="84"/>
      <c r="FLP13" s="84"/>
      <c r="FLQ13" s="84"/>
      <c r="FLR13" s="84"/>
      <c r="FLS13" s="84"/>
      <c r="FLT13" s="84"/>
      <c r="FLU13" s="84"/>
      <c r="FLV13" s="84"/>
      <c r="FLW13" s="84"/>
      <c r="FLX13" s="84"/>
      <c r="FLY13" s="84"/>
      <c r="FLZ13" s="84"/>
      <c r="FMA13" s="84"/>
      <c r="FMB13" s="84"/>
      <c r="FMC13" s="84"/>
      <c r="FMD13" s="84"/>
      <c r="FME13" s="84"/>
      <c r="FMF13" s="84"/>
      <c r="FMG13" s="84"/>
      <c r="FMH13" s="84"/>
      <c r="FMI13" s="84"/>
      <c r="FMJ13" s="84"/>
      <c r="FMK13" s="84"/>
      <c r="FML13" s="84"/>
      <c r="FMM13" s="84"/>
      <c r="FMN13" s="84"/>
      <c r="FMO13" s="84"/>
      <c r="FMP13" s="84"/>
      <c r="FMQ13" s="84"/>
      <c r="FMR13" s="84"/>
      <c r="FMS13" s="84"/>
      <c r="FMT13" s="84"/>
      <c r="FMU13" s="84"/>
      <c r="FMV13" s="84"/>
      <c r="FMW13" s="84"/>
      <c r="FMX13" s="84"/>
      <c r="FMY13" s="84"/>
      <c r="FMZ13" s="84"/>
      <c r="FNA13" s="84"/>
      <c r="FNB13" s="84"/>
      <c r="FNC13" s="84"/>
      <c r="FND13" s="84"/>
      <c r="FNE13" s="84"/>
      <c r="FNF13" s="84"/>
      <c r="FNG13" s="84"/>
      <c r="FNH13" s="84"/>
      <c r="FNI13" s="84"/>
      <c r="FNJ13" s="84"/>
      <c r="FNK13" s="84"/>
      <c r="FNL13" s="84"/>
      <c r="FNM13" s="84"/>
      <c r="FNN13" s="84"/>
      <c r="FNO13" s="84"/>
      <c r="FNP13" s="84"/>
      <c r="FNQ13" s="84"/>
      <c r="FNR13" s="84"/>
      <c r="FNS13" s="84"/>
      <c r="FNT13" s="84"/>
      <c r="FNU13" s="84"/>
      <c r="FNV13" s="84"/>
      <c r="FNW13" s="84"/>
      <c r="FNX13" s="84"/>
      <c r="FNY13" s="84"/>
      <c r="FNZ13" s="84"/>
      <c r="FOA13" s="84"/>
      <c r="FOB13" s="84"/>
      <c r="FOC13" s="84"/>
      <c r="FOD13" s="84"/>
      <c r="FOE13" s="84"/>
      <c r="FOF13" s="84"/>
      <c r="FOG13" s="84"/>
      <c r="FOH13" s="84"/>
      <c r="FOI13" s="84"/>
      <c r="FOJ13" s="84"/>
      <c r="FOK13" s="84"/>
      <c r="FOL13" s="84"/>
      <c r="FOM13" s="84"/>
      <c r="FON13" s="84"/>
      <c r="FOO13" s="84"/>
      <c r="FOP13" s="84"/>
      <c r="FOQ13" s="84"/>
      <c r="FOR13" s="84"/>
      <c r="FOS13" s="84"/>
      <c r="FOT13" s="84"/>
      <c r="FOU13" s="84"/>
      <c r="FOV13" s="84"/>
      <c r="FOW13" s="84"/>
      <c r="FOX13" s="84"/>
      <c r="FOY13" s="84"/>
      <c r="FOZ13" s="84"/>
      <c r="FPA13" s="84"/>
      <c r="FPB13" s="84"/>
      <c r="FPC13" s="84"/>
      <c r="FPD13" s="84"/>
      <c r="FPE13" s="84"/>
      <c r="FPF13" s="84"/>
      <c r="FPG13" s="84"/>
      <c r="FPH13" s="84"/>
      <c r="FPI13" s="84"/>
      <c r="FPJ13" s="84"/>
      <c r="FPK13" s="84"/>
      <c r="FPL13" s="84"/>
      <c r="FPM13" s="84"/>
      <c r="FPN13" s="84"/>
      <c r="FPO13" s="84"/>
      <c r="FPP13" s="84"/>
      <c r="FPQ13" s="84"/>
      <c r="FPR13" s="84"/>
      <c r="FPS13" s="84"/>
      <c r="FPT13" s="84"/>
      <c r="FPU13" s="84"/>
      <c r="FPV13" s="84"/>
      <c r="FPW13" s="84"/>
      <c r="FPX13" s="84"/>
      <c r="FPY13" s="84"/>
      <c r="FPZ13" s="84"/>
      <c r="FQA13" s="84"/>
      <c r="FQB13" s="84"/>
      <c r="FQC13" s="84"/>
      <c r="FQD13" s="84"/>
      <c r="FQE13" s="84"/>
      <c r="FQF13" s="84"/>
      <c r="FQG13" s="84"/>
      <c r="FQH13" s="84"/>
      <c r="FQI13" s="84"/>
      <c r="FQJ13" s="84"/>
      <c r="FQK13" s="84"/>
      <c r="FQL13" s="84"/>
      <c r="FQM13" s="84"/>
      <c r="FQN13" s="84"/>
      <c r="FQO13" s="84"/>
      <c r="FQP13" s="84"/>
      <c r="FQQ13" s="84"/>
      <c r="FQR13" s="84"/>
      <c r="FQS13" s="84"/>
      <c r="FQT13" s="84"/>
      <c r="FQU13" s="84"/>
      <c r="FQV13" s="84"/>
      <c r="FQW13" s="84"/>
      <c r="FQX13" s="84"/>
      <c r="FQY13" s="84"/>
      <c r="FQZ13" s="84"/>
      <c r="FRA13" s="84"/>
      <c r="FRB13" s="84"/>
      <c r="FRC13" s="84"/>
      <c r="FRD13" s="84"/>
      <c r="FRE13" s="84"/>
      <c r="FRF13" s="84"/>
      <c r="FRG13" s="84"/>
      <c r="FRH13" s="84"/>
      <c r="FRI13" s="84"/>
      <c r="FRJ13" s="84"/>
      <c r="FRK13" s="84"/>
      <c r="FRL13" s="84"/>
      <c r="FRM13" s="84"/>
      <c r="FRN13" s="84"/>
      <c r="FRO13" s="84"/>
      <c r="FRP13" s="84"/>
      <c r="FRQ13" s="84"/>
      <c r="FRR13" s="84"/>
      <c r="FRS13" s="84"/>
      <c r="FRT13" s="84"/>
      <c r="FRU13" s="84"/>
      <c r="FRV13" s="84"/>
      <c r="FRW13" s="84"/>
      <c r="FRX13" s="84"/>
      <c r="FRY13" s="84"/>
      <c r="FRZ13" s="84"/>
      <c r="FSA13" s="84"/>
      <c r="FSB13" s="84"/>
      <c r="FSC13" s="84"/>
      <c r="FSD13" s="84"/>
      <c r="FSE13" s="84"/>
      <c r="FSF13" s="84"/>
      <c r="FSG13" s="84"/>
      <c r="FSH13" s="84"/>
      <c r="FSI13" s="84"/>
      <c r="FSJ13" s="84"/>
      <c r="FSK13" s="84"/>
      <c r="FSL13" s="84"/>
      <c r="FSM13" s="84"/>
      <c r="FSN13" s="84"/>
      <c r="FSO13" s="84"/>
      <c r="FSP13" s="84"/>
      <c r="FSQ13" s="84"/>
      <c r="FSR13" s="84"/>
      <c r="FSS13" s="84"/>
      <c r="FST13" s="84"/>
      <c r="FSU13" s="84"/>
      <c r="FSV13" s="84"/>
      <c r="FSW13" s="84"/>
      <c r="FSX13" s="84"/>
      <c r="FSY13" s="84"/>
      <c r="FSZ13" s="84"/>
      <c r="FTA13" s="84"/>
      <c r="FTB13" s="84"/>
      <c r="FTC13" s="84"/>
      <c r="FTD13" s="84"/>
      <c r="FTE13" s="84"/>
      <c r="FTF13" s="84"/>
      <c r="FTG13" s="84"/>
      <c r="FTH13" s="84"/>
      <c r="FTI13" s="84"/>
      <c r="FTJ13" s="84"/>
      <c r="FTK13" s="84"/>
      <c r="FTL13" s="84"/>
      <c r="FTM13" s="84"/>
      <c r="FTN13" s="84"/>
      <c r="FTO13" s="84"/>
      <c r="FTP13" s="84"/>
      <c r="FTQ13" s="84"/>
      <c r="FTR13" s="84"/>
      <c r="FTS13" s="84"/>
      <c r="FTT13" s="84"/>
      <c r="FTU13" s="84"/>
      <c r="FTV13" s="84"/>
      <c r="FTW13" s="84"/>
      <c r="FTX13" s="84"/>
      <c r="FTY13" s="84"/>
      <c r="FTZ13" s="84"/>
      <c r="FUA13" s="84"/>
      <c r="FUB13" s="84"/>
      <c r="FUC13" s="84"/>
      <c r="FUD13" s="84"/>
      <c r="FUE13" s="84"/>
      <c r="FUF13" s="84"/>
      <c r="FUG13" s="84"/>
      <c r="FUH13" s="84"/>
      <c r="FUI13" s="84"/>
      <c r="FUJ13" s="84"/>
      <c r="FUK13" s="84"/>
      <c r="FUL13" s="84"/>
      <c r="FUM13" s="84"/>
      <c r="FUN13" s="84"/>
      <c r="FUO13" s="84"/>
      <c r="FUP13" s="84"/>
      <c r="FUQ13" s="84"/>
      <c r="FUR13" s="84"/>
      <c r="FUS13" s="84"/>
      <c r="FUT13" s="84"/>
      <c r="FUU13" s="84"/>
      <c r="FUV13" s="84"/>
      <c r="FUW13" s="84"/>
      <c r="FUX13" s="84"/>
      <c r="FUY13" s="84"/>
      <c r="FUZ13" s="84"/>
      <c r="FVA13" s="84"/>
      <c r="FVB13" s="84"/>
      <c r="FVC13" s="84"/>
      <c r="FVD13" s="84"/>
      <c r="FVE13" s="84"/>
      <c r="FVF13" s="84"/>
      <c r="FVG13" s="84"/>
      <c r="FVH13" s="84"/>
      <c r="FVI13" s="84"/>
      <c r="FVJ13" s="84"/>
      <c r="FVK13" s="84"/>
      <c r="FVL13" s="84"/>
      <c r="FVM13" s="84"/>
      <c r="FVN13" s="84"/>
      <c r="FVO13" s="84"/>
      <c r="FVP13" s="84"/>
      <c r="FVQ13" s="84"/>
      <c r="FVR13" s="84"/>
      <c r="FVS13" s="84"/>
      <c r="FVT13" s="84"/>
      <c r="FVU13" s="84"/>
      <c r="FVV13" s="84"/>
      <c r="FVW13" s="84"/>
      <c r="FVX13" s="84"/>
      <c r="FVY13" s="84"/>
      <c r="FVZ13" s="84"/>
      <c r="FWA13" s="84"/>
      <c r="FWB13" s="84"/>
      <c r="FWC13" s="84"/>
      <c r="FWD13" s="84"/>
      <c r="FWE13" s="84"/>
      <c r="FWF13" s="84"/>
      <c r="FWG13" s="84"/>
      <c r="FWH13" s="84"/>
      <c r="FWI13" s="84"/>
      <c r="FWJ13" s="84"/>
      <c r="FWK13" s="84"/>
      <c r="FWL13" s="84"/>
      <c r="FWM13" s="84"/>
      <c r="FWN13" s="84"/>
      <c r="FWO13" s="84"/>
      <c r="FWP13" s="84"/>
      <c r="FWQ13" s="84"/>
      <c r="FWR13" s="84"/>
      <c r="FWS13" s="84"/>
      <c r="FWT13" s="84"/>
      <c r="FWU13" s="84"/>
      <c r="FWV13" s="84"/>
      <c r="FWW13" s="84"/>
      <c r="FWX13" s="84"/>
      <c r="FWY13" s="84"/>
      <c r="FWZ13" s="84"/>
      <c r="FXA13" s="84"/>
      <c r="FXB13" s="84"/>
      <c r="FXC13" s="84"/>
      <c r="FXD13" s="84"/>
      <c r="FXE13" s="84"/>
      <c r="FXF13" s="84"/>
      <c r="FXG13" s="84"/>
      <c r="FXH13" s="84"/>
      <c r="FXI13" s="84"/>
      <c r="FXJ13" s="84"/>
      <c r="FXK13" s="84"/>
      <c r="FXL13" s="84"/>
      <c r="FXM13" s="84"/>
      <c r="FXN13" s="84"/>
      <c r="FXO13" s="84"/>
      <c r="FXP13" s="84"/>
      <c r="FXQ13" s="84"/>
      <c r="FXR13" s="84"/>
      <c r="FXS13" s="84"/>
      <c r="FXT13" s="84"/>
      <c r="FXU13" s="84"/>
      <c r="FXV13" s="84"/>
      <c r="FXW13" s="84"/>
      <c r="FXX13" s="84"/>
      <c r="FXY13" s="84"/>
      <c r="FXZ13" s="84"/>
      <c r="FYA13" s="84"/>
      <c r="FYB13" s="84"/>
      <c r="FYC13" s="84"/>
      <c r="FYD13" s="84"/>
      <c r="FYE13" s="84"/>
      <c r="FYF13" s="84"/>
      <c r="FYG13" s="84"/>
      <c r="FYH13" s="84"/>
      <c r="FYI13" s="84"/>
      <c r="FYJ13" s="84"/>
      <c r="FYK13" s="84"/>
      <c r="FYL13" s="84"/>
      <c r="FYM13" s="84"/>
      <c r="FYN13" s="84"/>
      <c r="FYO13" s="84"/>
      <c r="FYP13" s="84"/>
      <c r="FYQ13" s="84"/>
      <c r="FYR13" s="84"/>
      <c r="FYS13" s="84"/>
      <c r="FYT13" s="84"/>
      <c r="FYU13" s="84"/>
      <c r="FYV13" s="84"/>
      <c r="FYW13" s="84"/>
      <c r="FYX13" s="84"/>
      <c r="FYY13" s="84"/>
      <c r="FYZ13" s="84"/>
      <c r="FZA13" s="84"/>
      <c r="FZB13" s="84"/>
      <c r="FZC13" s="84"/>
      <c r="FZD13" s="84"/>
      <c r="FZE13" s="84"/>
      <c r="FZF13" s="84"/>
      <c r="FZG13" s="84"/>
      <c r="FZH13" s="84"/>
      <c r="FZI13" s="84"/>
      <c r="FZJ13" s="84"/>
      <c r="FZK13" s="84"/>
      <c r="FZL13" s="84"/>
      <c r="FZM13" s="84"/>
      <c r="FZN13" s="84"/>
      <c r="FZO13" s="84"/>
      <c r="FZP13" s="84"/>
      <c r="FZQ13" s="84"/>
      <c r="FZR13" s="84"/>
      <c r="FZS13" s="84"/>
      <c r="FZT13" s="84"/>
      <c r="FZU13" s="84"/>
      <c r="FZV13" s="84"/>
      <c r="FZW13" s="84"/>
      <c r="FZX13" s="84"/>
      <c r="FZY13" s="84"/>
      <c r="FZZ13" s="84"/>
      <c r="GAA13" s="84"/>
      <c r="GAB13" s="84"/>
      <c r="GAC13" s="84"/>
      <c r="GAD13" s="84"/>
      <c r="GAE13" s="84"/>
      <c r="GAF13" s="84"/>
      <c r="GAG13" s="84"/>
      <c r="GAH13" s="84"/>
      <c r="GAI13" s="84"/>
      <c r="GAJ13" s="84"/>
      <c r="GAK13" s="84"/>
      <c r="GAL13" s="84"/>
      <c r="GAM13" s="84"/>
      <c r="GAN13" s="84"/>
      <c r="GAO13" s="84"/>
      <c r="GAP13" s="84"/>
      <c r="GAQ13" s="84"/>
      <c r="GAR13" s="84"/>
      <c r="GAS13" s="84"/>
      <c r="GAT13" s="84"/>
      <c r="GAU13" s="84"/>
      <c r="GAV13" s="84"/>
      <c r="GAW13" s="84"/>
      <c r="GAX13" s="84"/>
      <c r="GAY13" s="84"/>
      <c r="GAZ13" s="84"/>
      <c r="GBA13" s="84"/>
      <c r="GBB13" s="84"/>
      <c r="GBC13" s="84"/>
      <c r="GBD13" s="84"/>
      <c r="GBE13" s="84"/>
      <c r="GBF13" s="84"/>
      <c r="GBG13" s="84"/>
      <c r="GBH13" s="84"/>
      <c r="GBI13" s="84"/>
      <c r="GBJ13" s="84"/>
      <c r="GBK13" s="84"/>
      <c r="GBL13" s="84"/>
      <c r="GBM13" s="84"/>
      <c r="GBN13" s="84"/>
      <c r="GBO13" s="84"/>
      <c r="GBP13" s="84"/>
      <c r="GBQ13" s="84"/>
      <c r="GBR13" s="84"/>
      <c r="GBS13" s="84"/>
      <c r="GBT13" s="84"/>
      <c r="GBU13" s="84"/>
      <c r="GBV13" s="84"/>
      <c r="GBW13" s="84"/>
      <c r="GBX13" s="84"/>
      <c r="GBY13" s="84"/>
      <c r="GBZ13" s="84"/>
      <c r="GCA13" s="84"/>
      <c r="GCB13" s="84"/>
      <c r="GCC13" s="84"/>
      <c r="GCD13" s="84"/>
      <c r="GCE13" s="84"/>
      <c r="GCF13" s="84"/>
      <c r="GCG13" s="84"/>
      <c r="GCH13" s="84"/>
      <c r="GCI13" s="84"/>
      <c r="GCJ13" s="84"/>
      <c r="GCK13" s="84"/>
      <c r="GCL13" s="84"/>
      <c r="GCM13" s="84"/>
      <c r="GCN13" s="84"/>
      <c r="GCO13" s="84"/>
      <c r="GCP13" s="84"/>
      <c r="GCQ13" s="84"/>
      <c r="GCR13" s="84"/>
      <c r="GCS13" s="84"/>
      <c r="GCT13" s="84"/>
      <c r="GCU13" s="84"/>
      <c r="GCV13" s="84"/>
      <c r="GCW13" s="84"/>
      <c r="GCX13" s="84"/>
      <c r="GCY13" s="84"/>
      <c r="GCZ13" s="84"/>
      <c r="GDA13" s="84"/>
      <c r="GDB13" s="84"/>
      <c r="GDC13" s="84"/>
      <c r="GDD13" s="84"/>
      <c r="GDE13" s="84"/>
      <c r="GDF13" s="84"/>
      <c r="GDG13" s="84"/>
      <c r="GDH13" s="84"/>
      <c r="GDI13" s="84"/>
      <c r="GDJ13" s="84"/>
      <c r="GDK13" s="84"/>
      <c r="GDL13" s="84"/>
      <c r="GDM13" s="84"/>
      <c r="GDN13" s="84"/>
      <c r="GDO13" s="84"/>
      <c r="GDP13" s="84"/>
      <c r="GDQ13" s="84"/>
      <c r="GDR13" s="84"/>
      <c r="GDS13" s="84"/>
      <c r="GDT13" s="84"/>
      <c r="GDU13" s="84"/>
      <c r="GDV13" s="84"/>
      <c r="GDW13" s="84"/>
      <c r="GDX13" s="84"/>
      <c r="GDY13" s="84"/>
      <c r="GDZ13" s="84"/>
      <c r="GEA13" s="84"/>
      <c r="GEB13" s="84"/>
      <c r="GEC13" s="84"/>
      <c r="GED13" s="84"/>
      <c r="GEE13" s="84"/>
      <c r="GEF13" s="84"/>
      <c r="GEG13" s="84"/>
      <c r="GEH13" s="84"/>
      <c r="GEI13" s="84"/>
      <c r="GEJ13" s="84"/>
      <c r="GEK13" s="84"/>
      <c r="GEL13" s="84"/>
      <c r="GEM13" s="84"/>
      <c r="GEN13" s="84"/>
      <c r="GEO13" s="84"/>
      <c r="GEP13" s="84"/>
      <c r="GEQ13" s="84"/>
      <c r="GER13" s="84"/>
      <c r="GES13" s="84"/>
      <c r="GET13" s="84"/>
      <c r="GEU13" s="84"/>
      <c r="GEV13" s="84"/>
      <c r="GEW13" s="84"/>
      <c r="GEX13" s="84"/>
      <c r="GEY13" s="84"/>
      <c r="GEZ13" s="84"/>
      <c r="GFA13" s="84"/>
      <c r="GFB13" s="84"/>
      <c r="GFC13" s="84"/>
      <c r="GFD13" s="84"/>
      <c r="GFE13" s="84"/>
      <c r="GFF13" s="84"/>
      <c r="GFG13" s="84"/>
      <c r="GFH13" s="84"/>
      <c r="GFI13" s="84"/>
      <c r="GFJ13" s="84"/>
      <c r="GFK13" s="84"/>
      <c r="GFL13" s="84"/>
      <c r="GFM13" s="84"/>
      <c r="GFN13" s="84"/>
      <c r="GFO13" s="84"/>
      <c r="GFP13" s="84"/>
      <c r="GFQ13" s="84"/>
      <c r="GFR13" s="84"/>
      <c r="GFS13" s="84"/>
      <c r="GFT13" s="84"/>
      <c r="GFU13" s="84"/>
      <c r="GFV13" s="84"/>
      <c r="GFW13" s="84"/>
      <c r="GFX13" s="84"/>
      <c r="GFY13" s="84"/>
      <c r="GFZ13" s="84"/>
      <c r="GGA13" s="84"/>
      <c r="GGB13" s="84"/>
      <c r="GGC13" s="84"/>
      <c r="GGD13" s="84"/>
      <c r="GGE13" s="84"/>
      <c r="GGF13" s="84"/>
      <c r="GGG13" s="84"/>
      <c r="GGH13" s="84"/>
      <c r="GGI13" s="84"/>
      <c r="GGJ13" s="84"/>
      <c r="GGK13" s="84"/>
      <c r="GGL13" s="84"/>
      <c r="GGM13" s="84"/>
      <c r="GGN13" s="84"/>
      <c r="GGO13" s="84"/>
      <c r="GGP13" s="84"/>
      <c r="GGQ13" s="84"/>
      <c r="GGR13" s="84"/>
      <c r="GGS13" s="84"/>
      <c r="GGT13" s="84"/>
      <c r="GGU13" s="84"/>
      <c r="GGV13" s="84"/>
      <c r="GGW13" s="84"/>
      <c r="GGX13" s="84"/>
      <c r="GGY13" s="84"/>
      <c r="GGZ13" s="84"/>
      <c r="GHA13" s="84"/>
      <c r="GHB13" s="84"/>
      <c r="GHC13" s="84"/>
      <c r="GHD13" s="84"/>
      <c r="GHE13" s="84"/>
      <c r="GHF13" s="84"/>
      <c r="GHG13" s="84"/>
      <c r="GHH13" s="84"/>
      <c r="GHI13" s="84"/>
      <c r="GHJ13" s="84"/>
      <c r="GHK13" s="84"/>
      <c r="GHL13" s="84"/>
      <c r="GHM13" s="84"/>
      <c r="GHN13" s="84"/>
      <c r="GHO13" s="84"/>
      <c r="GHP13" s="84"/>
      <c r="GHQ13" s="84"/>
      <c r="GHR13" s="84"/>
      <c r="GHS13" s="84"/>
      <c r="GHT13" s="84"/>
      <c r="GHU13" s="84"/>
      <c r="GHV13" s="84"/>
      <c r="GHW13" s="84"/>
      <c r="GHX13" s="84"/>
      <c r="GHY13" s="84"/>
      <c r="GHZ13" s="84"/>
      <c r="GIA13" s="84"/>
      <c r="GIB13" s="84"/>
      <c r="GIC13" s="84"/>
      <c r="GID13" s="84"/>
      <c r="GIE13" s="84"/>
      <c r="GIF13" s="84"/>
      <c r="GIG13" s="84"/>
      <c r="GIH13" s="84"/>
      <c r="GII13" s="84"/>
      <c r="GIJ13" s="84"/>
      <c r="GIK13" s="84"/>
      <c r="GIL13" s="84"/>
      <c r="GIM13" s="84"/>
      <c r="GIN13" s="84"/>
      <c r="GIO13" s="84"/>
      <c r="GIP13" s="84"/>
      <c r="GIQ13" s="84"/>
      <c r="GIR13" s="84"/>
      <c r="GIS13" s="84"/>
      <c r="GIT13" s="84"/>
      <c r="GIU13" s="84"/>
      <c r="GIV13" s="84"/>
      <c r="GIW13" s="84"/>
      <c r="GIX13" s="84"/>
      <c r="GIY13" s="84"/>
      <c r="GIZ13" s="84"/>
      <c r="GJA13" s="84"/>
      <c r="GJB13" s="84"/>
      <c r="GJC13" s="84"/>
      <c r="GJD13" s="84"/>
      <c r="GJE13" s="84"/>
      <c r="GJF13" s="84"/>
      <c r="GJG13" s="84"/>
      <c r="GJH13" s="84"/>
      <c r="GJI13" s="84"/>
      <c r="GJJ13" s="84"/>
      <c r="GJK13" s="84"/>
      <c r="GJL13" s="84"/>
      <c r="GJM13" s="84"/>
      <c r="GJN13" s="84"/>
      <c r="GJO13" s="84"/>
      <c r="GJP13" s="84"/>
      <c r="GJQ13" s="84"/>
      <c r="GJR13" s="84"/>
      <c r="GJS13" s="84"/>
      <c r="GJT13" s="84"/>
      <c r="GJU13" s="84"/>
      <c r="GJV13" s="84"/>
      <c r="GJW13" s="84"/>
      <c r="GJX13" s="84"/>
      <c r="GJY13" s="84"/>
      <c r="GJZ13" s="84"/>
      <c r="GKA13" s="84"/>
      <c r="GKB13" s="84"/>
      <c r="GKC13" s="84"/>
      <c r="GKD13" s="84"/>
      <c r="GKE13" s="84"/>
      <c r="GKF13" s="84"/>
      <c r="GKG13" s="84"/>
      <c r="GKH13" s="84"/>
      <c r="GKI13" s="84"/>
      <c r="GKJ13" s="84"/>
      <c r="GKK13" s="84"/>
      <c r="GKL13" s="84"/>
      <c r="GKM13" s="84"/>
      <c r="GKN13" s="84"/>
      <c r="GKO13" s="84"/>
      <c r="GKP13" s="84"/>
      <c r="GKQ13" s="84"/>
      <c r="GKR13" s="84"/>
      <c r="GKS13" s="84"/>
      <c r="GKT13" s="84"/>
      <c r="GKU13" s="84"/>
      <c r="GKV13" s="84"/>
      <c r="GKW13" s="84"/>
      <c r="GKX13" s="84"/>
      <c r="GKY13" s="84"/>
      <c r="GKZ13" s="84"/>
      <c r="GLA13" s="84"/>
      <c r="GLB13" s="84"/>
      <c r="GLC13" s="84"/>
      <c r="GLD13" s="84"/>
      <c r="GLE13" s="84"/>
      <c r="GLF13" s="84"/>
      <c r="GLG13" s="84"/>
      <c r="GLH13" s="84"/>
      <c r="GLI13" s="84"/>
      <c r="GLJ13" s="84"/>
      <c r="GLK13" s="84"/>
      <c r="GLL13" s="84"/>
      <c r="GLM13" s="84"/>
      <c r="GLN13" s="84"/>
      <c r="GLO13" s="84"/>
      <c r="GLP13" s="84"/>
      <c r="GLQ13" s="84"/>
      <c r="GLR13" s="84"/>
      <c r="GLS13" s="84"/>
      <c r="GLT13" s="84"/>
      <c r="GLU13" s="84"/>
      <c r="GLV13" s="84"/>
      <c r="GLW13" s="84"/>
      <c r="GLX13" s="84"/>
      <c r="GLY13" s="84"/>
      <c r="GLZ13" s="84"/>
      <c r="GMA13" s="84"/>
      <c r="GMB13" s="84"/>
      <c r="GMC13" s="84"/>
      <c r="GMD13" s="84"/>
      <c r="GME13" s="84"/>
      <c r="GMF13" s="84"/>
      <c r="GMG13" s="84"/>
      <c r="GMH13" s="84"/>
      <c r="GMI13" s="84"/>
      <c r="GMJ13" s="84"/>
      <c r="GMK13" s="84"/>
      <c r="GML13" s="84"/>
      <c r="GMM13" s="84"/>
      <c r="GMN13" s="84"/>
      <c r="GMO13" s="84"/>
      <c r="GMP13" s="84"/>
      <c r="GMQ13" s="84"/>
      <c r="GMR13" s="84"/>
      <c r="GMS13" s="84"/>
      <c r="GMT13" s="84"/>
      <c r="GMU13" s="84"/>
      <c r="GMV13" s="84"/>
      <c r="GMW13" s="84"/>
      <c r="GMX13" s="84"/>
      <c r="GMY13" s="84"/>
      <c r="GMZ13" s="84"/>
      <c r="GNA13" s="84"/>
      <c r="GNB13" s="84"/>
      <c r="GNC13" s="84"/>
      <c r="GND13" s="84"/>
      <c r="GNE13" s="84"/>
      <c r="GNF13" s="84"/>
      <c r="GNG13" s="84"/>
      <c r="GNH13" s="84"/>
      <c r="GNI13" s="84"/>
      <c r="GNJ13" s="84"/>
      <c r="GNK13" s="84"/>
      <c r="GNL13" s="84"/>
      <c r="GNM13" s="84"/>
      <c r="GNN13" s="84"/>
      <c r="GNO13" s="84"/>
      <c r="GNP13" s="84"/>
      <c r="GNQ13" s="84"/>
      <c r="GNR13" s="84"/>
      <c r="GNS13" s="84"/>
      <c r="GNT13" s="84"/>
      <c r="GNU13" s="84"/>
      <c r="GNV13" s="84"/>
      <c r="GNW13" s="84"/>
      <c r="GNX13" s="84"/>
      <c r="GNY13" s="84"/>
      <c r="GNZ13" s="84"/>
      <c r="GOA13" s="84"/>
      <c r="GOB13" s="84"/>
      <c r="GOC13" s="84"/>
      <c r="GOD13" s="84"/>
      <c r="GOE13" s="84"/>
      <c r="GOF13" s="84"/>
      <c r="GOG13" s="84"/>
      <c r="GOH13" s="84"/>
      <c r="GOI13" s="84"/>
      <c r="GOJ13" s="84"/>
      <c r="GOK13" s="84"/>
      <c r="GOL13" s="84"/>
      <c r="GOM13" s="84"/>
      <c r="GON13" s="84"/>
      <c r="GOO13" s="84"/>
      <c r="GOP13" s="84"/>
      <c r="GOQ13" s="84"/>
      <c r="GOR13" s="84"/>
      <c r="GOS13" s="84"/>
      <c r="GOT13" s="84"/>
      <c r="GOU13" s="84"/>
      <c r="GOV13" s="84"/>
      <c r="GOW13" s="84"/>
      <c r="GOX13" s="84"/>
      <c r="GOY13" s="84"/>
      <c r="GOZ13" s="84"/>
      <c r="GPA13" s="84"/>
      <c r="GPB13" s="84"/>
      <c r="GPC13" s="84"/>
      <c r="GPD13" s="84"/>
      <c r="GPE13" s="84"/>
      <c r="GPF13" s="84"/>
      <c r="GPG13" s="84"/>
      <c r="GPH13" s="84"/>
      <c r="GPI13" s="84"/>
      <c r="GPJ13" s="84"/>
      <c r="GPK13" s="84"/>
      <c r="GPL13" s="84"/>
      <c r="GPM13" s="84"/>
      <c r="GPN13" s="84"/>
      <c r="GPO13" s="84"/>
      <c r="GPP13" s="84"/>
      <c r="GPQ13" s="84"/>
      <c r="GPR13" s="84"/>
      <c r="GPS13" s="84"/>
      <c r="GPT13" s="84"/>
      <c r="GPU13" s="84"/>
      <c r="GPV13" s="84"/>
      <c r="GPW13" s="84"/>
      <c r="GPX13" s="84"/>
      <c r="GPY13" s="84"/>
      <c r="GPZ13" s="84"/>
      <c r="GQA13" s="84"/>
      <c r="GQB13" s="84"/>
      <c r="GQC13" s="84"/>
      <c r="GQD13" s="84"/>
      <c r="GQE13" s="84"/>
      <c r="GQF13" s="84"/>
      <c r="GQG13" s="84"/>
      <c r="GQH13" s="84"/>
      <c r="GQI13" s="84"/>
      <c r="GQJ13" s="84"/>
      <c r="GQK13" s="84"/>
      <c r="GQL13" s="84"/>
      <c r="GQM13" s="84"/>
      <c r="GQN13" s="84"/>
      <c r="GQO13" s="84"/>
      <c r="GQP13" s="84"/>
      <c r="GQQ13" s="84"/>
      <c r="GQR13" s="84"/>
      <c r="GQS13" s="84"/>
      <c r="GQT13" s="84"/>
      <c r="GQU13" s="84"/>
      <c r="GQV13" s="84"/>
      <c r="GQW13" s="84"/>
      <c r="GQX13" s="84"/>
      <c r="GQY13" s="84"/>
      <c r="GQZ13" s="84"/>
      <c r="GRA13" s="84"/>
      <c r="GRB13" s="84"/>
      <c r="GRC13" s="84"/>
      <c r="GRD13" s="84"/>
      <c r="GRE13" s="84"/>
      <c r="GRF13" s="84"/>
      <c r="GRG13" s="84"/>
      <c r="GRH13" s="84"/>
      <c r="GRI13" s="84"/>
      <c r="GRJ13" s="84"/>
      <c r="GRK13" s="84"/>
      <c r="GRL13" s="84"/>
      <c r="GRM13" s="84"/>
      <c r="GRN13" s="84"/>
      <c r="GRO13" s="84"/>
      <c r="GRP13" s="84"/>
      <c r="GRQ13" s="84"/>
      <c r="GRR13" s="84"/>
      <c r="GRS13" s="84"/>
      <c r="GRT13" s="84"/>
      <c r="GRU13" s="84"/>
      <c r="GRV13" s="84"/>
      <c r="GRW13" s="84"/>
      <c r="GRX13" s="84"/>
      <c r="GRY13" s="84"/>
      <c r="GRZ13" s="84"/>
      <c r="GSA13" s="84"/>
      <c r="GSB13" s="84"/>
      <c r="GSC13" s="84"/>
      <c r="GSD13" s="84"/>
      <c r="GSE13" s="84"/>
      <c r="GSF13" s="84"/>
      <c r="GSG13" s="84"/>
      <c r="GSH13" s="84"/>
      <c r="GSI13" s="84"/>
      <c r="GSJ13" s="84"/>
      <c r="GSK13" s="84"/>
      <c r="GSL13" s="84"/>
      <c r="GSM13" s="84"/>
      <c r="GSN13" s="84"/>
      <c r="GSO13" s="84"/>
      <c r="GSP13" s="84"/>
      <c r="GSQ13" s="84"/>
      <c r="GSR13" s="84"/>
      <c r="GSS13" s="84"/>
      <c r="GST13" s="84"/>
      <c r="GSU13" s="84"/>
      <c r="GSV13" s="84"/>
      <c r="GSW13" s="84"/>
      <c r="GSX13" s="84"/>
      <c r="GSY13" s="84"/>
      <c r="GSZ13" s="84"/>
      <c r="GTA13" s="84"/>
      <c r="GTB13" s="84"/>
      <c r="GTC13" s="84"/>
      <c r="GTD13" s="84"/>
      <c r="GTE13" s="84"/>
      <c r="GTF13" s="84"/>
      <c r="GTG13" s="84"/>
      <c r="GTH13" s="84"/>
      <c r="GTI13" s="84"/>
      <c r="GTJ13" s="84"/>
      <c r="GTK13" s="84"/>
      <c r="GTL13" s="84"/>
      <c r="GTM13" s="84"/>
      <c r="GTN13" s="84"/>
      <c r="GTO13" s="84"/>
      <c r="GTP13" s="84"/>
      <c r="GTQ13" s="84"/>
      <c r="GTR13" s="84"/>
      <c r="GTS13" s="84"/>
      <c r="GTT13" s="84"/>
      <c r="GTU13" s="84"/>
      <c r="GTV13" s="84"/>
      <c r="GTW13" s="84"/>
      <c r="GTX13" s="84"/>
      <c r="GTY13" s="84"/>
      <c r="GTZ13" s="84"/>
      <c r="GUA13" s="84"/>
      <c r="GUB13" s="84"/>
      <c r="GUC13" s="84"/>
      <c r="GUD13" s="84"/>
      <c r="GUE13" s="84"/>
      <c r="GUF13" s="84"/>
      <c r="GUG13" s="84"/>
      <c r="GUH13" s="84"/>
      <c r="GUI13" s="84"/>
      <c r="GUJ13" s="84"/>
      <c r="GUK13" s="84"/>
      <c r="GUL13" s="84"/>
      <c r="GUM13" s="84"/>
      <c r="GUN13" s="84"/>
      <c r="GUO13" s="84"/>
      <c r="GUP13" s="84"/>
      <c r="GUQ13" s="84"/>
      <c r="GUR13" s="84"/>
      <c r="GUS13" s="84"/>
      <c r="GUT13" s="84"/>
      <c r="GUU13" s="84"/>
      <c r="GUV13" s="84"/>
      <c r="GUW13" s="84"/>
      <c r="GUX13" s="84"/>
      <c r="GUY13" s="84"/>
      <c r="GUZ13" s="84"/>
      <c r="GVA13" s="84"/>
      <c r="GVB13" s="84"/>
      <c r="GVC13" s="84"/>
      <c r="GVD13" s="84"/>
      <c r="GVE13" s="84"/>
      <c r="GVF13" s="84"/>
      <c r="GVG13" s="84"/>
      <c r="GVH13" s="84"/>
      <c r="GVI13" s="84"/>
      <c r="GVJ13" s="84"/>
      <c r="GVK13" s="84"/>
      <c r="GVL13" s="84"/>
      <c r="GVM13" s="84"/>
      <c r="GVN13" s="84"/>
      <c r="GVO13" s="84"/>
      <c r="GVP13" s="84"/>
      <c r="GVQ13" s="84"/>
      <c r="GVR13" s="84"/>
      <c r="GVS13" s="84"/>
      <c r="GVT13" s="84"/>
      <c r="GVU13" s="84"/>
      <c r="GVV13" s="84"/>
      <c r="GVW13" s="84"/>
      <c r="GVX13" s="84"/>
      <c r="GVY13" s="84"/>
      <c r="GVZ13" s="84"/>
      <c r="GWA13" s="84"/>
      <c r="GWB13" s="84"/>
      <c r="GWC13" s="84"/>
      <c r="GWD13" s="84"/>
      <c r="GWE13" s="84"/>
      <c r="GWF13" s="84"/>
      <c r="GWG13" s="84"/>
      <c r="GWH13" s="84"/>
      <c r="GWI13" s="84"/>
      <c r="GWJ13" s="84"/>
      <c r="GWK13" s="84"/>
      <c r="GWL13" s="84"/>
      <c r="GWM13" s="84"/>
      <c r="GWN13" s="84"/>
      <c r="GWO13" s="84"/>
      <c r="GWP13" s="84"/>
      <c r="GWQ13" s="84"/>
      <c r="GWR13" s="84"/>
      <c r="GWS13" s="84"/>
      <c r="GWT13" s="84"/>
      <c r="GWU13" s="84"/>
      <c r="GWV13" s="84"/>
      <c r="GWW13" s="84"/>
      <c r="GWX13" s="84"/>
      <c r="GWY13" s="84"/>
      <c r="GWZ13" s="84"/>
      <c r="GXA13" s="84"/>
      <c r="GXB13" s="84"/>
      <c r="GXC13" s="84"/>
      <c r="GXD13" s="84"/>
      <c r="GXE13" s="84"/>
      <c r="GXF13" s="84"/>
      <c r="GXG13" s="84"/>
      <c r="GXH13" s="84"/>
      <c r="GXI13" s="84"/>
      <c r="GXJ13" s="84"/>
      <c r="GXK13" s="84"/>
      <c r="GXL13" s="84"/>
      <c r="GXM13" s="84"/>
      <c r="GXN13" s="84"/>
      <c r="GXO13" s="84"/>
      <c r="GXP13" s="84"/>
      <c r="GXQ13" s="84"/>
      <c r="GXR13" s="84"/>
      <c r="GXS13" s="84"/>
      <c r="GXT13" s="84"/>
      <c r="GXU13" s="84"/>
      <c r="GXV13" s="84"/>
      <c r="GXW13" s="84"/>
      <c r="GXX13" s="84"/>
      <c r="GXY13" s="84"/>
      <c r="GXZ13" s="84"/>
      <c r="GYA13" s="84"/>
      <c r="GYB13" s="84"/>
      <c r="GYC13" s="84"/>
      <c r="GYD13" s="84"/>
      <c r="GYE13" s="84"/>
      <c r="GYF13" s="84"/>
      <c r="GYG13" s="84"/>
      <c r="GYH13" s="84"/>
      <c r="GYI13" s="84"/>
      <c r="GYJ13" s="84"/>
      <c r="GYK13" s="84"/>
      <c r="GYL13" s="84"/>
      <c r="GYM13" s="84"/>
      <c r="GYN13" s="84"/>
      <c r="GYO13" s="84"/>
      <c r="GYP13" s="84"/>
      <c r="GYQ13" s="84"/>
      <c r="GYR13" s="84"/>
      <c r="GYS13" s="84"/>
      <c r="GYT13" s="84"/>
      <c r="GYU13" s="84"/>
      <c r="GYV13" s="84"/>
      <c r="GYW13" s="84"/>
      <c r="GYX13" s="84"/>
      <c r="GYY13" s="84"/>
      <c r="GYZ13" s="84"/>
      <c r="GZA13" s="84"/>
      <c r="GZB13" s="84"/>
      <c r="GZC13" s="84"/>
      <c r="GZD13" s="84"/>
      <c r="GZE13" s="84"/>
      <c r="GZF13" s="84"/>
      <c r="GZG13" s="84"/>
      <c r="GZH13" s="84"/>
      <c r="GZI13" s="84"/>
      <c r="GZJ13" s="84"/>
      <c r="GZK13" s="84"/>
      <c r="GZL13" s="84"/>
      <c r="GZM13" s="84"/>
      <c r="GZN13" s="84"/>
      <c r="GZO13" s="84"/>
      <c r="GZP13" s="84"/>
      <c r="GZQ13" s="84"/>
      <c r="GZR13" s="84"/>
      <c r="GZS13" s="84"/>
      <c r="GZT13" s="84"/>
      <c r="GZU13" s="84"/>
      <c r="GZV13" s="84"/>
      <c r="GZW13" s="84"/>
      <c r="GZX13" s="84"/>
      <c r="GZY13" s="84"/>
      <c r="GZZ13" s="84"/>
      <c r="HAA13" s="84"/>
      <c r="HAB13" s="84"/>
      <c r="HAC13" s="84"/>
      <c r="HAD13" s="84"/>
      <c r="HAE13" s="84"/>
      <c r="HAF13" s="84"/>
      <c r="HAG13" s="84"/>
      <c r="HAH13" s="84"/>
      <c r="HAI13" s="84"/>
      <c r="HAJ13" s="84"/>
      <c r="HAK13" s="84"/>
      <c r="HAL13" s="84"/>
      <c r="HAM13" s="84"/>
      <c r="HAN13" s="84"/>
      <c r="HAO13" s="84"/>
      <c r="HAP13" s="84"/>
      <c r="HAQ13" s="84"/>
      <c r="HAR13" s="84"/>
      <c r="HAS13" s="84"/>
      <c r="HAT13" s="84"/>
      <c r="HAU13" s="84"/>
      <c r="HAV13" s="84"/>
      <c r="HAW13" s="84"/>
      <c r="HAX13" s="84"/>
      <c r="HAY13" s="84"/>
      <c r="HAZ13" s="84"/>
      <c r="HBA13" s="84"/>
      <c r="HBB13" s="84"/>
      <c r="HBC13" s="84"/>
      <c r="HBD13" s="84"/>
      <c r="HBE13" s="84"/>
      <c r="HBF13" s="84"/>
      <c r="HBG13" s="84"/>
      <c r="HBH13" s="84"/>
      <c r="HBI13" s="84"/>
      <c r="HBJ13" s="84"/>
      <c r="HBK13" s="84"/>
      <c r="HBL13" s="84"/>
      <c r="HBM13" s="84"/>
      <c r="HBN13" s="84"/>
      <c r="HBO13" s="84"/>
      <c r="HBP13" s="84"/>
      <c r="HBQ13" s="84"/>
      <c r="HBR13" s="84"/>
      <c r="HBS13" s="84"/>
      <c r="HBT13" s="84"/>
      <c r="HBU13" s="84"/>
      <c r="HBV13" s="84"/>
      <c r="HBW13" s="84"/>
      <c r="HBX13" s="84"/>
      <c r="HBY13" s="84"/>
      <c r="HBZ13" s="84"/>
      <c r="HCA13" s="84"/>
      <c r="HCB13" s="84"/>
      <c r="HCC13" s="84"/>
      <c r="HCD13" s="84"/>
      <c r="HCE13" s="84"/>
      <c r="HCF13" s="84"/>
      <c r="HCG13" s="84"/>
      <c r="HCH13" s="84"/>
      <c r="HCI13" s="84"/>
      <c r="HCJ13" s="84"/>
      <c r="HCK13" s="84"/>
      <c r="HCL13" s="84"/>
      <c r="HCM13" s="84"/>
      <c r="HCN13" s="84"/>
      <c r="HCO13" s="84"/>
      <c r="HCP13" s="84"/>
      <c r="HCQ13" s="84"/>
      <c r="HCR13" s="84"/>
      <c r="HCS13" s="84"/>
      <c r="HCT13" s="84"/>
      <c r="HCU13" s="84"/>
      <c r="HCV13" s="84"/>
      <c r="HCW13" s="84"/>
      <c r="HCX13" s="84"/>
      <c r="HCY13" s="84"/>
      <c r="HCZ13" s="84"/>
      <c r="HDA13" s="84"/>
      <c r="HDB13" s="84"/>
      <c r="HDC13" s="84"/>
      <c r="HDD13" s="84"/>
      <c r="HDE13" s="84"/>
      <c r="HDF13" s="84"/>
      <c r="HDG13" s="84"/>
      <c r="HDH13" s="84"/>
      <c r="HDI13" s="84"/>
      <c r="HDJ13" s="84"/>
      <c r="HDK13" s="84"/>
      <c r="HDL13" s="84"/>
      <c r="HDM13" s="84"/>
      <c r="HDN13" s="84"/>
      <c r="HDO13" s="84"/>
      <c r="HDP13" s="84"/>
      <c r="HDQ13" s="84"/>
      <c r="HDR13" s="84"/>
      <c r="HDS13" s="84"/>
      <c r="HDT13" s="84"/>
      <c r="HDU13" s="84"/>
      <c r="HDV13" s="84"/>
      <c r="HDW13" s="84"/>
      <c r="HDX13" s="84"/>
      <c r="HDY13" s="84"/>
      <c r="HDZ13" s="84"/>
      <c r="HEA13" s="84"/>
      <c r="HEB13" s="84"/>
      <c r="HEC13" s="84"/>
      <c r="HED13" s="84"/>
      <c r="HEE13" s="84"/>
      <c r="HEF13" s="84"/>
      <c r="HEG13" s="84"/>
      <c r="HEH13" s="84"/>
      <c r="HEI13" s="84"/>
      <c r="HEJ13" s="84"/>
      <c r="HEK13" s="84"/>
      <c r="HEL13" s="84"/>
      <c r="HEM13" s="84"/>
      <c r="HEN13" s="84"/>
      <c r="HEO13" s="84"/>
      <c r="HEP13" s="84"/>
      <c r="HEQ13" s="84"/>
      <c r="HER13" s="84"/>
      <c r="HES13" s="84"/>
      <c r="HET13" s="84"/>
      <c r="HEU13" s="84"/>
      <c r="HEV13" s="84"/>
      <c r="HEW13" s="84"/>
      <c r="HEX13" s="84"/>
      <c r="HEY13" s="84"/>
      <c r="HEZ13" s="84"/>
      <c r="HFA13" s="84"/>
      <c r="HFB13" s="84"/>
      <c r="HFC13" s="84"/>
      <c r="HFD13" s="84"/>
      <c r="HFE13" s="84"/>
      <c r="HFF13" s="84"/>
      <c r="HFG13" s="84"/>
      <c r="HFH13" s="84"/>
      <c r="HFI13" s="84"/>
      <c r="HFJ13" s="84"/>
      <c r="HFK13" s="84"/>
      <c r="HFL13" s="84"/>
      <c r="HFM13" s="84"/>
      <c r="HFN13" s="84"/>
      <c r="HFO13" s="84"/>
      <c r="HFP13" s="84"/>
      <c r="HFQ13" s="84"/>
      <c r="HFR13" s="84"/>
      <c r="HFS13" s="84"/>
      <c r="HFT13" s="84"/>
      <c r="HFU13" s="84"/>
      <c r="HFV13" s="84"/>
      <c r="HFW13" s="84"/>
      <c r="HFX13" s="84"/>
      <c r="HFY13" s="84"/>
      <c r="HFZ13" s="84"/>
      <c r="HGA13" s="84"/>
      <c r="HGB13" s="84"/>
      <c r="HGC13" s="84"/>
      <c r="HGD13" s="84"/>
      <c r="HGE13" s="84"/>
      <c r="HGF13" s="84"/>
      <c r="HGG13" s="84"/>
      <c r="HGH13" s="84"/>
      <c r="HGI13" s="84"/>
      <c r="HGJ13" s="84"/>
      <c r="HGK13" s="84"/>
      <c r="HGL13" s="84"/>
      <c r="HGM13" s="84"/>
      <c r="HGN13" s="84"/>
      <c r="HGO13" s="84"/>
      <c r="HGP13" s="84"/>
      <c r="HGQ13" s="84"/>
      <c r="HGR13" s="84"/>
      <c r="HGS13" s="84"/>
      <c r="HGT13" s="84"/>
      <c r="HGU13" s="84"/>
      <c r="HGV13" s="84"/>
      <c r="HGW13" s="84"/>
      <c r="HGX13" s="84"/>
      <c r="HGY13" s="84"/>
      <c r="HGZ13" s="84"/>
      <c r="HHA13" s="84"/>
      <c r="HHB13" s="84"/>
      <c r="HHC13" s="84"/>
      <c r="HHD13" s="84"/>
      <c r="HHE13" s="84"/>
      <c r="HHF13" s="84"/>
      <c r="HHG13" s="84"/>
      <c r="HHH13" s="84"/>
      <c r="HHI13" s="84"/>
      <c r="HHJ13" s="84"/>
      <c r="HHK13" s="84"/>
      <c r="HHL13" s="84"/>
      <c r="HHM13" s="84"/>
      <c r="HHN13" s="84"/>
      <c r="HHO13" s="84"/>
      <c r="HHP13" s="84"/>
      <c r="HHQ13" s="84"/>
      <c r="HHR13" s="84"/>
      <c r="HHS13" s="84"/>
      <c r="HHT13" s="84"/>
      <c r="HHU13" s="84"/>
      <c r="HHV13" s="84"/>
      <c r="HHW13" s="84"/>
      <c r="HHX13" s="84"/>
      <c r="HHY13" s="84"/>
      <c r="HHZ13" s="84"/>
      <c r="HIA13" s="84"/>
      <c r="HIB13" s="84"/>
      <c r="HIC13" s="84"/>
      <c r="HID13" s="84"/>
      <c r="HIE13" s="84"/>
      <c r="HIF13" s="84"/>
      <c r="HIG13" s="84"/>
      <c r="HIH13" s="84"/>
      <c r="HII13" s="84"/>
      <c r="HIJ13" s="84"/>
      <c r="HIK13" s="84"/>
      <c r="HIL13" s="84"/>
      <c r="HIM13" s="84"/>
      <c r="HIN13" s="84"/>
      <c r="HIO13" s="84"/>
      <c r="HIP13" s="84"/>
      <c r="HIQ13" s="84"/>
      <c r="HIR13" s="84"/>
      <c r="HIS13" s="84"/>
      <c r="HIT13" s="84"/>
      <c r="HIU13" s="84"/>
      <c r="HIV13" s="84"/>
      <c r="HIW13" s="84"/>
      <c r="HIX13" s="84"/>
      <c r="HIY13" s="84"/>
      <c r="HIZ13" s="84"/>
      <c r="HJA13" s="84"/>
      <c r="HJB13" s="84"/>
      <c r="HJC13" s="84"/>
      <c r="HJD13" s="84"/>
      <c r="HJE13" s="84"/>
      <c r="HJF13" s="84"/>
      <c r="HJG13" s="84"/>
      <c r="HJH13" s="84"/>
      <c r="HJI13" s="84"/>
      <c r="HJJ13" s="84"/>
      <c r="HJK13" s="84"/>
      <c r="HJL13" s="84"/>
      <c r="HJM13" s="84"/>
      <c r="HJN13" s="84"/>
      <c r="HJO13" s="84"/>
      <c r="HJP13" s="84"/>
      <c r="HJQ13" s="84"/>
      <c r="HJR13" s="84"/>
      <c r="HJS13" s="84"/>
      <c r="HJT13" s="84"/>
      <c r="HJU13" s="84"/>
      <c r="HJV13" s="84"/>
      <c r="HJW13" s="84"/>
      <c r="HJX13" s="84"/>
      <c r="HJY13" s="84"/>
      <c r="HJZ13" s="84"/>
      <c r="HKA13" s="84"/>
      <c r="HKB13" s="84"/>
      <c r="HKC13" s="84"/>
      <c r="HKD13" s="84"/>
      <c r="HKE13" s="84"/>
      <c r="HKF13" s="84"/>
      <c r="HKG13" s="84"/>
      <c r="HKH13" s="84"/>
      <c r="HKI13" s="84"/>
      <c r="HKJ13" s="84"/>
      <c r="HKK13" s="84"/>
      <c r="HKL13" s="84"/>
      <c r="HKM13" s="84"/>
      <c r="HKN13" s="84"/>
      <c r="HKO13" s="84"/>
      <c r="HKP13" s="84"/>
      <c r="HKQ13" s="84"/>
      <c r="HKR13" s="84"/>
      <c r="HKS13" s="84"/>
      <c r="HKT13" s="84"/>
      <c r="HKU13" s="84"/>
      <c r="HKV13" s="84"/>
      <c r="HKW13" s="84"/>
      <c r="HKX13" s="84"/>
      <c r="HKY13" s="84"/>
      <c r="HKZ13" s="84"/>
      <c r="HLA13" s="84"/>
      <c r="HLB13" s="84"/>
      <c r="HLC13" s="84"/>
      <c r="HLD13" s="84"/>
      <c r="HLE13" s="84"/>
      <c r="HLF13" s="84"/>
      <c r="HLG13" s="84"/>
      <c r="HLH13" s="84"/>
      <c r="HLI13" s="84"/>
      <c r="HLJ13" s="84"/>
      <c r="HLK13" s="84"/>
      <c r="HLL13" s="84"/>
      <c r="HLM13" s="84"/>
      <c r="HLN13" s="84"/>
      <c r="HLO13" s="84"/>
      <c r="HLP13" s="84"/>
      <c r="HLQ13" s="84"/>
      <c r="HLR13" s="84"/>
      <c r="HLS13" s="84"/>
      <c r="HLT13" s="84"/>
      <c r="HLU13" s="84"/>
      <c r="HLV13" s="84"/>
      <c r="HLW13" s="84"/>
      <c r="HLX13" s="84"/>
      <c r="HLY13" s="84"/>
      <c r="HLZ13" s="84"/>
      <c r="HMA13" s="84"/>
      <c r="HMB13" s="84"/>
      <c r="HMC13" s="84"/>
      <c r="HMD13" s="84"/>
      <c r="HME13" s="84"/>
      <c r="HMF13" s="84"/>
      <c r="HMG13" s="84"/>
      <c r="HMH13" s="84"/>
      <c r="HMI13" s="84"/>
      <c r="HMJ13" s="84"/>
      <c r="HMK13" s="84"/>
      <c r="HML13" s="84"/>
      <c r="HMM13" s="84"/>
      <c r="HMN13" s="84"/>
      <c r="HMO13" s="84"/>
      <c r="HMP13" s="84"/>
      <c r="HMQ13" s="84"/>
      <c r="HMR13" s="84"/>
      <c r="HMS13" s="84"/>
      <c r="HMT13" s="84"/>
      <c r="HMU13" s="84"/>
      <c r="HMV13" s="84"/>
      <c r="HMW13" s="84"/>
      <c r="HMX13" s="84"/>
      <c r="HMY13" s="84"/>
      <c r="HMZ13" s="84"/>
      <c r="HNA13" s="84"/>
      <c r="HNB13" s="84"/>
      <c r="HNC13" s="84"/>
      <c r="HND13" s="84"/>
      <c r="HNE13" s="84"/>
      <c r="HNF13" s="84"/>
      <c r="HNG13" s="84"/>
      <c r="HNH13" s="84"/>
      <c r="HNI13" s="84"/>
      <c r="HNJ13" s="84"/>
      <c r="HNK13" s="84"/>
      <c r="HNL13" s="84"/>
      <c r="HNM13" s="84"/>
      <c r="HNN13" s="84"/>
      <c r="HNO13" s="84"/>
      <c r="HNP13" s="84"/>
      <c r="HNQ13" s="84"/>
      <c r="HNR13" s="84"/>
      <c r="HNS13" s="84"/>
      <c r="HNT13" s="84"/>
      <c r="HNU13" s="84"/>
      <c r="HNV13" s="84"/>
      <c r="HNW13" s="84"/>
      <c r="HNX13" s="84"/>
      <c r="HNY13" s="84"/>
      <c r="HNZ13" s="84"/>
      <c r="HOA13" s="84"/>
      <c r="HOB13" s="84"/>
      <c r="HOC13" s="84"/>
      <c r="HOD13" s="84"/>
      <c r="HOE13" s="84"/>
      <c r="HOF13" s="84"/>
      <c r="HOG13" s="84"/>
      <c r="HOH13" s="84"/>
      <c r="HOI13" s="84"/>
      <c r="HOJ13" s="84"/>
      <c r="HOK13" s="84"/>
      <c r="HOL13" s="84"/>
      <c r="HOM13" s="84"/>
      <c r="HON13" s="84"/>
      <c r="HOO13" s="84"/>
      <c r="HOP13" s="84"/>
      <c r="HOQ13" s="84"/>
      <c r="HOR13" s="84"/>
      <c r="HOS13" s="84"/>
      <c r="HOT13" s="84"/>
      <c r="HOU13" s="84"/>
      <c r="HOV13" s="84"/>
      <c r="HOW13" s="84"/>
      <c r="HOX13" s="84"/>
      <c r="HOY13" s="84"/>
      <c r="HOZ13" s="84"/>
      <c r="HPA13" s="84"/>
      <c r="HPB13" s="84"/>
      <c r="HPC13" s="84"/>
      <c r="HPD13" s="84"/>
      <c r="HPE13" s="84"/>
      <c r="HPF13" s="84"/>
      <c r="HPG13" s="84"/>
      <c r="HPH13" s="84"/>
      <c r="HPI13" s="84"/>
      <c r="HPJ13" s="84"/>
      <c r="HPK13" s="84"/>
      <c r="HPL13" s="84"/>
      <c r="HPM13" s="84"/>
      <c r="HPN13" s="84"/>
      <c r="HPO13" s="84"/>
      <c r="HPP13" s="84"/>
      <c r="HPQ13" s="84"/>
      <c r="HPR13" s="84"/>
      <c r="HPS13" s="84"/>
      <c r="HPT13" s="84"/>
      <c r="HPU13" s="84"/>
      <c r="HPV13" s="84"/>
      <c r="HPW13" s="84"/>
      <c r="HPX13" s="84"/>
      <c r="HPY13" s="84"/>
      <c r="HPZ13" s="84"/>
      <c r="HQA13" s="84"/>
      <c r="HQB13" s="84"/>
      <c r="HQC13" s="84"/>
      <c r="HQD13" s="84"/>
      <c r="HQE13" s="84"/>
      <c r="HQF13" s="84"/>
      <c r="HQG13" s="84"/>
      <c r="HQH13" s="84"/>
      <c r="HQI13" s="84"/>
      <c r="HQJ13" s="84"/>
      <c r="HQK13" s="84"/>
      <c r="HQL13" s="84"/>
      <c r="HQM13" s="84"/>
      <c r="HQN13" s="84"/>
      <c r="HQO13" s="84"/>
      <c r="HQP13" s="84"/>
      <c r="HQQ13" s="84"/>
      <c r="HQR13" s="84"/>
      <c r="HQS13" s="84"/>
      <c r="HQT13" s="84"/>
      <c r="HQU13" s="84"/>
      <c r="HQV13" s="84"/>
      <c r="HQW13" s="84"/>
      <c r="HQX13" s="84"/>
      <c r="HQY13" s="84"/>
      <c r="HQZ13" s="84"/>
      <c r="HRA13" s="84"/>
      <c r="HRB13" s="84"/>
      <c r="HRC13" s="84"/>
      <c r="HRD13" s="84"/>
      <c r="HRE13" s="84"/>
      <c r="HRF13" s="84"/>
      <c r="HRG13" s="84"/>
      <c r="HRH13" s="84"/>
      <c r="HRI13" s="84"/>
      <c r="HRJ13" s="84"/>
      <c r="HRK13" s="84"/>
      <c r="HRL13" s="84"/>
      <c r="HRM13" s="84"/>
      <c r="HRN13" s="84"/>
      <c r="HRO13" s="84"/>
      <c r="HRP13" s="84"/>
      <c r="HRQ13" s="84"/>
      <c r="HRR13" s="84"/>
      <c r="HRS13" s="84"/>
      <c r="HRT13" s="84"/>
      <c r="HRU13" s="84"/>
      <c r="HRV13" s="84"/>
      <c r="HRW13" s="84"/>
      <c r="HRX13" s="84"/>
      <c r="HRY13" s="84"/>
      <c r="HRZ13" s="84"/>
      <c r="HSA13" s="84"/>
      <c r="HSB13" s="84"/>
      <c r="HSC13" s="84"/>
      <c r="HSD13" s="84"/>
      <c r="HSE13" s="84"/>
      <c r="HSF13" s="84"/>
      <c r="HSG13" s="84"/>
      <c r="HSH13" s="84"/>
      <c r="HSI13" s="84"/>
      <c r="HSJ13" s="84"/>
      <c r="HSK13" s="84"/>
      <c r="HSL13" s="84"/>
      <c r="HSM13" s="84"/>
      <c r="HSN13" s="84"/>
      <c r="HSO13" s="84"/>
      <c r="HSP13" s="84"/>
      <c r="HSQ13" s="84"/>
      <c r="HSR13" s="84"/>
      <c r="HSS13" s="84"/>
      <c r="HST13" s="84"/>
      <c r="HSU13" s="84"/>
      <c r="HSV13" s="84"/>
      <c r="HSW13" s="84"/>
      <c r="HSX13" s="84"/>
      <c r="HSY13" s="84"/>
      <c r="HSZ13" s="84"/>
      <c r="HTA13" s="84"/>
      <c r="HTB13" s="84"/>
      <c r="HTC13" s="84"/>
      <c r="HTD13" s="84"/>
      <c r="HTE13" s="84"/>
      <c r="HTF13" s="84"/>
      <c r="HTG13" s="84"/>
      <c r="HTH13" s="84"/>
      <c r="HTI13" s="84"/>
      <c r="HTJ13" s="84"/>
      <c r="HTK13" s="84"/>
      <c r="HTL13" s="84"/>
      <c r="HTM13" s="84"/>
      <c r="HTN13" s="84"/>
      <c r="HTO13" s="84"/>
      <c r="HTP13" s="84"/>
      <c r="HTQ13" s="84"/>
      <c r="HTR13" s="84"/>
      <c r="HTS13" s="84"/>
      <c r="HTT13" s="84"/>
      <c r="HTU13" s="84"/>
      <c r="HTV13" s="84"/>
      <c r="HTW13" s="84"/>
      <c r="HTX13" s="84"/>
      <c r="HTY13" s="84"/>
      <c r="HTZ13" s="84"/>
      <c r="HUA13" s="84"/>
      <c r="HUB13" s="84"/>
      <c r="HUC13" s="84"/>
      <c r="HUD13" s="84"/>
      <c r="HUE13" s="84"/>
      <c r="HUF13" s="84"/>
      <c r="HUG13" s="84"/>
      <c r="HUH13" s="84"/>
      <c r="HUI13" s="84"/>
      <c r="HUJ13" s="84"/>
      <c r="HUK13" s="84"/>
      <c r="HUL13" s="84"/>
      <c r="HUM13" s="84"/>
      <c r="HUN13" s="84"/>
      <c r="HUO13" s="84"/>
      <c r="HUP13" s="84"/>
      <c r="HUQ13" s="84"/>
      <c r="HUR13" s="84"/>
      <c r="HUS13" s="84"/>
      <c r="HUT13" s="84"/>
      <c r="HUU13" s="84"/>
      <c r="HUV13" s="84"/>
      <c r="HUW13" s="84"/>
      <c r="HUX13" s="84"/>
      <c r="HUY13" s="84"/>
      <c r="HUZ13" s="84"/>
      <c r="HVA13" s="84"/>
      <c r="HVB13" s="84"/>
      <c r="HVC13" s="84"/>
      <c r="HVD13" s="84"/>
      <c r="HVE13" s="84"/>
      <c r="HVF13" s="84"/>
      <c r="HVG13" s="84"/>
      <c r="HVH13" s="84"/>
      <c r="HVI13" s="84"/>
      <c r="HVJ13" s="84"/>
      <c r="HVK13" s="84"/>
      <c r="HVL13" s="84"/>
      <c r="HVM13" s="84"/>
      <c r="HVN13" s="84"/>
      <c r="HVO13" s="84"/>
      <c r="HVP13" s="84"/>
      <c r="HVQ13" s="84"/>
      <c r="HVR13" s="84"/>
      <c r="HVS13" s="84"/>
      <c r="HVT13" s="84"/>
      <c r="HVU13" s="84"/>
      <c r="HVV13" s="84"/>
      <c r="HVW13" s="84"/>
      <c r="HVX13" s="84"/>
      <c r="HVY13" s="84"/>
      <c r="HVZ13" s="84"/>
      <c r="HWA13" s="84"/>
      <c r="HWB13" s="84"/>
      <c r="HWC13" s="84"/>
      <c r="HWD13" s="84"/>
      <c r="HWE13" s="84"/>
      <c r="HWF13" s="84"/>
      <c r="HWG13" s="84"/>
      <c r="HWH13" s="84"/>
      <c r="HWI13" s="84"/>
      <c r="HWJ13" s="84"/>
      <c r="HWK13" s="84"/>
      <c r="HWL13" s="84"/>
      <c r="HWM13" s="84"/>
      <c r="HWN13" s="84"/>
      <c r="HWO13" s="84"/>
      <c r="HWP13" s="84"/>
      <c r="HWQ13" s="84"/>
      <c r="HWR13" s="84"/>
      <c r="HWS13" s="84"/>
      <c r="HWT13" s="84"/>
      <c r="HWU13" s="84"/>
      <c r="HWV13" s="84"/>
      <c r="HWW13" s="84"/>
      <c r="HWX13" s="84"/>
      <c r="HWY13" s="84"/>
      <c r="HWZ13" s="84"/>
      <c r="HXA13" s="84"/>
      <c r="HXB13" s="84"/>
      <c r="HXC13" s="84"/>
      <c r="HXD13" s="84"/>
      <c r="HXE13" s="84"/>
      <c r="HXF13" s="84"/>
      <c r="HXG13" s="84"/>
      <c r="HXH13" s="84"/>
      <c r="HXI13" s="84"/>
      <c r="HXJ13" s="84"/>
      <c r="HXK13" s="84"/>
      <c r="HXL13" s="84"/>
      <c r="HXM13" s="84"/>
      <c r="HXN13" s="84"/>
      <c r="HXO13" s="84"/>
      <c r="HXP13" s="84"/>
      <c r="HXQ13" s="84"/>
      <c r="HXR13" s="84"/>
      <c r="HXS13" s="84"/>
      <c r="HXT13" s="84"/>
      <c r="HXU13" s="84"/>
      <c r="HXV13" s="84"/>
      <c r="HXW13" s="84"/>
      <c r="HXX13" s="84"/>
      <c r="HXY13" s="84"/>
      <c r="HXZ13" s="84"/>
      <c r="HYA13" s="84"/>
      <c r="HYB13" s="84"/>
      <c r="HYC13" s="84"/>
      <c r="HYD13" s="84"/>
      <c r="HYE13" s="84"/>
      <c r="HYF13" s="84"/>
      <c r="HYG13" s="84"/>
      <c r="HYH13" s="84"/>
      <c r="HYI13" s="84"/>
      <c r="HYJ13" s="84"/>
      <c r="HYK13" s="84"/>
      <c r="HYL13" s="84"/>
      <c r="HYM13" s="84"/>
      <c r="HYN13" s="84"/>
      <c r="HYO13" s="84"/>
      <c r="HYP13" s="84"/>
      <c r="HYQ13" s="84"/>
      <c r="HYR13" s="84"/>
      <c r="HYS13" s="84"/>
      <c r="HYT13" s="84"/>
      <c r="HYU13" s="84"/>
      <c r="HYV13" s="84"/>
      <c r="HYW13" s="84"/>
      <c r="HYX13" s="84"/>
      <c r="HYY13" s="84"/>
      <c r="HYZ13" s="84"/>
      <c r="HZA13" s="84"/>
      <c r="HZB13" s="84"/>
      <c r="HZC13" s="84"/>
      <c r="HZD13" s="84"/>
      <c r="HZE13" s="84"/>
      <c r="HZF13" s="84"/>
      <c r="HZG13" s="84"/>
      <c r="HZH13" s="84"/>
      <c r="HZI13" s="84"/>
      <c r="HZJ13" s="84"/>
      <c r="HZK13" s="84"/>
      <c r="HZL13" s="84"/>
      <c r="HZM13" s="84"/>
      <c r="HZN13" s="84"/>
      <c r="HZO13" s="84"/>
      <c r="HZP13" s="84"/>
      <c r="HZQ13" s="84"/>
      <c r="HZR13" s="84"/>
      <c r="HZS13" s="84"/>
      <c r="HZT13" s="84"/>
      <c r="HZU13" s="84"/>
      <c r="HZV13" s="84"/>
      <c r="HZW13" s="84"/>
      <c r="HZX13" s="84"/>
      <c r="HZY13" s="84"/>
      <c r="HZZ13" s="84"/>
      <c r="IAA13" s="84"/>
      <c r="IAB13" s="84"/>
      <c r="IAC13" s="84"/>
      <c r="IAD13" s="84"/>
      <c r="IAE13" s="84"/>
      <c r="IAF13" s="84"/>
      <c r="IAG13" s="84"/>
      <c r="IAH13" s="84"/>
      <c r="IAI13" s="84"/>
      <c r="IAJ13" s="84"/>
      <c r="IAK13" s="84"/>
      <c r="IAL13" s="84"/>
      <c r="IAM13" s="84"/>
      <c r="IAN13" s="84"/>
      <c r="IAO13" s="84"/>
      <c r="IAP13" s="84"/>
      <c r="IAQ13" s="84"/>
      <c r="IAR13" s="84"/>
      <c r="IAS13" s="84"/>
      <c r="IAT13" s="84"/>
      <c r="IAU13" s="84"/>
      <c r="IAV13" s="84"/>
      <c r="IAW13" s="84"/>
      <c r="IAX13" s="84"/>
      <c r="IAY13" s="84"/>
      <c r="IAZ13" s="84"/>
      <c r="IBA13" s="84"/>
      <c r="IBB13" s="84"/>
      <c r="IBC13" s="84"/>
      <c r="IBD13" s="84"/>
      <c r="IBE13" s="84"/>
      <c r="IBF13" s="84"/>
      <c r="IBG13" s="84"/>
      <c r="IBH13" s="84"/>
      <c r="IBI13" s="84"/>
      <c r="IBJ13" s="84"/>
      <c r="IBK13" s="84"/>
      <c r="IBL13" s="84"/>
      <c r="IBM13" s="84"/>
      <c r="IBN13" s="84"/>
      <c r="IBO13" s="84"/>
      <c r="IBP13" s="84"/>
      <c r="IBQ13" s="84"/>
      <c r="IBR13" s="84"/>
      <c r="IBS13" s="84"/>
      <c r="IBT13" s="84"/>
      <c r="IBU13" s="84"/>
      <c r="IBV13" s="84"/>
      <c r="IBW13" s="84"/>
      <c r="IBX13" s="84"/>
      <c r="IBY13" s="84"/>
      <c r="IBZ13" s="84"/>
      <c r="ICA13" s="84"/>
      <c r="ICB13" s="84"/>
      <c r="ICC13" s="84"/>
      <c r="ICD13" s="84"/>
      <c r="ICE13" s="84"/>
      <c r="ICF13" s="84"/>
      <c r="ICG13" s="84"/>
      <c r="ICH13" s="84"/>
      <c r="ICI13" s="84"/>
      <c r="ICJ13" s="84"/>
      <c r="ICK13" s="84"/>
      <c r="ICL13" s="84"/>
      <c r="ICM13" s="84"/>
      <c r="ICN13" s="84"/>
      <c r="ICO13" s="84"/>
      <c r="ICP13" s="84"/>
      <c r="ICQ13" s="84"/>
      <c r="ICR13" s="84"/>
      <c r="ICS13" s="84"/>
      <c r="ICT13" s="84"/>
      <c r="ICU13" s="84"/>
      <c r="ICV13" s="84"/>
      <c r="ICW13" s="84"/>
      <c r="ICX13" s="84"/>
      <c r="ICY13" s="84"/>
      <c r="ICZ13" s="84"/>
      <c r="IDA13" s="84"/>
      <c r="IDB13" s="84"/>
      <c r="IDC13" s="84"/>
      <c r="IDD13" s="84"/>
      <c r="IDE13" s="84"/>
      <c r="IDF13" s="84"/>
      <c r="IDG13" s="84"/>
      <c r="IDH13" s="84"/>
      <c r="IDI13" s="84"/>
      <c r="IDJ13" s="84"/>
      <c r="IDK13" s="84"/>
      <c r="IDL13" s="84"/>
      <c r="IDM13" s="84"/>
      <c r="IDN13" s="84"/>
      <c r="IDO13" s="84"/>
      <c r="IDP13" s="84"/>
      <c r="IDQ13" s="84"/>
      <c r="IDR13" s="84"/>
      <c r="IDS13" s="84"/>
      <c r="IDT13" s="84"/>
      <c r="IDU13" s="84"/>
      <c r="IDV13" s="84"/>
      <c r="IDW13" s="84"/>
      <c r="IDX13" s="84"/>
      <c r="IDY13" s="84"/>
      <c r="IDZ13" s="84"/>
      <c r="IEA13" s="84"/>
      <c r="IEB13" s="84"/>
      <c r="IEC13" s="84"/>
      <c r="IED13" s="84"/>
      <c r="IEE13" s="84"/>
      <c r="IEF13" s="84"/>
      <c r="IEG13" s="84"/>
      <c r="IEH13" s="84"/>
      <c r="IEI13" s="84"/>
      <c r="IEJ13" s="84"/>
      <c r="IEK13" s="84"/>
      <c r="IEL13" s="84"/>
      <c r="IEM13" s="84"/>
      <c r="IEN13" s="84"/>
      <c r="IEO13" s="84"/>
      <c r="IEP13" s="84"/>
      <c r="IEQ13" s="84"/>
      <c r="IER13" s="84"/>
      <c r="IES13" s="84"/>
      <c r="IET13" s="84"/>
      <c r="IEU13" s="84"/>
      <c r="IEV13" s="84"/>
      <c r="IEW13" s="84"/>
      <c r="IEX13" s="84"/>
      <c r="IEY13" s="84"/>
      <c r="IEZ13" s="84"/>
      <c r="IFA13" s="84"/>
      <c r="IFB13" s="84"/>
      <c r="IFC13" s="84"/>
      <c r="IFD13" s="84"/>
      <c r="IFE13" s="84"/>
      <c r="IFF13" s="84"/>
      <c r="IFG13" s="84"/>
      <c r="IFH13" s="84"/>
      <c r="IFI13" s="84"/>
      <c r="IFJ13" s="84"/>
      <c r="IFK13" s="84"/>
      <c r="IFL13" s="84"/>
      <c r="IFM13" s="84"/>
      <c r="IFN13" s="84"/>
      <c r="IFO13" s="84"/>
      <c r="IFP13" s="84"/>
      <c r="IFQ13" s="84"/>
      <c r="IFR13" s="84"/>
      <c r="IFS13" s="84"/>
      <c r="IFT13" s="84"/>
      <c r="IFU13" s="84"/>
      <c r="IFV13" s="84"/>
      <c r="IFW13" s="84"/>
      <c r="IFX13" s="84"/>
      <c r="IFY13" s="84"/>
      <c r="IFZ13" s="84"/>
      <c r="IGA13" s="84"/>
      <c r="IGB13" s="84"/>
      <c r="IGC13" s="84"/>
      <c r="IGD13" s="84"/>
      <c r="IGE13" s="84"/>
      <c r="IGF13" s="84"/>
      <c r="IGG13" s="84"/>
      <c r="IGH13" s="84"/>
      <c r="IGI13" s="84"/>
      <c r="IGJ13" s="84"/>
      <c r="IGK13" s="84"/>
      <c r="IGL13" s="84"/>
      <c r="IGM13" s="84"/>
      <c r="IGN13" s="84"/>
      <c r="IGO13" s="84"/>
      <c r="IGP13" s="84"/>
      <c r="IGQ13" s="84"/>
      <c r="IGR13" s="84"/>
      <c r="IGS13" s="84"/>
      <c r="IGT13" s="84"/>
      <c r="IGU13" s="84"/>
      <c r="IGV13" s="84"/>
      <c r="IGW13" s="84"/>
      <c r="IGX13" s="84"/>
      <c r="IGY13" s="84"/>
      <c r="IGZ13" s="84"/>
      <c r="IHA13" s="84"/>
      <c r="IHB13" s="84"/>
      <c r="IHC13" s="84"/>
      <c r="IHD13" s="84"/>
      <c r="IHE13" s="84"/>
      <c r="IHF13" s="84"/>
      <c r="IHG13" s="84"/>
      <c r="IHH13" s="84"/>
      <c r="IHI13" s="84"/>
      <c r="IHJ13" s="84"/>
      <c r="IHK13" s="84"/>
      <c r="IHL13" s="84"/>
      <c r="IHM13" s="84"/>
      <c r="IHN13" s="84"/>
      <c r="IHO13" s="84"/>
      <c r="IHP13" s="84"/>
      <c r="IHQ13" s="84"/>
      <c r="IHR13" s="84"/>
      <c r="IHS13" s="84"/>
      <c r="IHT13" s="84"/>
      <c r="IHU13" s="84"/>
      <c r="IHV13" s="84"/>
      <c r="IHW13" s="84"/>
      <c r="IHX13" s="84"/>
      <c r="IHY13" s="84"/>
      <c r="IHZ13" s="84"/>
      <c r="IIA13" s="84"/>
      <c r="IIB13" s="84"/>
      <c r="IIC13" s="84"/>
      <c r="IID13" s="84"/>
      <c r="IIE13" s="84"/>
      <c r="IIF13" s="84"/>
      <c r="IIG13" s="84"/>
      <c r="IIH13" s="84"/>
      <c r="III13" s="84"/>
      <c r="IIJ13" s="84"/>
      <c r="IIK13" s="84"/>
      <c r="IIL13" s="84"/>
      <c r="IIM13" s="84"/>
      <c r="IIN13" s="84"/>
      <c r="IIO13" s="84"/>
      <c r="IIP13" s="84"/>
      <c r="IIQ13" s="84"/>
      <c r="IIR13" s="84"/>
      <c r="IIS13" s="84"/>
      <c r="IIT13" s="84"/>
      <c r="IIU13" s="84"/>
      <c r="IIV13" s="84"/>
      <c r="IIW13" s="84"/>
      <c r="IIX13" s="84"/>
      <c r="IIY13" s="84"/>
      <c r="IIZ13" s="84"/>
      <c r="IJA13" s="84"/>
      <c r="IJB13" s="84"/>
      <c r="IJC13" s="84"/>
      <c r="IJD13" s="84"/>
      <c r="IJE13" s="84"/>
      <c r="IJF13" s="84"/>
      <c r="IJG13" s="84"/>
      <c r="IJH13" s="84"/>
      <c r="IJI13" s="84"/>
      <c r="IJJ13" s="84"/>
      <c r="IJK13" s="84"/>
      <c r="IJL13" s="84"/>
      <c r="IJM13" s="84"/>
      <c r="IJN13" s="84"/>
      <c r="IJO13" s="84"/>
      <c r="IJP13" s="84"/>
      <c r="IJQ13" s="84"/>
      <c r="IJR13" s="84"/>
      <c r="IJS13" s="84"/>
      <c r="IJT13" s="84"/>
      <c r="IJU13" s="84"/>
      <c r="IJV13" s="84"/>
      <c r="IJW13" s="84"/>
      <c r="IJX13" s="84"/>
      <c r="IJY13" s="84"/>
      <c r="IJZ13" s="84"/>
      <c r="IKA13" s="84"/>
      <c r="IKB13" s="84"/>
      <c r="IKC13" s="84"/>
      <c r="IKD13" s="84"/>
      <c r="IKE13" s="84"/>
      <c r="IKF13" s="84"/>
      <c r="IKG13" s="84"/>
      <c r="IKH13" s="84"/>
      <c r="IKI13" s="84"/>
      <c r="IKJ13" s="84"/>
      <c r="IKK13" s="84"/>
      <c r="IKL13" s="84"/>
      <c r="IKM13" s="84"/>
      <c r="IKN13" s="84"/>
      <c r="IKO13" s="84"/>
      <c r="IKP13" s="84"/>
      <c r="IKQ13" s="84"/>
      <c r="IKR13" s="84"/>
      <c r="IKS13" s="84"/>
      <c r="IKT13" s="84"/>
      <c r="IKU13" s="84"/>
      <c r="IKV13" s="84"/>
      <c r="IKW13" s="84"/>
      <c r="IKX13" s="84"/>
      <c r="IKY13" s="84"/>
      <c r="IKZ13" s="84"/>
      <c r="ILA13" s="84"/>
      <c r="ILB13" s="84"/>
      <c r="ILC13" s="84"/>
      <c r="ILD13" s="84"/>
      <c r="ILE13" s="84"/>
      <c r="ILF13" s="84"/>
      <c r="ILG13" s="84"/>
      <c r="ILH13" s="84"/>
      <c r="ILI13" s="84"/>
      <c r="ILJ13" s="84"/>
      <c r="ILK13" s="84"/>
      <c r="ILL13" s="84"/>
      <c r="ILM13" s="84"/>
      <c r="ILN13" s="84"/>
      <c r="ILO13" s="84"/>
      <c r="ILP13" s="84"/>
      <c r="ILQ13" s="84"/>
      <c r="ILR13" s="84"/>
      <c r="ILS13" s="84"/>
      <c r="ILT13" s="84"/>
      <c r="ILU13" s="84"/>
      <c r="ILV13" s="84"/>
      <c r="ILW13" s="84"/>
      <c r="ILX13" s="84"/>
      <c r="ILY13" s="84"/>
      <c r="ILZ13" s="84"/>
      <c r="IMA13" s="84"/>
      <c r="IMB13" s="84"/>
      <c r="IMC13" s="84"/>
      <c r="IMD13" s="84"/>
      <c r="IME13" s="84"/>
      <c r="IMF13" s="84"/>
      <c r="IMG13" s="84"/>
      <c r="IMH13" s="84"/>
      <c r="IMI13" s="84"/>
      <c r="IMJ13" s="84"/>
      <c r="IMK13" s="84"/>
      <c r="IML13" s="84"/>
      <c r="IMM13" s="84"/>
      <c r="IMN13" s="84"/>
      <c r="IMO13" s="84"/>
      <c r="IMP13" s="84"/>
      <c r="IMQ13" s="84"/>
      <c r="IMR13" s="84"/>
      <c r="IMS13" s="84"/>
      <c r="IMT13" s="84"/>
      <c r="IMU13" s="84"/>
      <c r="IMV13" s="84"/>
      <c r="IMW13" s="84"/>
      <c r="IMX13" s="84"/>
      <c r="IMY13" s="84"/>
      <c r="IMZ13" s="84"/>
      <c r="INA13" s="84"/>
      <c r="INB13" s="84"/>
      <c r="INC13" s="84"/>
      <c r="IND13" s="84"/>
      <c r="INE13" s="84"/>
      <c r="INF13" s="84"/>
      <c r="ING13" s="84"/>
      <c r="INH13" s="84"/>
      <c r="INI13" s="84"/>
      <c r="INJ13" s="84"/>
      <c r="INK13" s="84"/>
      <c r="INL13" s="84"/>
      <c r="INM13" s="84"/>
      <c r="INN13" s="84"/>
      <c r="INO13" s="84"/>
      <c r="INP13" s="84"/>
      <c r="INQ13" s="84"/>
      <c r="INR13" s="84"/>
      <c r="INS13" s="84"/>
      <c r="INT13" s="84"/>
      <c r="INU13" s="84"/>
      <c r="INV13" s="84"/>
      <c r="INW13" s="84"/>
      <c r="INX13" s="84"/>
      <c r="INY13" s="84"/>
      <c r="INZ13" s="84"/>
      <c r="IOA13" s="84"/>
      <c r="IOB13" s="84"/>
      <c r="IOC13" s="84"/>
      <c r="IOD13" s="84"/>
      <c r="IOE13" s="84"/>
      <c r="IOF13" s="84"/>
      <c r="IOG13" s="84"/>
      <c r="IOH13" s="84"/>
      <c r="IOI13" s="84"/>
      <c r="IOJ13" s="84"/>
      <c r="IOK13" s="84"/>
      <c r="IOL13" s="84"/>
      <c r="IOM13" s="84"/>
      <c r="ION13" s="84"/>
      <c r="IOO13" s="84"/>
      <c r="IOP13" s="84"/>
      <c r="IOQ13" s="84"/>
      <c r="IOR13" s="84"/>
      <c r="IOS13" s="84"/>
      <c r="IOT13" s="84"/>
      <c r="IOU13" s="84"/>
      <c r="IOV13" s="84"/>
      <c r="IOW13" s="84"/>
      <c r="IOX13" s="84"/>
      <c r="IOY13" s="84"/>
      <c r="IOZ13" s="84"/>
      <c r="IPA13" s="84"/>
      <c r="IPB13" s="84"/>
      <c r="IPC13" s="84"/>
      <c r="IPD13" s="84"/>
      <c r="IPE13" s="84"/>
      <c r="IPF13" s="84"/>
      <c r="IPG13" s="84"/>
      <c r="IPH13" s="84"/>
      <c r="IPI13" s="84"/>
      <c r="IPJ13" s="84"/>
      <c r="IPK13" s="84"/>
      <c r="IPL13" s="84"/>
      <c r="IPM13" s="84"/>
      <c r="IPN13" s="84"/>
      <c r="IPO13" s="84"/>
      <c r="IPP13" s="84"/>
      <c r="IPQ13" s="84"/>
      <c r="IPR13" s="84"/>
      <c r="IPS13" s="84"/>
      <c r="IPT13" s="84"/>
      <c r="IPU13" s="84"/>
      <c r="IPV13" s="84"/>
      <c r="IPW13" s="84"/>
      <c r="IPX13" s="84"/>
      <c r="IPY13" s="84"/>
      <c r="IPZ13" s="84"/>
      <c r="IQA13" s="84"/>
      <c r="IQB13" s="84"/>
      <c r="IQC13" s="84"/>
      <c r="IQD13" s="84"/>
      <c r="IQE13" s="84"/>
      <c r="IQF13" s="84"/>
      <c r="IQG13" s="84"/>
      <c r="IQH13" s="84"/>
      <c r="IQI13" s="84"/>
      <c r="IQJ13" s="84"/>
      <c r="IQK13" s="84"/>
      <c r="IQL13" s="84"/>
      <c r="IQM13" s="84"/>
      <c r="IQN13" s="84"/>
      <c r="IQO13" s="84"/>
      <c r="IQP13" s="84"/>
      <c r="IQQ13" s="84"/>
      <c r="IQR13" s="84"/>
      <c r="IQS13" s="84"/>
      <c r="IQT13" s="84"/>
      <c r="IQU13" s="84"/>
      <c r="IQV13" s="84"/>
      <c r="IQW13" s="84"/>
      <c r="IQX13" s="84"/>
      <c r="IQY13" s="84"/>
      <c r="IQZ13" s="84"/>
      <c r="IRA13" s="84"/>
      <c r="IRB13" s="84"/>
      <c r="IRC13" s="84"/>
      <c r="IRD13" s="84"/>
      <c r="IRE13" s="84"/>
      <c r="IRF13" s="84"/>
      <c r="IRG13" s="84"/>
      <c r="IRH13" s="84"/>
      <c r="IRI13" s="84"/>
      <c r="IRJ13" s="84"/>
      <c r="IRK13" s="84"/>
      <c r="IRL13" s="84"/>
      <c r="IRM13" s="84"/>
      <c r="IRN13" s="84"/>
      <c r="IRO13" s="84"/>
      <c r="IRP13" s="84"/>
      <c r="IRQ13" s="84"/>
      <c r="IRR13" s="84"/>
      <c r="IRS13" s="84"/>
      <c r="IRT13" s="84"/>
      <c r="IRU13" s="84"/>
      <c r="IRV13" s="84"/>
      <c r="IRW13" s="84"/>
      <c r="IRX13" s="84"/>
      <c r="IRY13" s="84"/>
      <c r="IRZ13" s="84"/>
      <c r="ISA13" s="84"/>
      <c r="ISB13" s="84"/>
      <c r="ISC13" s="84"/>
      <c r="ISD13" s="84"/>
      <c r="ISE13" s="84"/>
      <c r="ISF13" s="84"/>
      <c r="ISG13" s="84"/>
      <c r="ISH13" s="84"/>
      <c r="ISI13" s="84"/>
      <c r="ISJ13" s="84"/>
      <c r="ISK13" s="84"/>
      <c r="ISL13" s="84"/>
      <c r="ISM13" s="84"/>
      <c r="ISN13" s="84"/>
      <c r="ISO13" s="84"/>
      <c r="ISP13" s="84"/>
      <c r="ISQ13" s="84"/>
      <c r="ISR13" s="84"/>
      <c r="ISS13" s="84"/>
      <c r="IST13" s="84"/>
      <c r="ISU13" s="84"/>
      <c r="ISV13" s="84"/>
      <c r="ISW13" s="84"/>
      <c r="ISX13" s="84"/>
      <c r="ISY13" s="84"/>
      <c r="ISZ13" s="84"/>
      <c r="ITA13" s="84"/>
      <c r="ITB13" s="84"/>
      <c r="ITC13" s="84"/>
      <c r="ITD13" s="84"/>
      <c r="ITE13" s="84"/>
      <c r="ITF13" s="84"/>
      <c r="ITG13" s="84"/>
      <c r="ITH13" s="84"/>
      <c r="ITI13" s="84"/>
      <c r="ITJ13" s="84"/>
      <c r="ITK13" s="84"/>
      <c r="ITL13" s="84"/>
      <c r="ITM13" s="84"/>
      <c r="ITN13" s="84"/>
      <c r="ITO13" s="84"/>
      <c r="ITP13" s="84"/>
      <c r="ITQ13" s="84"/>
      <c r="ITR13" s="84"/>
      <c r="ITS13" s="84"/>
      <c r="ITT13" s="84"/>
      <c r="ITU13" s="84"/>
      <c r="ITV13" s="84"/>
      <c r="ITW13" s="84"/>
      <c r="ITX13" s="84"/>
      <c r="ITY13" s="84"/>
      <c r="ITZ13" s="84"/>
      <c r="IUA13" s="84"/>
      <c r="IUB13" s="84"/>
      <c r="IUC13" s="84"/>
      <c r="IUD13" s="84"/>
      <c r="IUE13" s="84"/>
      <c r="IUF13" s="84"/>
      <c r="IUG13" s="84"/>
      <c r="IUH13" s="84"/>
      <c r="IUI13" s="84"/>
      <c r="IUJ13" s="84"/>
      <c r="IUK13" s="84"/>
      <c r="IUL13" s="84"/>
      <c r="IUM13" s="84"/>
      <c r="IUN13" s="84"/>
      <c r="IUO13" s="84"/>
      <c r="IUP13" s="84"/>
      <c r="IUQ13" s="84"/>
      <c r="IUR13" s="84"/>
      <c r="IUS13" s="84"/>
      <c r="IUT13" s="84"/>
      <c r="IUU13" s="84"/>
      <c r="IUV13" s="84"/>
      <c r="IUW13" s="84"/>
      <c r="IUX13" s="84"/>
      <c r="IUY13" s="84"/>
      <c r="IUZ13" s="84"/>
      <c r="IVA13" s="84"/>
      <c r="IVB13" s="84"/>
      <c r="IVC13" s="84"/>
      <c r="IVD13" s="84"/>
      <c r="IVE13" s="84"/>
      <c r="IVF13" s="84"/>
      <c r="IVG13" s="84"/>
      <c r="IVH13" s="84"/>
      <c r="IVI13" s="84"/>
      <c r="IVJ13" s="84"/>
      <c r="IVK13" s="84"/>
      <c r="IVL13" s="84"/>
      <c r="IVM13" s="84"/>
      <c r="IVN13" s="84"/>
      <c r="IVO13" s="84"/>
      <c r="IVP13" s="84"/>
      <c r="IVQ13" s="84"/>
      <c r="IVR13" s="84"/>
      <c r="IVS13" s="84"/>
      <c r="IVT13" s="84"/>
      <c r="IVU13" s="84"/>
      <c r="IVV13" s="84"/>
      <c r="IVW13" s="84"/>
      <c r="IVX13" s="84"/>
      <c r="IVY13" s="84"/>
      <c r="IVZ13" s="84"/>
      <c r="IWA13" s="84"/>
      <c r="IWB13" s="84"/>
      <c r="IWC13" s="84"/>
      <c r="IWD13" s="84"/>
      <c r="IWE13" s="84"/>
      <c r="IWF13" s="84"/>
      <c r="IWG13" s="84"/>
      <c r="IWH13" s="84"/>
      <c r="IWI13" s="84"/>
      <c r="IWJ13" s="84"/>
      <c r="IWK13" s="84"/>
      <c r="IWL13" s="84"/>
      <c r="IWM13" s="84"/>
      <c r="IWN13" s="84"/>
      <c r="IWO13" s="84"/>
      <c r="IWP13" s="84"/>
      <c r="IWQ13" s="84"/>
      <c r="IWR13" s="84"/>
      <c r="IWS13" s="84"/>
      <c r="IWT13" s="84"/>
      <c r="IWU13" s="84"/>
      <c r="IWV13" s="84"/>
      <c r="IWW13" s="84"/>
      <c r="IWX13" s="84"/>
      <c r="IWY13" s="84"/>
      <c r="IWZ13" s="84"/>
      <c r="IXA13" s="84"/>
      <c r="IXB13" s="84"/>
      <c r="IXC13" s="84"/>
      <c r="IXD13" s="84"/>
      <c r="IXE13" s="84"/>
      <c r="IXF13" s="84"/>
      <c r="IXG13" s="84"/>
      <c r="IXH13" s="84"/>
      <c r="IXI13" s="84"/>
      <c r="IXJ13" s="84"/>
      <c r="IXK13" s="84"/>
      <c r="IXL13" s="84"/>
      <c r="IXM13" s="84"/>
      <c r="IXN13" s="84"/>
      <c r="IXO13" s="84"/>
      <c r="IXP13" s="84"/>
      <c r="IXQ13" s="84"/>
      <c r="IXR13" s="84"/>
      <c r="IXS13" s="84"/>
      <c r="IXT13" s="84"/>
      <c r="IXU13" s="84"/>
      <c r="IXV13" s="84"/>
      <c r="IXW13" s="84"/>
      <c r="IXX13" s="84"/>
      <c r="IXY13" s="84"/>
      <c r="IXZ13" s="84"/>
      <c r="IYA13" s="84"/>
      <c r="IYB13" s="84"/>
      <c r="IYC13" s="84"/>
      <c r="IYD13" s="84"/>
      <c r="IYE13" s="84"/>
      <c r="IYF13" s="84"/>
      <c r="IYG13" s="84"/>
      <c r="IYH13" s="84"/>
      <c r="IYI13" s="84"/>
      <c r="IYJ13" s="84"/>
      <c r="IYK13" s="84"/>
      <c r="IYL13" s="84"/>
      <c r="IYM13" s="84"/>
      <c r="IYN13" s="84"/>
      <c r="IYO13" s="84"/>
      <c r="IYP13" s="84"/>
      <c r="IYQ13" s="84"/>
      <c r="IYR13" s="84"/>
      <c r="IYS13" s="84"/>
      <c r="IYT13" s="84"/>
      <c r="IYU13" s="84"/>
      <c r="IYV13" s="84"/>
      <c r="IYW13" s="84"/>
      <c r="IYX13" s="84"/>
      <c r="IYY13" s="84"/>
      <c r="IYZ13" s="84"/>
      <c r="IZA13" s="84"/>
      <c r="IZB13" s="84"/>
      <c r="IZC13" s="84"/>
      <c r="IZD13" s="84"/>
      <c r="IZE13" s="84"/>
      <c r="IZF13" s="84"/>
      <c r="IZG13" s="84"/>
      <c r="IZH13" s="84"/>
      <c r="IZI13" s="84"/>
      <c r="IZJ13" s="84"/>
      <c r="IZK13" s="84"/>
      <c r="IZL13" s="84"/>
      <c r="IZM13" s="84"/>
      <c r="IZN13" s="84"/>
      <c r="IZO13" s="84"/>
      <c r="IZP13" s="84"/>
      <c r="IZQ13" s="84"/>
      <c r="IZR13" s="84"/>
      <c r="IZS13" s="84"/>
      <c r="IZT13" s="84"/>
      <c r="IZU13" s="84"/>
      <c r="IZV13" s="84"/>
      <c r="IZW13" s="84"/>
      <c r="IZX13" s="84"/>
      <c r="IZY13" s="84"/>
      <c r="IZZ13" s="84"/>
      <c r="JAA13" s="84"/>
      <c r="JAB13" s="84"/>
      <c r="JAC13" s="84"/>
      <c r="JAD13" s="84"/>
      <c r="JAE13" s="84"/>
      <c r="JAF13" s="84"/>
      <c r="JAG13" s="84"/>
      <c r="JAH13" s="84"/>
      <c r="JAI13" s="84"/>
      <c r="JAJ13" s="84"/>
      <c r="JAK13" s="84"/>
      <c r="JAL13" s="84"/>
      <c r="JAM13" s="84"/>
      <c r="JAN13" s="84"/>
      <c r="JAO13" s="84"/>
      <c r="JAP13" s="84"/>
      <c r="JAQ13" s="84"/>
      <c r="JAR13" s="84"/>
      <c r="JAS13" s="84"/>
      <c r="JAT13" s="84"/>
      <c r="JAU13" s="84"/>
      <c r="JAV13" s="84"/>
      <c r="JAW13" s="84"/>
      <c r="JAX13" s="84"/>
      <c r="JAY13" s="84"/>
      <c r="JAZ13" s="84"/>
      <c r="JBA13" s="84"/>
      <c r="JBB13" s="84"/>
      <c r="JBC13" s="84"/>
      <c r="JBD13" s="84"/>
      <c r="JBE13" s="84"/>
      <c r="JBF13" s="84"/>
      <c r="JBG13" s="84"/>
      <c r="JBH13" s="84"/>
      <c r="JBI13" s="84"/>
      <c r="JBJ13" s="84"/>
      <c r="JBK13" s="84"/>
      <c r="JBL13" s="84"/>
      <c r="JBM13" s="84"/>
      <c r="JBN13" s="84"/>
      <c r="JBO13" s="84"/>
      <c r="JBP13" s="84"/>
      <c r="JBQ13" s="84"/>
      <c r="JBR13" s="84"/>
      <c r="JBS13" s="84"/>
      <c r="JBT13" s="84"/>
      <c r="JBU13" s="84"/>
      <c r="JBV13" s="84"/>
      <c r="JBW13" s="84"/>
      <c r="JBX13" s="84"/>
      <c r="JBY13" s="84"/>
      <c r="JBZ13" s="84"/>
      <c r="JCA13" s="84"/>
      <c r="JCB13" s="84"/>
      <c r="JCC13" s="84"/>
      <c r="JCD13" s="84"/>
      <c r="JCE13" s="84"/>
      <c r="JCF13" s="84"/>
      <c r="JCG13" s="84"/>
      <c r="JCH13" s="84"/>
      <c r="JCI13" s="84"/>
      <c r="JCJ13" s="84"/>
      <c r="JCK13" s="84"/>
      <c r="JCL13" s="84"/>
      <c r="JCM13" s="84"/>
      <c r="JCN13" s="84"/>
      <c r="JCO13" s="84"/>
      <c r="JCP13" s="84"/>
      <c r="JCQ13" s="84"/>
      <c r="JCR13" s="84"/>
      <c r="JCS13" s="84"/>
      <c r="JCT13" s="84"/>
      <c r="JCU13" s="84"/>
      <c r="JCV13" s="84"/>
      <c r="JCW13" s="84"/>
      <c r="JCX13" s="84"/>
      <c r="JCY13" s="84"/>
      <c r="JCZ13" s="84"/>
      <c r="JDA13" s="84"/>
      <c r="JDB13" s="84"/>
      <c r="JDC13" s="84"/>
      <c r="JDD13" s="84"/>
      <c r="JDE13" s="84"/>
      <c r="JDF13" s="84"/>
      <c r="JDG13" s="84"/>
      <c r="JDH13" s="84"/>
      <c r="JDI13" s="84"/>
      <c r="JDJ13" s="84"/>
      <c r="JDK13" s="84"/>
      <c r="JDL13" s="84"/>
      <c r="JDM13" s="84"/>
      <c r="JDN13" s="84"/>
      <c r="JDO13" s="84"/>
      <c r="JDP13" s="84"/>
      <c r="JDQ13" s="84"/>
      <c r="JDR13" s="84"/>
      <c r="JDS13" s="84"/>
      <c r="JDT13" s="84"/>
      <c r="JDU13" s="84"/>
      <c r="JDV13" s="84"/>
      <c r="JDW13" s="84"/>
      <c r="JDX13" s="84"/>
      <c r="JDY13" s="84"/>
      <c r="JDZ13" s="84"/>
      <c r="JEA13" s="84"/>
      <c r="JEB13" s="84"/>
      <c r="JEC13" s="84"/>
      <c r="JED13" s="84"/>
      <c r="JEE13" s="84"/>
      <c r="JEF13" s="84"/>
      <c r="JEG13" s="84"/>
      <c r="JEH13" s="84"/>
      <c r="JEI13" s="84"/>
      <c r="JEJ13" s="84"/>
      <c r="JEK13" s="84"/>
      <c r="JEL13" s="84"/>
      <c r="JEM13" s="84"/>
      <c r="JEN13" s="84"/>
      <c r="JEO13" s="84"/>
      <c r="JEP13" s="84"/>
      <c r="JEQ13" s="84"/>
      <c r="JER13" s="84"/>
      <c r="JES13" s="84"/>
      <c r="JET13" s="84"/>
      <c r="JEU13" s="84"/>
      <c r="JEV13" s="84"/>
      <c r="JEW13" s="84"/>
      <c r="JEX13" s="84"/>
      <c r="JEY13" s="84"/>
      <c r="JEZ13" s="84"/>
      <c r="JFA13" s="84"/>
      <c r="JFB13" s="84"/>
      <c r="JFC13" s="84"/>
      <c r="JFD13" s="84"/>
      <c r="JFE13" s="84"/>
      <c r="JFF13" s="84"/>
      <c r="JFG13" s="84"/>
      <c r="JFH13" s="84"/>
      <c r="JFI13" s="84"/>
      <c r="JFJ13" s="84"/>
      <c r="JFK13" s="84"/>
      <c r="JFL13" s="84"/>
      <c r="JFM13" s="84"/>
      <c r="JFN13" s="84"/>
      <c r="JFO13" s="84"/>
      <c r="JFP13" s="84"/>
      <c r="JFQ13" s="84"/>
      <c r="JFR13" s="84"/>
      <c r="JFS13" s="84"/>
      <c r="JFT13" s="84"/>
      <c r="JFU13" s="84"/>
      <c r="JFV13" s="84"/>
      <c r="JFW13" s="84"/>
      <c r="JFX13" s="84"/>
      <c r="JFY13" s="84"/>
      <c r="JFZ13" s="84"/>
      <c r="JGA13" s="84"/>
      <c r="JGB13" s="84"/>
      <c r="JGC13" s="84"/>
      <c r="JGD13" s="84"/>
      <c r="JGE13" s="84"/>
      <c r="JGF13" s="84"/>
      <c r="JGG13" s="84"/>
      <c r="JGH13" s="84"/>
      <c r="JGI13" s="84"/>
      <c r="JGJ13" s="84"/>
      <c r="JGK13" s="84"/>
      <c r="JGL13" s="84"/>
      <c r="JGM13" s="84"/>
      <c r="JGN13" s="84"/>
      <c r="JGO13" s="84"/>
      <c r="JGP13" s="84"/>
      <c r="JGQ13" s="84"/>
      <c r="JGR13" s="84"/>
      <c r="JGS13" s="84"/>
      <c r="JGT13" s="84"/>
      <c r="JGU13" s="84"/>
      <c r="JGV13" s="84"/>
      <c r="JGW13" s="84"/>
      <c r="JGX13" s="84"/>
      <c r="JGY13" s="84"/>
      <c r="JGZ13" s="84"/>
      <c r="JHA13" s="84"/>
      <c r="JHB13" s="84"/>
      <c r="JHC13" s="84"/>
      <c r="JHD13" s="84"/>
      <c r="JHE13" s="84"/>
      <c r="JHF13" s="84"/>
      <c r="JHG13" s="84"/>
      <c r="JHH13" s="84"/>
      <c r="JHI13" s="84"/>
      <c r="JHJ13" s="84"/>
      <c r="JHK13" s="84"/>
      <c r="JHL13" s="84"/>
      <c r="JHM13" s="84"/>
      <c r="JHN13" s="84"/>
      <c r="JHO13" s="84"/>
      <c r="JHP13" s="84"/>
      <c r="JHQ13" s="84"/>
      <c r="JHR13" s="84"/>
      <c r="JHS13" s="84"/>
      <c r="JHT13" s="84"/>
      <c r="JHU13" s="84"/>
      <c r="JHV13" s="84"/>
      <c r="JHW13" s="84"/>
      <c r="JHX13" s="84"/>
      <c r="JHY13" s="84"/>
      <c r="JHZ13" s="84"/>
      <c r="JIA13" s="84"/>
      <c r="JIB13" s="84"/>
      <c r="JIC13" s="84"/>
      <c r="JID13" s="84"/>
      <c r="JIE13" s="84"/>
      <c r="JIF13" s="84"/>
      <c r="JIG13" s="84"/>
      <c r="JIH13" s="84"/>
      <c r="JII13" s="84"/>
      <c r="JIJ13" s="84"/>
      <c r="JIK13" s="84"/>
      <c r="JIL13" s="84"/>
      <c r="JIM13" s="84"/>
      <c r="JIN13" s="84"/>
      <c r="JIO13" s="84"/>
      <c r="JIP13" s="84"/>
      <c r="JIQ13" s="84"/>
      <c r="JIR13" s="84"/>
      <c r="JIS13" s="84"/>
      <c r="JIT13" s="84"/>
      <c r="JIU13" s="84"/>
      <c r="JIV13" s="84"/>
      <c r="JIW13" s="84"/>
      <c r="JIX13" s="84"/>
      <c r="JIY13" s="84"/>
      <c r="JIZ13" s="84"/>
      <c r="JJA13" s="84"/>
      <c r="JJB13" s="84"/>
      <c r="JJC13" s="84"/>
      <c r="JJD13" s="84"/>
      <c r="JJE13" s="84"/>
      <c r="JJF13" s="84"/>
      <c r="JJG13" s="84"/>
      <c r="JJH13" s="84"/>
      <c r="JJI13" s="84"/>
      <c r="JJJ13" s="84"/>
      <c r="JJK13" s="84"/>
      <c r="JJL13" s="84"/>
      <c r="JJM13" s="84"/>
      <c r="JJN13" s="84"/>
      <c r="JJO13" s="84"/>
      <c r="JJP13" s="84"/>
      <c r="JJQ13" s="84"/>
      <c r="JJR13" s="84"/>
      <c r="JJS13" s="84"/>
      <c r="JJT13" s="84"/>
      <c r="JJU13" s="84"/>
      <c r="JJV13" s="84"/>
      <c r="JJW13" s="84"/>
      <c r="JJX13" s="84"/>
      <c r="JJY13" s="84"/>
      <c r="JJZ13" s="84"/>
      <c r="JKA13" s="84"/>
      <c r="JKB13" s="84"/>
      <c r="JKC13" s="84"/>
      <c r="JKD13" s="84"/>
      <c r="JKE13" s="84"/>
      <c r="JKF13" s="84"/>
      <c r="JKG13" s="84"/>
      <c r="JKH13" s="84"/>
      <c r="JKI13" s="84"/>
      <c r="JKJ13" s="84"/>
      <c r="JKK13" s="84"/>
      <c r="JKL13" s="84"/>
      <c r="JKM13" s="84"/>
      <c r="JKN13" s="84"/>
      <c r="JKO13" s="84"/>
      <c r="JKP13" s="84"/>
      <c r="JKQ13" s="84"/>
      <c r="JKR13" s="84"/>
      <c r="JKS13" s="84"/>
      <c r="JKT13" s="84"/>
      <c r="JKU13" s="84"/>
      <c r="JKV13" s="84"/>
      <c r="JKW13" s="84"/>
      <c r="JKX13" s="84"/>
      <c r="JKY13" s="84"/>
      <c r="JKZ13" s="84"/>
      <c r="JLA13" s="84"/>
      <c r="JLB13" s="84"/>
      <c r="JLC13" s="84"/>
      <c r="JLD13" s="84"/>
      <c r="JLE13" s="84"/>
      <c r="JLF13" s="84"/>
      <c r="JLG13" s="84"/>
      <c r="JLH13" s="84"/>
      <c r="JLI13" s="84"/>
      <c r="JLJ13" s="84"/>
      <c r="JLK13" s="84"/>
      <c r="JLL13" s="84"/>
      <c r="JLM13" s="84"/>
      <c r="JLN13" s="84"/>
      <c r="JLO13" s="84"/>
      <c r="JLP13" s="84"/>
      <c r="JLQ13" s="84"/>
      <c r="JLR13" s="84"/>
      <c r="JLS13" s="84"/>
      <c r="JLT13" s="84"/>
      <c r="JLU13" s="84"/>
      <c r="JLV13" s="84"/>
      <c r="JLW13" s="84"/>
      <c r="JLX13" s="84"/>
      <c r="JLY13" s="84"/>
      <c r="JLZ13" s="84"/>
      <c r="JMA13" s="84"/>
      <c r="JMB13" s="84"/>
      <c r="JMC13" s="84"/>
      <c r="JMD13" s="84"/>
      <c r="JME13" s="84"/>
      <c r="JMF13" s="84"/>
      <c r="JMG13" s="84"/>
      <c r="JMH13" s="84"/>
      <c r="JMI13" s="84"/>
      <c r="JMJ13" s="84"/>
      <c r="JMK13" s="84"/>
      <c r="JML13" s="84"/>
      <c r="JMM13" s="84"/>
      <c r="JMN13" s="84"/>
      <c r="JMO13" s="84"/>
      <c r="JMP13" s="84"/>
      <c r="JMQ13" s="84"/>
      <c r="JMR13" s="84"/>
      <c r="JMS13" s="84"/>
      <c r="JMT13" s="84"/>
      <c r="JMU13" s="84"/>
      <c r="JMV13" s="84"/>
      <c r="JMW13" s="84"/>
      <c r="JMX13" s="84"/>
      <c r="JMY13" s="84"/>
      <c r="JMZ13" s="84"/>
      <c r="JNA13" s="84"/>
      <c r="JNB13" s="84"/>
      <c r="JNC13" s="84"/>
      <c r="JND13" s="84"/>
      <c r="JNE13" s="84"/>
      <c r="JNF13" s="84"/>
      <c r="JNG13" s="84"/>
      <c r="JNH13" s="84"/>
      <c r="JNI13" s="84"/>
      <c r="JNJ13" s="84"/>
      <c r="JNK13" s="84"/>
      <c r="JNL13" s="84"/>
      <c r="JNM13" s="84"/>
      <c r="JNN13" s="84"/>
      <c r="JNO13" s="84"/>
      <c r="JNP13" s="84"/>
      <c r="JNQ13" s="84"/>
      <c r="JNR13" s="84"/>
      <c r="JNS13" s="84"/>
      <c r="JNT13" s="84"/>
      <c r="JNU13" s="84"/>
      <c r="JNV13" s="84"/>
      <c r="JNW13" s="84"/>
      <c r="JNX13" s="84"/>
      <c r="JNY13" s="84"/>
      <c r="JNZ13" s="84"/>
      <c r="JOA13" s="84"/>
      <c r="JOB13" s="84"/>
      <c r="JOC13" s="84"/>
      <c r="JOD13" s="84"/>
      <c r="JOE13" s="84"/>
      <c r="JOF13" s="84"/>
      <c r="JOG13" s="84"/>
      <c r="JOH13" s="84"/>
      <c r="JOI13" s="84"/>
      <c r="JOJ13" s="84"/>
      <c r="JOK13" s="84"/>
      <c r="JOL13" s="84"/>
      <c r="JOM13" s="84"/>
      <c r="JON13" s="84"/>
      <c r="JOO13" s="84"/>
      <c r="JOP13" s="84"/>
      <c r="JOQ13" s="84"/>
      <c r="JOR13" s="84"/>
      <c r="JOS13" s="84"/>
      <c r="JOT13" s="84"/>
      <c r="JOU13" s="84"/>
      <c r="JOV13" s="84"/>
      <c r="JOW13" s="84"/>
      <c r="JOX13" s="84"/>
      <c r="JOY13" s="84"/>
      <c r="JOZ13" s="84"/>
      <c r="JPA13" s="84"/>
      <c r="JPB13" s="84"/>
      <c r="JPC13" s="84"/>
      <c r="JPD13" s="84"/>
      <c r="JPE13" s="84"/>
      <c r="JPF13" s="84"/>
      <c r="JPG13" s="84"/>
      <c r="JPH13" s="84"/>
      <c r="JPI13" s="84"/>
      <c r="JPJ13" s="84"/>
      <c r="JPK13" s="84"/>
      <c r="JPL13" s="84"/>
      <c r="JPM13" s="84"/>
      <c r="JPN13" s="84"/>
      <c r="JPO13" s="84"/>
      <c r="JPP13" s="84"/>
      <c r="JPQ13" s="84"/>
      <c r="JPR13" s="84"/>
      <c r="JPS13" s="84"/>
      <c r="JPT13" s="84"/>
      <c r="JPU13" s="84"/>
      <c r="JPV13" s="84"/>
      <c r="JPW13" s="84"/>
      <c r="JPX13" s="84"/>
      <c r="JPY13" s="84"/>
      <c r="JPZ13" s="84"/>
      <c r="JQA13" s="84"/>
      <c r="JQB13" s="84"/>
      <c r="JQC13" s="84"/>
      <c r="JQD13" s="84"/>
      <c r="JQE13" s="84"/>
      <c r="JQF13" s="84"/>
      <c r="JQG13" s="84"/>
      <c r="JQH13" s="84"/>
      <c r="JQI13" s="84"/>
      <c r="JQJ13" s="84"/>
      <c r="JQK13" s="84"/>
      <c r="JQL13" s="84"/>
      <c r="JQM13" s="84"/>
      <c r="JQN13" s="84"/>
      <c r="JQO13" s="84"/>
      <c r="JQP13" s="84"/>
      <c r="JQQ13" s="84"/>
      <c r="JQR13" s="84"/>
      <c r="JQS13" s="84"/>
      <c r="JQT13" s="84"/>
      <c r="JQU13" s="84"/>
      <c r="JQV13" s="84"/>
      <c r="JQW13" s="84"/>
      <c r="JQX13" s="84"/>
      <c r="JQY13" s="84"/>
      <c r="JQZ13" s="84"/>
      <c r="JRA13" s="84"/>
      <c r="JRB13" s="84"/>
      <c r="JRC13" s="84"/>
      <c r="JRD13" s="84"/>
      <c r="JRE13" s="84"/>
      <c r="JRF13" s="84"/>
      <c r="JRG13" s="84"/>
      <c r="JRH13" s="84"/>
      <c r="JRI13" s="84"/>
      <c r="JRJ13" s="84"/>
      <c r="JRK13" s="84"/>
      <c r="JRL13" s="84"/>
      <c r="JRM13" s="84"/>
      <c r="JRN13" s="84"/>
      <c r="JRO13" s="84"/>
      <c r="JRP13" s="84"/>
      <c r="JRQ13" s="84"/>
      <c r="JRR13" s="84"/>
      <c r="JRS13" s="84"/>
      <c r="JRT13" s="84"/>
      <c r="JRU13" s="84"/>
      <c r="JRV13" s="84"/>
      <c r="JRW13" s="84"/>
      <c r="JRX13" s="84"/>
      <c r="JRY13" s="84"/>
      <c r="JRZ13" s="84"/>
      <c r="JSA13" s="84"/>
      <c r="JSB13" s="84"/>
      <c r="JSC13" s="84"/>
      <c r="JSD13" s="84"/>
      <c r="JSE13" s="84"/>
      <c r="JSF13" s="84"/>
      <c r="JSG13" s="84"/>
      <c r="JSH13" s="84"/>
      <c r="JSI13" s="84"/>
      <c r="JSJ13" s="84"/>
      <c r="JSK13" s="84"/>
      <c r="JSL13" s="84"/>
      <c r="JSM13" s="84"/>
      <c r="JSN13" s="84"/>
      <c r="JSO13" s="84"/>
      <c r="JSP13" s="84"/>
      <c r="JSQ13" s="84"/>
      <c r="JSR13" s="84"/>
      <c r="JSS13" s="84"/>
      <c r="JST13" s="84"/>
      <c r="JSU13" s="84"/>
      <c r="JSV13" s="84"/>
      <c r="JSW13" s="84"/>
      <c r="JSX13" s="84"/>
      <c r="JSY13" s="84"/>
      <c r="JSZ13" s="84"/>
      <c r="JTA13" s="84"/>
      <c r="JTB13" s="84"/>
      <c r="JTC13" s="84"/>
      <c r="JTD13" s="84"/>
      <c r="JTE13" s="84"/>
      <c r="JTF13" s="84"/>
      <c r="JTG13" s="84"/>
      <c r="JTH13" s="84"/>
      <c r="JTI13" s="84"/>
      <c r="JTJ13" s="84"/>
      <c r="JTK13" s="84"/>
      <c r="JTL13" s="84"/>
      <c r="JTM13" s="84"/>
      <c r="JTN13" s="84"/>
      <c r="JTO13" s="84"/>
      <c r="JTP13" s="84"/>
      <c r="JTQ13" s="84"/>
      <c r="JTR13" s="84"/>
      <c r="JTS13" s="84"/>
      <c r="JTT13" s="84"/>
      <c r="JTU13" s="84"/>
      <c r="JTV13" s="84"/>
      <c r="JTW13" s="84"/>
      <c r="JTX13" s="84"/>
      <c r="JTY13" s="84"/>
      <c r="JTZ13" s="84"/>
      <c r="JUA13" s="84"/>
      <c r="JUB13" s="84"/>
      <c r="JUC13" s="84"/>
      <c r="JUD13" s="84"/>
      <c r="JUE13" s="84"/>
      <c r="JUF13" s="84"/>
      <c r="JUG13" s="84"/>
      <c r="JUH13" s="84"/>
      <c r="JUI13" s="84"/>
      <c r="JUJ13" s="84"/>
      <c r="JUK13" s="84"/>
      <c r="JUL13" s="84"/>
      <c r="JUM13" s="84"/>
      <c r="JUN13" s="84"/>
      <c r="JUO13" s="84"/>
      <c r="JUP13" s="84"/>
      <c r="JUQ13" s="84"/>
      <c r="JUR13" s="84"/>
      <c r="JUS13" s="84"/>
      <c r="JUT13" s="84"/>
      <c r="JUU13" s="84"/>
      <c r="JUV13" s="84"/>
      <c r="JUW13" s="84"/>
      <c r="JUX13" s="84"/>
      <c r="JUY13" s="84"/>
      <c r="JUZ13" s="84"/>
      <c r="JVA13" s="84"/>
      <c r="JVB13" s="84"/>
      <c r="JVC13" s="84"/>
      <c r="JVD13" s="84"/>
      <c r="JVE13" s="84"/>
      <c r="JVF13" s="84"/>
      <c r="JVG13" s="84"/>
      <c r="JVH13" s="84"/>
      <c r="JVI13" s="84"/>
      <c r="JVJ13" s="84"/>
      <c r="JVK13" s="84"/>
      <c r="JVL13" s="84"/>
      <c r="JVM13" s="84"/>
      <c r="JVN13" s="84"/>
      <c r="JVO13" s="84"/>
      <c r="JVP13" s="84"/>
      <c r="JVQ13" s="84"/>
      <c r="JVR13" s="84"/>
      <c r="JVS13" s="84"/>
      <c r="JVT13" s="84"/>
      <c r="JVU13" s="84"/>
      <c r="JVV13" s="84"/>
      <c r="JVW13" s="84"/>
      <c r="JVX13" s="84"/>
      <c r="JVY13" s="84"/>
      <c r="JVZ13" s="84"/>
      <c r="JWA13" s="84"/>
      <c r="JWB13" s="84"/>
      <c r="JWC13" s="84"/>
      <c r="JWD13" s="84"/>
      <c r="JWE13" s="84"/>
      <c r="JWF13" s="84"/>
      <c r="JWG13" s="84"/>
      <c r="JWH13" s="84"/>
      <c r="JWI13" s="84"/>
      <c r="JWJ13" s="84"/>
      <c r="JWK13" s="84"/>
      <c r="JWL13" s="84"/>
      <c r="JWM13" s="84"/>
      <c r="JWN13" s="84"/>
      <c r="JWO13" s="84"/>
      <c r="JWP13" s="84"/>
      <c r="JWQ13" s="84"/>
      <c r="JWR13" s="84"/>
      <c r="JWS13" s="84"/>
      <c r="JWT13" s="84"/>
      <c r="JWU13" s="84"/>
      <c r="JWV13" s="84"/>
      <c r="JWW13" s="84"/>
      <c r="JWX13" s="84"/>
      <c r="JWY13" s="84"/>
      <c r="JWZ13" s="84"/>
      <c r="JXA13" s="84"/>
      <c r="JXB13" s="84"/>
      <c r="JXC13" s="84"/>
      <c r="JXD13" s="84"/>
      <c r="JXE13" s="84"/>
      <c r="JXF13" s="84"/>
      <c r="JXG13" s="84"/>
      <c r="JXH13" s="84"/>
      <c r="JXI13" s="84"/>
      <c r="JXJ13" s="84"/>
      <c r="JXK13" s="84"/>
      <c r="JXL13" s="84"/>
      <c r="JXM13" s="84"/>
      <c r="JXN13" s="84"/>
      <c r="JXO13" s="84"/>
      <c r="JXP13" s="84"/>
      <c r="JXQ13" s="84"/>
      <c r="JXR13" s="84"/>
      <c r="JXS13" s="84"/>
      <c r="JXT13" s="84"/>
      <c r="JXU13" s="84"/>
      <c r="JXV13" s="84"/>
      <c r="JXW13" s="84"/>
      <c r="JXX13" s="84"/>
      <c r="JXY13" s="84"/>
      <c r="JXZ13" s="84"/>
      <c r="JYA13" s="84"/>
      <c r="JYB13" s="84"/>
      <c r="JYC13" s="84"/>
      <c r="JYD13" s="84"/>
      <c r="JYE13" s="84"/>
      <c r="JYF13" s="84"/>
      <c r="JYG13" s="84"/>
      <c r="JYH13" s="84"/>
      <c r="JYI13" s="84"/>
      <c r="JYJ13" s="84"/>
      <c r="JYK13" s="84"/>
      <c r="JYL13" s="84"/>
      <c r="JYM13" s="84"/>
      <c r="JYN13" s="84"/>
      <c r="JYO13" s="84"/>
      <c r="JYP13" s="84"/>
      <c r="JYQ13" s="84"/>
      <c r="JYR13" s="84"/>
      <c r="JYS13" s="84"/>
      <c r="JYT13" s="84"/>
      <c r="JYU13" s="84"/>
      <c r="JYV13" s="84"/>
      <c r="JYW13" s="84"/>
      <c r="JYX13" s="84"/>
      <c r="JYY13" s="84"/>
      <c r="JYZ13" s="84"/>
      <c r="JZA13" s="84"/>
      <c r="JZB13" s="84"/>
      <c r="JZC13" s="84"/>
      <c r="JZD13" s="84"/>
      <c r="JZE13" s="84"/>
      <c r="JZF13" s="84"/>
      <c r="JZG13" s="84"/>
      <c r="JZH13" s="84"/>
      <c r="JZI13" s="84"/>
      <c r="JZJ13" s="84"/>
      <c r="JZK13" s="84"/>
      <c r="JZL13" s="84"/>
      <c r="JZM13" s="84"/>
      <c r="JZN13" s="84"/>
      <c r="JZO13" s="84"/>
      <c r="JZP13" s="84"/>
      <c r="JZQ13" s="84"/>
      <c r="JZR13" s="84"/>
      <c r="JZS13" s="84"/>
      <c r="JZT13" s="84"/>
      <c r="JZU13" s="84"/>
      <c r="JZV13" s="84"/>
      <c r="JZW13" s="84"/>
      <c r="JZX13" s="84"/>
      <c r="JZY13" s="84"/>
      <c r="JZZ13" s="84"/>
      <c r="KAA13" s="84"/>
      <c r="KAB13" s="84"/>
      <c r="KAC13" s="84"/>
      <c r="KAD13" s="84"/>
      <c r="KAE13" s="84"/>
      <c r="KAF13" s="84"/>
      <c r="KAG13" s="84"/>
      <c r="KAH13" s="84"/>
      <c r="KAI13" s="84"/>
      <c r="KAJ13" s="84"/>
      <c r="KAK13" s="84"/>
      <c r="KAL13" s="84"/>
      <c r="KAM13" s="84"/>
      <c r="KAN13" s="84"/>
      <c r="KAO13" s="84"/>
      <c r="KAP13" s="84"/>
      <c r="KAQ13" s="84"/>
      <c r="KAR13" s="84"/>
      <c r="KAS13" s="84"/>
      <c r="KAT13" s="84"/>
      <c r="KAU13" s="84"/>
      <c r="KAV13" s="84"/>
      <c r="KAW13" s="84"/>
      <c r="KAX13" s="84"/>
      <c r="KAY13" s="84"/>
      <c r="KAZ13" s="84"/>
      <c r="KBA13" s="84"/>
      <c r="KBB13" s="84"/>
      <c r="KBC13" s="84"/>
      <c r="KBD13" s="84"/>
      <c r="KBE13" s="84"/>
      <c r="KBF13" s="84"/>
      <c r="KBG13" s="84"/>
      <c r="KBH13" s="84"/>
      <c r="KBI13" s="84"/>
      <c r="KBJ13" s="84"/>
      <c r="KBK13" s="84"/>
      <c r="KBL13" s="84"/>
      <c r="KBM13" s="84"/>
      <c r="KBN13" s="84"/>
      <c r="KBO13" s="84"/>
      <c r="KBP13" s="84"/>
      <c r="KBQ13" s="84"/>
      <c r="KBR13" s="84"/>
      <c r="KBS13" s="84"/>
      <c r="KBT13" s="84"/>
      <c r="KBU13" s="84"/>
      <c r="KBV13" s="84"/>
      <c r="KBW13" s="84"/>
      <c r="KBX13" s="84"/>
      <c r="KBY13" s="84"/>
      <c r="KBZ13" s="84"/>
      <c r="KCA13" s="84"/>
      <c r="KCB13" s="84"/>
      <c r="KCC13" s="84"/>
      <c r="KCD13" s="84"/>
      <c r="KCE13" s="84"/>
      <c r="KCF13" s="84"/>
      <c r="KCG13" s="84"/>
      <c r="KCH13" s="84"/>
      <c r="KCI13" s="84"/>
      <c r="KCJ13" s="84"/>
      <c r="KCK13" s="84"/>
      <c r="KCL13" s="84"/>
      <c r="KCM13" s="84"/>
      <c r="KCN13" s="84"/>
      <c r="KCO13" s="84"/>
      <c r="KCP13" s="84"/>
      <c r="KCQ13" s="84"/>
      <c r="KCR13" s="84"/>
      <c r="KCS13" s="84"/>
      <c r="KCT13" s="84"/>
      <c r="KCU13" s="84"/>
      <c r="KCV13" s="84"/>
      <c r="KCW13" s="84"/>
      <c r="KCX13" s="84"/>
      <c r="KCY13" s="84"/>
      <c r="KCZ13" s="84"/>
      <c r="KDA13" s="84"/>
      <c r="KDB13" s="84"/>
      <c r="KDC13" s="84"/>
      <c r="KDD13" s="84"/>
      <c r="KDE13" s="84"/>
      <c r="KDF13" s="84"/>
      <c r="KDG13" s="84"/>
      <c r="KDH13" s="84"/>
      <c r="KDI13" s="84"/>
      <c r="KDJ13" s="84"/>
      <c r="KDK13" s="84"/>
      <c r="KDL13" s="84"/>
      <c r="KDM13" s="84"/>
      <c r="KDN13" s="84"/>
      <c r="KDO13" s="84"/>
      <c r="KDP13" s="84"/>
      <c r="KDQ13" s="84"/>
      <c r="KDR13" s="84"/>
      <c r="KDS13" s="84"/>
      <c r="KDT13" s="84"/>
      <c r="KDU13" s="84"/>
      <c r="KDV13" s="84"/>
      <c r="KDW13" s="84"/>
      <c r="KDX13" s="84"/>
      <c r="KDY13" s="84"/>
      <c r="KDZ13" s="84"/>
      <c r="KEA13" s="84"/>
      <c r="KEB13" s="84"/>
      <c r="KEC13" s="84"/>
      <c r="KED13" s="84"/>
      <c r="KEE13" s="84"/>
      <c r="KEF13" s="84"/>
      <c r="KEG13" s="84"/>
      <c r="KEH13" s="84"/>
      <c r="KEI13" s="84"/>
      <c r="KEJ13" s="84"/>
      <c r="KEK13" s="84"/>
      <c r="KEL13" s="84"/>
      <c r="KEM13" s="84"/>
      <c r="KEN13" s="84"/>
      <c r="KEO13" s="84"/>
      <c r="KEP13" s="84"/>
      <c r="KEQ13" s="84"/>
      <c r="KER13" s="84"/>
      <c r="KES13" s="84"/>
      <c r="KET13" s="84"/>
      <c r="KEU13" s="84"/>
      <c r="KEV13" s="84"/>
      <c r="KEW13" s="84"/>
      <c r="KEX13" s="84"/>
      <c r="KEY13" s="84"/>
      <c r="KEZ13" s="84"/>
      <c r="KFA13" s="84"/>
      <c r="KFB13" s="84"/>
      <c r="KFC13" s="84"/>
      <c r="KFD13" s="84"/>
      <c r="KFE13" s="84"/>
      <c r="KFF13" s="84"/>
      <c r="KFG13" s="84"/>
      <c r="KFH13" s="84"/>
      <c r="KFI13" s="84"/>
      <c r="KFJ13" s="84"/>
      <c r="KFK13" s="84"/>
      <c r="KFL13" s="84"/>
      <c r="KFM13" s="84"/>
      <c r="KFN13" s="84"/>
      <c r="KFO13" s="84"/>
      <c r="KFP13" s="84"/>
      <c r="KFQ13" s="84"/>
      <c r="KFR13" s="84"/>
      <c r="KFS13" s="84"/>
      <c r="KFT13" s="84"/>
      <c r="KFU13" s="84"/>
      <c r="KFV13" s="84"/>
      <c r="KFW13" s="84"/>
      <c r="KFX13" s="84"/>
      <c r="KFY13" s="84"/>
      <c r="KFZ13" s="84"/>
      <c r="KGA13" s="84"/>
      <c r="KGB13" s="84"/>
      <c r="KGC13" s="84"/>
      <c r="KGD13" s="84"/>
      <c r="KGE13" s="84"/>
      <c r="KGF13" s="84"/>
      <c r="KGG13" s="84"/>
      <c r="KGH13" s="84"/>
      <c r="KGI13" s="84"/>
      <c r="KGJ13" s="84"/>
      <c r="KGK13" s="84"/>
      <c r="KGL13" s="84"/>
      <c r="KGM13" s="84"/>
      <c r="KGN13" s="84"/>
      <c r="KGO13" s="84"/>
      <c r="KGP13" s="84"/>
      <c r="KGQ13" s="84"/>
      <c r="KGR13" s="84"/>
      <c r="KGS13" s="84"/>
      <c r="KGT13" s="84"/>
      <c r="KGU13" s="84"/>
      <c r="KGV13" s="84"/>
      <c r="KGW13" s="84"/>
      <c r="KGX13" s="84"/>
      <c r="KGY13" s="84"/>
      <c r="KGZ13" s="84"/>
      <c r="KHA13" s="84"/>
      <c r="KHB13" s="84"/>
      <c r="KHC13" s="84"/>
      <c r="KHD13" s="84"/>
      <c r="KHE13" s="84"/>
      <c r="KHF13" s="84"/>
      <c r="KHG13" s="84"/>
      <c r="KHH13" s="84"/>
      <c r="KHI13" s="84"/>
      <c r="KHJ13" s="84"/>
      <c r="KHK13" s="84"/>
      <c r="KHL13" s="84"/>
      <c r="KHM13" s="84"/>
      <c r="KHN13" s="84"/>
      <c r="KHO13" s="84"/>
      <c r="KHP13" s="84"/>
      <c r="KHQ13" s="84"/>
      <c r="KHR13" s="84"/>
      <c r="KHS13" s="84"/>
      <c r="KHT13" s="84"/>
      <c r="KHU13" s="84"/>
      <c r="KHV13" s="84"/>
      <c r="KHW13" s="84"/>
      <c r="KHX13" s="84"/>
      <c r="KHY13" s="84"/>
      <c r="KHZ13" s="84"/>
      <c r="KIA13" s="84"/>
      <c r="KIB13" s="84"/>
      <c r="KIC13" s="84"/>
      <c r="KID13" s="84"/>
      <c r="KIE13" s="84"/>
      <c r="KIF13" s="84"/>
      <c r="KIG13" s="84"/>
      <c r="KIH13" s="84"/>
      <c r="KII13" s="84"/>
      <c r="KIJ13" s="84"/>
      <c r="KIK13" s="84"/>
      <c r="KIL13" s="84"/>
      <c r="KIM13" s="84"/>
      <c r="KIN13" s="84"/>
      <c r="KIO13" s="84"/>
      <c r="KIP13" s="84"/>
      <c r="KIQ13" s="84"/>
      <c r="KIR13" s="84"/>
      <c r="KIS13" s="84"/>
      <c r="KIT13" s="84"/>
      <c r="KIU13" s="84"/>
      <c r="KIV13" s="84"/>
      <c r="KIW13" s="84"/>
      <c r="KIX13" s="84"/>
      <c r="KIY13" s="84"/>
      <c r="KIZ13" s="84"/>
      <c r="KJA13" s="84"/>
      <c r="KJB13" s="84"/>
      <c r="KJC13" s="84"/>
      <c r="KJD13" s="84"/>
      <c r="KJE13" s="84"/>
      <c r="KJF13" s="84"/>
      <c r="KJG13" s="84"/>
      <c r="KJH13" s="84"/>
      <c r="KJI13" s="84"/>
      <c r="KJJ13" s="84"/>
      <c r="KJK13" s="84"/>
      <c r="KJL13" s="84"/>
      <c r="KJM13" s="84"/>
      <c r="KJN13" s="84"/>
      <c r="KJO13" s="84"/>
      <c r="KJP13" s="84"/>
      <c r="KJQ13" s="84"/>
      <c r="KJR13" s="84"/>
      <c r="KJS13" s="84"/>
      <c r="KJT13" s="84"/>
      <c r="KJU13" s="84"/>
      <c r="KJV13" s="84"/>
      <c r="KJW13" s="84"/>
      <c r="KJX13" s="84"/>
      <c r="KJY13" s="84"/>
      <c r="KJZ13" s="84"/>
      <c r="KKA13" s="84"/>
      <c r="KKB13" s="84"/>
      <c r="KKC13" s="84"/>
      <c r="KKD13" s="84"/>
      <c r="KKE13" s="84"/>
      <c r="KKF13" s="84"/>
      <c r="KKG13" s="84"/>
      <c r="KKH13" s="84"/>
      <c r="KKI13" s="84"/>
      <c r="KKJ13" s="84"/>
      <c r="KKK13" s="84"/>
      <c r="KKL13" s="84"/>
      <c r="KKM13" s="84"/>
      <c r="KKN13" s="84"/>
      <c r="KKO13" s="84"/>
      <c r="KKP13" s="84"/>
      <c r="KKQ13" s="84"/>
      <c r="KKR13" s="84"/>
      <c r="KKS13" s="84"/>
      <c r="KKT13" s="84"/>
      <c r="KKU13" s="84"/>
      <c r="KKV13" s="84"/>
      <c r="KKW13" s="84"/>
      <c r="KKX13" s="84"/>
      <c r="KKY13" s="84"/>
      <c r="KKZ13" s="84"/>
      <c r="KLA13" s="84"/>
      <c r="KLB13" s="84"/>
      <c r="KLC13" s="84"/>
      <c r="KLD13" s="84"/>
      <c r="KLE13" s="84"/>
      <c r="KLF13" s="84"/>
      <c r="KLG13" s="84"/>
      <c r="KLH13" s="84"/>
      <c r="KLI13" s="84"/>
      <c r="KLJ13" s="84"/>
      <c r="KLK13" s="84"/>
      <c r="KLL13" s="84"/>
      <c r="KLM13" s="84"/>
      <c r="KLN13" s="84"/>
      <c r="KLO13" s="84"/>
      <c r="KLP13" s="84"/>
      <c r="KLQ13" s="84"/>
      <c r="KLR13" s="84"/>
      <c r="KLS13" s="84"/>
      <c r="KLT13" s="84"/>
      <c r="KLU13" s="84"/>
      <c r="KLV13" s="84"/>
      <c r="KLW13" s="84"/>
      <c r="KLX13" s="84"/>
      <c r="KLY13" s="84"/>
      <c r="KLZ13" s="84"/>
      <c r="KMA13" s="84"/>
      <c r="KMB13" s="84"/>
      <c r="KMC13" s="84"/>
      <c r="KMD13" s="84"/>
      <c r="KME13" s="84"/>
      <c r="KMF13" s="84"/>
      <c r="KMG13" s="84"/>
      <c r="KMH13" s="84"/>
      <c r="KMI13" s="84"/>
      <c r="KMJ13" s="84"/>
      <c r="KMK13" s="84"/>
      <c r="KML13" s="84"/>
      <c r="KMM13" s="84"/>
      <c r="KMN13" s="84"/>
      <c r="KMO13" s="84"/>
      <c r="KMP13" s="84"/>
      <c r="KMQ13" s="84"/>
      <c r="KMR13" s="84"/>
      <c r="KMS13" s="84"/>
      <c r="KMT13" s="84"/>
      <c r="KMU13" s="84"/>
      <c r="KMV13" s="84"/>
      <c r="KMW13" s="84"/>
      <c r="KMX13" s="84"/>
      <c r="KMY13" s="84"/>
      <c r="KMZ13" s="84"/>
      <c r="KNA13" s="84"/>
      <c r="KNB13" s="84"/>
      <c r="KNC13" s="84"/>
      <c r="KND13" s="84"/>
      <c r="KNE13" s="84"/>
      <c r="KNF13" s="84"/>
      <c r="KNG13" s="84"/>
      <c r="KNH13" s="84"/>
      <c r="KNI13" s="84"/>
      <c r="KNJ13" s="84"/>
      <c r="KNK13" s="84"/>
      <c r="KNL13" s="84"/>
      <c r="KNM13" s="84"/>
      <c r="KNN13" s="84"/>
      <c r="KNO13" s="84"/>
      <c r="KNP13" s="84"/>
      <c r="KNQ13" s="84"/>
      <c r="KNR13" s="84"/>
      <c r="KNS13" s="84"/>
      <c r="KNT13" s="84"/>
      <c r="KNU13" s="84"/>
      <c r="KNV13" s="84"/>
      <c r="KNW13" s="84"/>
      <c r="KNX13" s="84"/>
      <c r="KNY13" s="84"/>
      <c r="KNZ13" s="84"/>
      <c r="KOA13" s="84"/>
      <c r="KOB13" s="84"/>
      <c r="KOC13" s="84"/>
      <c r="KOD13" s="84"/>
      <c r="KOE13" s="84"/>
      <c r="KOF13" s="84"/>
      <c r="KOG13" s="84"/>
      <c r="KOH13" s="84"/>
      <c r="KOI13" s="84"/>
      <c r="KOJ13" s="84"/>
      <c r="KOK13" s="84"/>
      <c r="KOL13" s="84"/>
      <c r="KOM13" s="84"/>
      <c r="KON13" s="84"/>
      <c r="KOO13" s="84"/>
      <c r="KOP13" s="84"/>
      <c r="KOQ13" s="84"/>
      <c r="KOR13" s="84"/>
      <c r="KOS13" s="84"/>
      <c r="KOT13" s="84"/>
      <c r="KOU13" s="84"/>
      <c r="KOV13" s="84"/>
      <c r="KOW13" s="84"/>
      <c r="KOX13" s="84"/>
      <c r="KOY13" s="84"/>
      <c r="KOZ13" s="84"/>
      <c r="KPA13" s="84"/>
      <c r="KPB13" s="84"/>
      <c r="KPC13" s="84"/>
      <c r="KPD13" s="84"/>
      <c r="KPE13" s="84"/>
      <c r="KPF13" s="84"/>
      <c r="KPG13" s="84"/>
      <c r="KPH13" s="84"/>
      <c r="KPI13" s="84"/>
      <c r="KPJ13" s="84"/>
      <c r="KPK13" s="84"/>
      <c r="KPL13" s="84"/>
      <c r="KPM13" s="84"/>
      <c r="KPN13" s="84"/>
      <c r="KPO13" s="84"/>
      <c r="KPP13" s="84"/>
      <c r="KPQ13" s="84"/>
      <c r="KPR13" s="84"/>
      <c r="KPS13" s="84"/>
      <c r="KPT13" s="84"/>
      <c r="KPU13" s="84"/>
      <c r="KPV13" s="84"/>
      <c r="KPW13" s="84"/>
      <c r="KPX13" s="84"/>
      <c r="KPY13" s="84"/>
      <c r="KPZ13" s="84"/>
      <c r="KQA13" s="84"/>
      <c r="KQB13" s="84"/>
      <c r="KQC13" s="84"/>
      <c r="KQD13" s="84"/>
      <c r="KQE13" s="84"/>
      <c r="KQF13" s="84"/>
      <c r="KQG13" s="84"/>
      <c r="KQH13" s="84"/>
      <c r="KQI13" s="84"/>
      <c r="KQJ13" s="84"/>
      <c r="KQK13" s="84"/>
      <c r="KQL13" s="84"/>
      <c r="KQM13" s="84"/>
      <c r="KQN13" s="84"/>
      <c r="KQO13" s="84"/>
      <c r="KQP13" s="84"/>
      <c r="KQQ13" s="84"/>
      <c r="KQR13" s="84"/>
      <c r="KQS13" s="84"/>
      <c r="KQT13" s="84"/>
      <c r="KQU13" s="84"/>
      <c r="KQV13" s="84"/>
      <c r="KQW13" s="84"/>
      <c r="KQX13" s="84"/>
      <c r="KQY13" s="84"/>
      <c r="KQZ13" s="84"/>
      <c r="KRA13" s="84"/>
      <c r="KRB13" s="84"/>
      <c r="KRC13" s="84"/>
      <c r="KRD13" s="84"/>
      <c r="KRE13" s="84"/>
      <c r="KRF13" s="84"/>
      <c r="KRG13" s="84"/>
      <c r="KRH13" s="84"/>
      <c r="KRI13" s="84"/>
      <c r="KRJ13" s="84"/>
      <c r="KRK13" s="84"/>
      <c r="KRL13" s="84"/>
      <c r="KRM13" s="84"/>
      <c r="KRN13" s="84"/>
      <c r="KRO13" s="84"/>
      <c r="KRP13" s="84"/>
      <c r="KRQ13" s="84"/>
      <c r="KRR13" s="84"/>
      <c r="KRS13" s="84"/>
      <c r="KRT13" s="84"/>
      <c r="KRU13" s="84"/>
      <c r="KRV13" s="84"/>
      <c r="KRW13" s="84"/>
      <c r="KRX13" s="84"/>
      <c r="KRY13" s="84"/>
      <c r="KRZ13" s="84"/>
      <c r="KSA13" s="84"/>
      <c r="KSB13" s="84"/>
      <c r="KSC13" s="84"/>
      <c r="KSD13" s="84"/>
      <c r="KSE13" s="84"/>
      <c r="KSF13" s="84"/>
      <c r="KSG13" s="84"/>
      <c r="KSH13" s="84"/>
      <c r="KSI13" s="84"/>
      <c r="KSJ13" s="84"/>
      <c r="KSK13" s="84"/>
      <c r="KSL13" s="84"/>
      <c r="KSM13" s="84"/>
      <c r="KSN13" s="84"/>
      <c r="KSO13" s="84"/>
      <c r="KSP13" s="84"/>
      <c r="KSQ13" s="84"/>
      <c r="KSR13" s="84"/>
      <c r="KSS13" s="84"/>
      <c r="KST13" s="84"/>
      <c r="KSU13" s="84"/>
      <c r="KSV13" s="84"/>
      <c r="KSW13" s="84"/>
      <c r="KSX13" s="84"/>
      <c r="KSY13" s="84"/>
      <c r="KSZ13" s="84"/>
      <c r="KTA13" s="84"/>
      <c r="KTB13" s="84"/>
      <c r="KTC13" s="84"/>
      <c r="KTD13" s="84"/>
      <c r="KTE13" s="84"/>
      <c r="KTF13" s="84"/>
      <c r="KTG13" s="84"/>
      <c r="KTH13" s="84"/>
      <c r="KTI13" s="84"/>
      <c r="KTJ13" s="84"/>
      <c r="KTK13" s="84"/>
      <c r="KTL13" s="84"/>
      <c r="KTM13" s="84"/>
      <c r="KTN13" s="84"/>
      <c r="KTO13" s="84"/>
      <c r="KTP13" s="84"/>
      <c r="KTQ13" s="84"/>
      <c r="KTR13" s="84"/>
      <c r="KTS13" s="84"/>
      <c r="KTT13" s="84"/>
      <c r="KTU13" s="84"/>
      <c r="KTV13" s="84"/>
      <c r="KTW13" s="84"/>
      <c r="KTX13" s="84"/>
      <c r="KTY13" s="84"/>
      <c r="KTZ13" s="84"/>
      <c r="KUA13" s="84"/>
      <c r="KUB13" s="84"/>
      <c r="KUC13" s="84"/>
      <c r="KUD13" s="84"/>
      <c r="KUE13" s="84"/>
      <c r="KUF13" s="84"/>
      <c r="KUG13" s="84"/>
      <c r="KUH13" s="84"/>
      <c r="KUI13" s="84"/>
      <c r="KUJ13" s="84"/>
      <c r="KUK13" s="84"/>
      <c r="KUL13" s="84"/>
      <c r="KUM13" s="84"/>
      <c r="KUN13" s="84"/>
      <c r="KUO13" s="84"/>
      <c r="KUP13" s="84"/>
      <c r="KUQ13" s="84"/>
      <c r="KUR13" s="84"/>
      <c r="KUS13" s="84"/>
      <c r="KUT13" s="84"/>
      <c r="KUU13" s="84"/>
      <c r="KUV13" s="84"/>
      <c r="KUW13" s="84"/>
      <c r="KUX13" s="84"/>
      <c r="KUY13" s="84"/>
      <c r="KUZ13" s="84"/>
      <c r="KVA13" s="84"/>
      <c r="KVB13" s="84"/>
      <c r="KVC13" s="84"/>
      <c r="KVD13" s="84"/>
      <c r="KVE13" s="84"/>
      <c r="KVF13" s="84"/>
      <c r="KVG13" s="84"/>
      <c r="KVH13" s="84"/>
      <c r="KVI13" s="84"/>
      <c r="KVJ13" s="84"/>
      <c r="KVK13" s="84"/>
      <c r="KVL13" s="84"/>
      <c r="KVM13" s="84"/>
      <c r="KVN13" s="84"/>
      <c r="KVO13" s="84"/>
      <c r="KVP13" s="84"/>
      <c r="KVQ13" s="84"/>
      <c r="KVR13" s="84"/>
      <c r="KVS13" s="84"/>
      <c r="KVT13" s="84"/>
      <c r="KVU13" s="84"/>
      <c r="KVV13" s="84"/>
      <c r="KVW13" s="84"/>
      <c r="KVX13" s="84"/>
      <c r="KVY13" s="84"/>
      <c r="KVZ13" s="84"/>
      <c r="KWA13" s="84"/>
      <c r="KWB13" s="84"/>
      <c r="KWC13" s="84"/>
      <c r="KWD13" s="84"/>
      <c r="KWE13" s="84"/>
      <c r="KWF13" s="84"/>
      <c r="KWG13" s="84"/>
      <c r="KWH13" s="84"/>
      <c r="KWI13" s="84"/>
      <c r="KWJ13" s="84"/>
      <c r="KWK13" s="84"/>
      <c r="KWL13" s="84"/>
      <c r="KWM13" s="84"/>
      <c r="KWN13" s="84"/>
      <c r="KWO13" s="84"/>
      <c r="KWP13" s="84"/>
      <c r="KWQ13" s="84"/>
      <c r="KWR13" s="84"/>
      <c r="KWS13" s="84"/>
      <c r="KWT13" s="84"/>
      <c r="KWU13" s="84"/>
      <c r="KWV13" s="84"/>
      <c r="KWW13" s="84"/>
      <c r="KWX13" s="84"/>
      <c r="KWY13" s="84"/>
      <c r="KWZ13" s="84"/>
      <c r="KXA13" s="84"/>
      <c r="KXB13" s="84"/>
      <c r="KXC13" s="84"/>
      <c r="KXD13" s="84"/>
      <c r="KXE13" s="84"/>
      <c r="KXF13" s="84"/>
      <c r="KXG13" s="84"/>
      <c r="KXH13" s="84"/>
      <c r="KXI13" s="84"/>
      <c r="KXJ13" s="84"/>
      <c r="KXK13" s="84"/>
      <c r="KXL13" s="84"/>
      <c r="KXM13" s="84"/>
      <c r="KXN13" s="84"/>
      <c r="KXO13" s="84"/>
      <c r="KXP13" s="84"/>
      <c r="KXQ13" s="84"/>
      <c r="KXR13" s="84"/>
      <c r="KXS13" s="84"/>
      <c r="KXT13" s="84"/>
      <c r="KXU13" s="84"/>
      <c r="KXV13" s="84"/>
      <c r="KXW13" s="84"/>
      <c r="KXX13" s="84"/>
      <c r="KXY13" s="84"/>
      <c r="KXZ13" s="84"/>
      <c r="KYA13" s="84"/>
      <c r="KYB13" s="84"/>
      <c r="KYC13" s="84"/>
      <c r="KYD13" s="84"/>
      <c r="KYE13" s="84"/>
      <c r="KYF13" s="84"/>
      <c r="KYG13" s="84"/>
      <c r="KYH13" s="84"/>
      <c r="KYI13" s="84"/>
      <c r="KYJ13" s="84"/>
      <c r="KYK13" s="84"/>
      <c r="KYL13" s="84"/>
      <c r="KYM13" s="84"/>
      <c r="KYN13" s="84"/>
      <c r="KYO13" s="84"/>
      <c r="KYP13" s="84"/>
      <c r="KYQ13" s="84"/>
      <c r="KYR13" s="84"/>
      <c r="KYS13" s="84"/>
      <c r="KYT13" s="84"/>
      <c r="KYU13" s="84"/>
      <c r="KYV13" s="84"/>
      <c r="KYW13" s="84"/>
      <c r="KYX13" s="84"/>
      <c r="KYY13" s="84"/>
      <c r="KYZ13" s="84"/>
      <c r="KZA13" s="84"/>
      <c r="KZB13" s="84"/>
      <c r="KZC13" s="84"/>
      <c r="KZD13" s="84"/>
      <c r="KZE13" s="84"/>
      <c r="KZF13" s="84"/>
      <c r="KZG13" s="84"/>
      <c r="KZH13" s="84"/>
      <c r="KZI13" s="84"/>
      <c r="KZJ13" s="84"/>
      <c r="KZK13" s="84"/>
      <c r="KZL13" s="84"/>
      <c r="KZM13" s="84"/>
      <c r="KZN13" s="84"/>
      <c r="KZO13" s="84"/>
      <c r="KZP13" s="84"/>
      <c r="KZQ13" s="84"/>
      <c r="KZR13" s="84"/>
      <c r="KZS13" s="84"/>
      <c r="KZT13" s="84"/>
      <c r="KZU13" s="84"/>
      <c r="KZV13" s="84"/>
      <c r="KZW13" s="84"/>
      <c r="KZX13" s="84"/>
      <c r="KZY13" s="84"/>
      <c r="KZZ13" s="84"/>
      <c r="LAA13" s="84"/>
      <c r="LAB13" s="84"/>
      <c r="LAC13" s="84"/>
      <c r="LAD13" s="84"/>
      <c r="LAE13" s="84"/>
      <c r="LAF13" s="84"/>
      <c r="LAG13" s="84"/>
      <c r="LAH13" s="84"/>
      <c r="LAI13" s="84"/>
      <c r="LAJ13" s="84"/>
      <c r="LAK13" s="84"/>
      <c r="LAL13" s="84"/>
      <c r="LAM13" s="84"/>
      <c r="LAN13" s="84"/>
      <c r="LAO13" s="84"/>
      <c r="LAP13" s="84"/>
      <c r="LAQ13" s="84"/>
      <c r="LAR13" s="84"/>
      <c r="LAS13" s="84"/>
      <c r="LAT13" s="84"/>
      <c r="LAU13" s="84"/>
      <c r="LAV13" s="84"/>
      <c r="LAW13" s="84"/>
      <c r="LAX13" s="84"/>
      <c r="LAY13" s="84"/>
      <c r="LAZ13" s="84"/>
      <c r="LBA13" s="84"/>
      <c r="LBB13" s="84"/>
      <c r="LBC13" s="84"/>
      <c r="LBD13" s="84"/>
      <c r="LBE13" s="84"/>
      <c r="LBF13" s="84"/>
      <c r="LBG13" s="84"/>
      <c r="LBH13" s="84"/>
      <c r="LBI13" s="84"/>
      <c r="LBJ13" s="84"/>
      <c r="LBK13" s="84"/>
      <c r="LBL13" s="84"/>
      <c r="LBM13" s="84"/>
      <c r="LBN13" s="84"/>
      <c r="LBO13" s="84"/>
      <c r="LBP13" s="84"/>
      <c r="LBQ13" s="84"/>
      <c r="LBR13" s="84"/>
      <c r="LBS13" s="84"/>
      <c r="LBT13" s="84"/>
      <c r="LBU13" s="84"/>
      <c r="LBV13" s="84"/>
      <c r="LBW13" s="84"/>
      <c r="LBX13" s="84"/>
      <c r="LBY13" s="84"/>
      <c r="LBZ13" s="84"/>
      <c r="LCA13" s="84"/>
      <c r="LCB13" s="84"/>
      <c r="LCC13" s="84"/>
      <c r="LCD13" s="84"/>
      <c r="LCE13" s="84"/>
      <c r="LCF13" s="84"/>
      <c r="LCG13" s="84"/>
      <c r="LCH13" s="84"/>
      <c r="LCI13" s="84"/>
      <c r="LCJ13" s="84"/>
      <c r="LCK13" s="84"/>
      <c r="LCL13" s="84"/>
      <c r="LCM13" s="84"/>
      <c r="LCN13" s="84"/>
      <c r="LCO13" s="84"/>
      <c r="LCP13" s="84"/>
      <c r="LCQ13" s="84"/>
      <c r="LCR13" s="84"/>
      <c r="LCS13" s="84"/>
      <c r="LCT13" s="84"/>
      <c r="LCU13" s="84"/>
      <c r="LCV13" s="84"/>
      <c r="LCW13" s="84"/>
      <c r="LCX13" s="84"/>
      <c r="LCY13" s="84"/>
      <c r="LCZ13" s="84"/>
      <c r="LDA13" s="84"/>
      <c r="LDB13" s="84"/>
      <c r="LDC13" s="84"/>
      <c r="LDD13" s="84"/>
      <c r="LDE13" s="84"/>
      <c r="LDF13" s="84"/>
      <c r="LDG13" s="84"/>
      <c r="LDH13" s="84"/>
      <c r="LDI13" s="84"/>
      <c r="LDJ13" s="84"/>
      <c r="LDK13" s="84"/>
      <c r="LDL13" s="84"/>
      <c r="LDM13" s="84"/>
      <c r="LDN13" s="84"/>
      <c r="LDO13" s="84"/>
      <c r="LDP13" s="84"/>
      <c r="LDQ13" s="84"/>
      <c r="LDR13" s="84"/>
      <c r="LDS13" s="84"/>
      <c r="LDT13" s="84"/>
      <c r="LDU13" s="84"/>
      <c r="LDV13" s="84"/>
      <c r="LDW13" s="84"/>
      <c r="LDX13" s="84"/>
      <c r="LDY13" s="84"/>
      <c r="LDZ13" s="84"/>
      <c r="LEA13" s="84"/>
      <c r="LEB13" s="84"/>
      <c r="LEC13" s="84"/>
      <c r="LED13" s="84"/>
      <c r="LEE13" s="84"/>
      <c r="LEF13" s="84"/>
      <c r="LEG13" s="84"/>
      <c r="LEH13" s="84"/>
      <c r="LEI13" s="84"/>
      <c r="LEJ13" s="84"/>
      <c r="LEK13" s="84"/>
      <c r="LEL13" s="84"/>
      <c r="LEM13" s="84"/>
      <c r="LEN13" s="84"/>
      <c r="LEO13" s="84"/>
      <c r="LEP13" s="84"/>
      <c r="LEQ13" s="84"/>
      <c r="LER13" s="84"/>
      <c r="LES13" s="84"/>
      <c r="LET13" s="84"/>
      <c r="LEU13" s="84"/>
      <c r="LEV13" s="84"/>
      <c r="LEW13" s="84"/>
      <c r="LEX13" s="84"/>
      <c r="LEY13" s="84"/>
      <c r="LEZ13" s="84"/>
      <c r="LFA13" s="84"/>
      <c r="LFB13" s="84"/>
      <c r="LFC13" s="84"/>
      <c r="LFD13" s="84"/>
      <c r="LFE13" s="84"/>
      <c r="LFF13" s="84"/>
      <c r="LFG13" s="84"/>
      <c r="LFH13" s="84"/>
      <c r="LFI13" s="84"/>
      <c r="LFJ13" s="84"/>
      <c r="LFK13" s="84"/>
      <c r="LFL13" s="84"/>
      <c r="LFM13" s="84"/>
      <c r="LFN13" s="84"/>
      <c r="LFO13" s="84"/>
      <c r="LFP13" s="84"/>
      <c r="LFQ13" s="84"/>
      <c r="LFR13" s="84"/>
      <c r="LFS13" s="84"/>
      <c r="LFT13" s="84"/>
      <c r="LFU13" s="84"/>
      <c r="LFV13" s="84"/>
      <c r="LFW13" s="84"/>
      <c r="LFX13" s="84"/>
      <c r="LFY13" s="84"/>
      <c r="LFZ13" s="84"/>
      <c r="LGA13" s="84"/>
      <c r="LGB13" s="84"/>
      <c r="LGC13" s="84"/>
      <c r="LGD13" s="84"/>
      <c r="LGE13" s="84"/>
      <c r="LGF13" s="84"/>
      <c r="LGG13" s="84"/>
      <c r="LGH13" s="84"/>
      <c r="LGI13" s="84"/>
      <c r="LGJ13" s="84"/>
      <c r="LGK13" s="84"/>
      <c r="LGL13" s="84"/>
      <c r="LGM13" s="84"/>
      <c r="LGN13" s="84"/>
      <c r="LGO13" s="84"/>
      <c r="LGP13" s="84"/>
      <c r="LGQ13" s="84"/>
      <c r="LGR13" s="84"/>
      <c r="LGS13" s="84"/>
      <c r="LGT13" s="84"/>
      <c r="LGU13" s="84"/>
      <c r="LGV13" s="84"/>
      <c r="LGW13" s="84"/>
      <c r="LGX13" s="84"/>
      <c r="LGY13" s="84"/>
      <c r="LGZ13" s="84"/>
      <c r="LHA13" s="84"/>
      <c r="LHB13" s="84"/>
      <c r="LHC13" s="84"/>
      <c r="LHD13" s="84"/>
      <c r="LHE13" s="84"/>
      <c r="LHF13" s="84"/>
      <c r="LHG13" s="84"/>
      <c r="LHH13" s="84"/>
      <c r="LHI13" s="84"/>
      <c r="LHJ13" s="84"/>
      <c r="LHK13" s="84"/>
      <c r="LHL13" s="84"/>
      <c r="LHM13" s="84"/>
      <c r="LHN13" s="84"/>
      <c r="LHO13" s="84"/>
      <c r="LHP13" s="84"/>
      <c r="LHQ13" s="84"/>
      <c r="LHR13" s="84"/>
      <c r="LHS13" s="84"/>
      <c r="LHT13" s="84"/>
      <c r="LHU13" s="84"/>
      <c r="LHV13" s="84"/>
      <c r="LHW13" s="84"/>
      <c r="LHX13" s="84"/>
      <c r="LHY13" s="84"/>
      <c r="LHZ13" s="84"/>
      <c r="LIA13" s="84"/>
      <c r="LIB13" s="84"/>
      <c r="LIC13" s="84"/>
      <c r="LID13" s="84"/>
      <c r="LIE13" s="84"/>
      <c r="LIF13" s="84"/>
      <c r="LIG13" s="84"/>
      <c r="LIH13" s="84"/>
      <c r="LII13" s="84"/>
      <c r="LIJ13" s="84"/>
      <c r="LIK13" s="84"/>
      <c r="LIL13" s="84"/>
      <c r="LIM13" s="84"/>
      <c r="LIN13" s="84"/>
      <c r="LIO13" s="84"/>
      <c r="LIP13" s="84"/>
      <c r="LIQ13" s="84"/>
      <c r="LIR13" s="84"/>
      <c r="LIS13" s="84"/>
      <c r="LIT13" s="84"/>
      <c r="LIU13" s="84"/>
      <c r="LIV13" s="84"/>
      <c r="LIW13" s="84"/>
      <c r="LIX13" s="84"/>
      <c r="LIY13" s="84"/>
      <c r="LIZ13" s="84"/>
      <c r="LJA13" s="84"/>
      <c r="LJB13" s="84"/>
      <c r="LJC13" s="84"/>
      <c r="LJD13" s="84"/>
      <c r="LJE13" s="84"/>
      <c r="LJF13" s="84"/>
      <c r="LJG13" s="84"/>
      <c r="LJH13" s="84"/>
      <c r="LJI13" s="84"/>
      <c r="LJJ13" s="84"/>
      <c r="LJK13" s="84"/>
      <c r="LJL13" s="84"/>
      <c r="LJM13" s="84"/>
      <c r="LJN13" s="84"/>
      <c r="LJO13" s="84"/>
      <c r="LJP13" s="84"/>
      <c r="LJQ13" s="84"/>
      <c r="LJR13" s="84"/>
      <c r="LJS13" s="84"/>
      <c r="LJT13" s="84"/>
      <c r="LJU13" s="84"/>
      <c r="LJV13" s="84"/>
      <c r="LJW13" s="84"/>
      <c r="LJX13" s="84"/>
      <c r="LJY13" s="84"/>
      <c r="LJZ13" s="84"/>
      <c r="LKA13" s="84"/>
      <c r="LKB13" s="84"/>
      <c r="LKC13" s="84"/>
      <c r="LKD13" s="84"/>
      <c r="LKE13" s="84"/>
      <c r="LKF13" s="84"/>
      <c r="LKG13" s="84"/>
      <c r="LKH13" s="84"/>
      <c r="LKI13" s="84"/>
      <c r="LKJ13" s="84"/>
      <c r="LKK13" s="84"/>
      <c r="LKL13" s="84"/>
      <c r="LKM13" s="84"/>
      <c r="LKN13" s="84"/>
      <c r="LKO13" s="84"/>
      <c r="LKP13" s="84"/>
      <c r="LKQ13" s="84"/>
      <c r="LKR13" s="84"/>
      <c r="LKS13" s="84"/>
      <c r="LKT13" s="84"/>
      <c r="LKU13" s="84"/>
      <c r="LKV13" s="84"/>
      <c r="LKW13" s="84"/>
      <c r="LKX13" s="84"/>
      <c r="LKY13" s="84"/>
      <c r="LKZ13" s="84"/>
      <c r="LLA13" s="84"/>
      <c r="LLB13" s="84"/>
      <c r="LLC13" s="84"/>
      <c r="LLD13" s="84"/>
      <c r="LLE13" s="84"/>
      <c r="LLF13" s="84"/>
      <c r="LLG13" s="84"/>
      <c r="LLH13" s="84"/>
      <c r="LLI13" s="84"/>
      <c r="LLJ13" s="84"/>
      <c r="LLK13" s="84"/>
      <c r="LLL13" s="84"/>
      <c r="LLM13" s="84"/>
      <c r="LLN13" s="84"/>
      <c r="LLO13" s="84"/>
      <c r="LLP13" s="84"/>
      <c r="LLQ13" s="84"/>
      <c r="LLR13" s="84"/>
      <c r="LLS13" s="84"/>
      <c r="LLT13" s="84"/>
      <c r="LLU13" s="84"/>
      <c r="LLV13" s="84"/>
      <c r="LLW13" s="84"/>
      <c r="LLX13" s="84"/>
      <c r="LLY13" s="84"/>
      <c r="LLZ13" s="84"/>
      <c r="LMA13" s="84"/>
      <c r="LMB13" s="84"/>
      <c r="LMC13" s="84"/>
      <c r="LMD13" s="84"/>
      <c r="LME13" s="84"/>
      <c r="LMF13" s="84"/>
      <c r="LMG13" s="84"/>
      <c r="LMH13" s="84"/>
      <c r="LMI13" s="84"/>
      <c r="LMJ13" s="84"/>
      <c r="LMK13" s="84"/>
      <c r="LML13" s="84"/>
      <c r="LMM13" s="84"/>
      <c r="LMN13" s="84"/>
      <c r="LMO13" s="84"/>
      <c r="LMP13" s="84"/>
      <c r="LMQ13" s="84"/>
      <c r="LMR13" s="84"/>
      <c r="LMS13" s="84"/>
      <c r="LMT13" s="84"/>
      <c r="LMU13" s="84"/>
      <c r="LMV13" s="84"/>
      <c r="LMW13" s="84"/>
      <c r="LMX13" s="84"/>
      <c r="LMY13" s="84"/>
      <c r="LMZ13" s="84"/>
      <c r="LNA13" s="84"/>
      <c r="LNB13" s="84"/>
      <c r="LNC13" s="84"/>
      <c r="LND13" s="84"/>
      <c r="LNE13" s="84"/>
      <c r="LNF13" s="84"/>
      <c r="LNG13" s="84"/>
      <c r="LNH13" s="84"/>
      <c r="LNI13" s="84"/>
      <c r="LNJ13" s="84"/>
      <c r="LNK13" s="84"/>
      <c r="LNL13" s="84"/>
      <c r="LNM13" s="84"/>
      <c r="LNN13" s="84"/>
      <c r="LNO13" s="84"/>
      <c r="LNP13" s="84"/>
      <c r="LNQ13" s="84"/>
      <c r="LNR13" s="84"/>
      <c r="LNS13" s="84"/>
      <c r="LNT13" s="84"/>
      <c r="LNU13" s="84"/>
      <c r="LNV13" s="84"/>
      <c r="LNW13" s="84"/>
      <c r="LNX13" s="84"/>
      <c r="LNY13" s="84"/>
      <c r="LNZ13" s="84"/>
      <c r="LOA13" s="84"/>
      <c r="LOB13" s="84"/>
      <c r="LOC13" s="84"/>
      <c r="LOD13" s="84"/>
      <c r="LOE13" s="84"/>
      <c r="LOF13" s="84"/>
      <c r="LOG13" s="84"/>
      <c r="LOH13" s="84"/>
      <c r="LOI13" s="84"/>
      <c r="LOJ13" s="84"/>
      <c r="LOK13" s="84"/>
      <c r="LOL13" s="84"/>
      <c r="LOM13" s="84"/>
      <c r="LON13" s="84"/>
      <c r="LOO13" s="84"/>
      <c r="LOP13" s="84"/>
      <c r="LOQ13" s="84"/>
      <c r="LOR13" s="84"/>
      <c r="LOS13" s="84"/>
      <c r="LOT13" s="84"/>
      <c r="LOU13" s="84"/>
      <c r="LOV13" s="84"/>
      <c r="LOW13" s="84"/>
      <c r="LOX13" s="84"/>
      <c r="LOY13" s="84"/>
      <c r="LOZ13" s="84"/>
      <c r="LPA13" s="84"/>
      <c r="LPB13" s="84"/>
      <c r="LPC13" s="84"/>
      <c r="LPD13" s="84"/>
      <c r="LPE13" s="84"/>
      <c r="LPF13" s="84"/>
      <c r="LPG13" s="84"/>
      <c r="LPH13" s="84"/>
      <c r="LPI13" s="84"/>
      <c r="LPJ13" s="84"/>
      <c r="LPK13" s="84"/>
      <c r="LPL13" s="84"/>
      <c r="LPM13" s="84"/>
      <c r="LPN13" s="84"/>
      <c r="LPO13" s="84"/>
      <c r="LPP13" s="84"/>
      <c r="LPQ13" s="84"/>
      <c r="LPR13" s="84"/>
      <c r="LPS13" s="84"/>
      <c r="LPT13" s="84"/>
      <c r="LPU13" s="84"/>
      <c r="LPV13" s="84"/>
      <c r="LPW13" s="84"/>
      <c r="LPX13" s="84"/>
      <c r="LPY13" s="84"/>
      <c r="LPZ13" s="84"/>
      <c r="LQA13" s="84"/>
      <c r="LQB13" s="84"/>
      <c r="LQC13" s="84"/>
      <c r="LQD13" s="84"/>
      <c r="LQE13" s="84"/>
      <c r="LQF13" s="84"/>
      <c r="LQG13" s="84"/>
      <c r="LQH13" s="84"/>
      <c r="LQI13" s="84"/>
      <c r="LQJ13" s="84"/>
      <c r="LQK13" s="84"/>
      <c r="LQL13" s="84"/>
      <c r="LQM13" s="84"/>
      <c r="LQN13" s="84"/>
      <c r="LQO13" s="84"/>
      <c r="LQP13" s="84"/>
      <c r="LQQ13" s="84"/>
      <c r="LQR13" s="84"/>
      <c r="LQS13" s="84"/>
      <c r="LQT13" s="84"/>
      <c r="LQU13" s="84"/>
      <c r="LQV13" s="84"/>
      <c r="LQW13" s="84"/>
      <c r="LQX13" s="84"/>
      <c r="LQY13" s="84"/>
      <c r="LQZ13" s="84"/>
      <c r="LRA13" s="84"/>
      <c r="LRB13" s="84"/>
      <c r="LRC13" s="84"/>
      <c r="LRD13" s="84"/>
      <c r="LRE13" s="84"/>
      <c r="LRF13" s="84"/>
      <c r="LRG13" s="84"/>
      <c r="LRH13" s="84"/>
      <c r="LRI13" s="84"/>
      <c r="LRJ13" s="84"/>
      <c r="LRK13" s="84"/>
      <c r="LRL13" s="84"/>
      <c r="LRM13" s="84"/>
      <c r="LRN13" s="84"/>
      <c r="LRO13" s="84"/>
      <c r="LRP13" s="84"/>
      <c r="LRQ13" s="84"/>
      <c r="LRR13" s="84"/>
      <c r="LRS13" s="84"/>
      <c r="LRT13" s="84"/>
      <c r="LRU13" s="84"/>
      <c r="LRV13" s="84"/>
      <c r="LRW13" s="84"/>
      <c r="LRX13" s="84"/>
      <c r="LRY13" s="84"/>
      <c r="LRZ13" s="84"/>
      <c r="LSA13" s="84"/>
      <c r="LSB13" s="84"/>
      <c r="LSC13" s="84"/>
      <c r="LSD13" s="84"/>
      <c r="LSE13" s="84"/>
      <c r="LSF13" s="84"/>
      <c r="LSG13" s="84"/>
      <c r="LSH13" s="84"/>
      <c r="LSI13" s="84"/>
      <c r="LSJ13" s="84"/>
      <c r="LSK13" s="84"/>
      <c r="LSL13" s="84"/>
      <c r="LSM13" s="84"/>
      <c r="LSN13" s="84"/>
      <c r="LSO13" s="84"/>
      <c r="LSP13" s="84"/>
      <c r="LSQ13" s="84"/>
      <c r="LSR13" s="84"/>
      <c r="LSS13" s="84"/>
      <c r="LST13" s="84"/>
      <c r="LSU13" s="84"/>
      <c r="LSV13" s="84"/>
      <c r="LSW13" s="84"/>
      <c r="LSX13" s="84"/>
      <c r="LSY13" s="84"/>
      <c r="LSZ13" s="84"/>
      <c r="LTA13" s="84"/>
      <c r="LTB13" s="84"/>
      <c r="LTC13" s="84"/>
      <c r="LTD13" s="84"/>
      <c r="LTE13" s="84"/>
      <c r="LTF13" s="84"/>
      <c r="LTG13" s="84"/>
      <c r="LTH13" s="84"/>
      <c r="LTI13" s="84"/>
      <c r="LTJ13" s="84"/>
      <c r="LTK13" s="84"/>
      <c r="LTL13" s="84"/>
      <c r="LTM13" s="84"/>
      <c r="LTN13" s="84"/>
      <c r="LTO13" s="84"/>
      <c r="LTP13" s="84"/>
      <c r="LTQ13" s="84"/>
      <c r="LTR13" s="84"/>
      <c r="LTS13" s="84"/>
      <c r="LTT13" s="84"/>
      <c r="LTU13" s="84"/>
      <c r="LTV13" s="84"/>
      <c r="LTW13" s="84"/>
      <c r="LTX13" s="84"/>
      <c r="LTY13" s="84"/>
      <c r="LTZ13" s="84"/>
      <c r="LUA13" s="84"/>
      <c r="LUB13" s="84"/>
      <c r="LUC13" s="84"/>
      <c r="LUD13" s="84"/>
      <c r="LUE13" s="84"/>
      <c r="LUF13" s="84"/>
      <c r="LUG13" s="84"/>
      <c r="LUH13" s="84"/>
      <c r="LUI13" s="84"/>
      <c r="LUJ13" s="84"/>
      <c r="LUK13" s="84"/>
      <c r="LUL13" s="84"/>
      <c r="LUM13" s="84"/>
      <c r="LUN13" s="84"/>
      <c r="LUO13" s="84"/>
      <c r="LUP13" s="84"/>
      <c r="LUQ13" s="84"/>
      <c r="LUR13" s="84"/>
      <c r="LUS13" s="84"/>
      <c r="LUT13" s="84"/>
      <c r="LUU13" s="84"/>
      <c r="LUV13" s="84"/>
      <c r="LUW13" s="84"/>
      <c r="LUX13" s="84"/>
      <c r="LUY13" s="84"/>
      <c r="LUZ13" s="84"/>
      <c r="LVA13" s="84"/>
      <c r="LVB13" s="84"/>
      <c r="LVC13" s="84"/>
      <c r="LVD13" s="84"/>
      <c r="LVE13" s="84"/>
      <c r="LVF13" s="84"/>
      <c r="LVG13" s="84"/>
      <c r="LVH13" s="84"/>
      <c r="LVI13" s="84"/>
      <c r="LVJ13" s="84"/>
      <c r="LVK13" s="84"/>
      <c r="LVL13" s="84"/>
      <c r="LVM13" s="84"/>
      <c r="LVN13" s="84"/>
      <c r="LVO13" s="84"/>
      <c r="LVP13" s="84"/>
      <c r="LVQ13" s="84"/>
      <c r="LVR13" s="84"/>
      <c r="LVS13" s="84"/>
      <c r="LVT13" s="84"/>
      <c r="LVU13" s="84"/>
      <c r="LVV13" s="84"/>
      <c r="LVW13" s="84"/>
      <c r="LVX13" s="84"/>
      <c r="LVY13" s="84"/>
      <c r="LVZ13" s="84"/>
      <c r="LWA13" s="84"/>
      <c r="LWB13" s="84"/>
      <c r="LWC13" s="84"/>
      <c r="LWD13" s="84"/>
      <c r="LWE13" s="84"/>
      <c r="LWF13" s="84"/>
      <c r="LWG13" s="84"/>
      <c r="LWH13" s="84"/>
      <c r="LWI13" s="84"/>
      <c r="LWJ13" s="84"/>
      <c r="LWK13" s="84"/>
      <c r="LWL13" s="84"/>
      <c r="LWM13" s="84"/>
      <c r="LWN13" s="84"/>
      <c r="LWO13" s="84"/>
      <c r="LWP13" s="84"/>
      <c r="LWQ13" s="84"/>
      <c r="LWR13" s="84"/>
      <c r="LWS13" s="84"/>
      <c r="LWT13" s="84"/>
      <c r="LWU13" s="84"/>
      <c r="LWV13" s="84"/>
      <c r="LWW13" s="84"/>
      <c r="LWX13" s="84"/>
      <c r="LWY13" s="84"/>
      <c r="LWZ13" s="84"/>
      <c r="LXA13" s="84"/>
      <c r="LXB13" s="84"/>
      <c r="LXC13" s="84"/>
      <c r="LXD13" s="84"/>
      <c r="LXE13" s="84"/>
      <c r="LXF13" s="84"/>
      <c r="LXG13" s="84"/>
      <c r="LXH13" s="84"/>
      <c r="LXI13" s="84"/>
      <c r="LXJ13" s="84"/>
      <c r="LXK13" s="84"/>
      <c r="LXL13" s="84"/>
      <c r="LXM13" s="84"/>
      <c r="LXN13" s="84"/>
      <c r="LXO13" s="84"/>
      <c r="LXP13" s="84"/>
      <c r="LXQ13" s="84"/>
      <c r="LXR13" s="84"/>
      <c r="LXS13" s="84"/>
      <c r="LXT13" s="84"/>
      <c r="LXU13" s="84"/>
      <c r="LXV13" s="84"/>
      <c r="LXW13" s="84"/>
      <c r="LXX13" s="84"/>
      <c r="LXY13" s="84"/>
      <c r="LXZ13" s="84"/>
      <c r="LYA13" s="84"/>
      <c r="LYB13" s="84"/>
      <c r="LYC13" s="84"/>
      <c r="LYD13" s="84"/>
      <c r="LYE13" s="84"/>
      <c r="LYF13" s="84"/>
      <c r="LYG13" s="84"/>
      <c r="LYH13" s="84"/>
      <c r="LYI13" s="84"/>
      <c r="LYJ13" s="84"/>
      <c r="LYK13" s="84"/>
      <c r="LYL13" s="84"/>
      <c r="LYM13" s="84"/>
      <c r="LYN13" s="84"/>
      <c r="LYO13" s="84"/>
      <c r="LYP13" s="84"/>
      <c r="LYQ13" s="84"/>
      <c r="LYR13" s="84"/>
      <c r="LYS13" s="84"/>
      <c r="LYT13" s="84"/>
      <c r="LYU13" s="84"/>
      <c r="LYV13" s="84"/>
      <c r="LYW13" s="84"/>
      <c r="LYX13" s="84"/>
      <c r="LYY13" s="84"/>
      <c r="LYZ13" s="84"/>
      <c r="LZA13" s="84"/>
      <c r="LZB13" s="84"/>
      <c r="LZC13" s="84"/>
      <c r="LZD13" s="84"/>
      <c r="LZE13" s="84"/>
      <c r="LZF13" s="84"/>
      <c r="LZG13" s="84"/>
      <c r="LZH13" s="84"/>
      <c r="LZI13" s="84"/>
      <c r="LZJ13" s="84"/>
      <c r="LZK13" s="84"/>
      <c r="LZL13" s="84"/>
      <c r="LZM13" s="84"/>
      <c r="LZN13" s="84"/>
      <c r="LZO13" s="84"/>
      <c r="LZP13" s="84"/>
      <c r="LZQ13" s="84"/>
      <c r="LZR13" s="84"/>
      <c r="LZS13" s="84"/>
      <c r="LZT13" s="84"/>
      <c r="LZU13" s="84"/>
      <c r="LZV13" s="84"/>
      <c r="LZW13" s="84"/>
      <c r="LZX13" s="84"/>
      <c r="LZY13" s="84"/>
      <c r="LZZ13" s="84"/>
      <c r="MAA13" s="84"/>
      <c r="MAB13" s="84"/>
      <c r="MAC13" s="84"/>
      <c r="MAD13" s="84"/>
      <c r="MAE13" s="84"/>
      <c r="MAF13" s="84"/>
      <c r="MAG13" s="84"/>
      <c r="MAH13" s="84"/>
      <c r="MAI13" s="84"/>
      <c r="MAJ13" s="84"/>
      <c r="MAK13" s="84"/>
      <c r="MAL13" s="84"/>
      <c r="MAM13" s="84"/>
      <c r="MAN13" s="84"/>
      <c r="MAO13" s="84"/>
      <c r="MAP13" s="84"/>
      <c r="MAQ13" s="84"/>
      <c r="MAR13" s="84"/>
      <c r="MAS13" s="84"/>
      <c r="MAT13" s="84"/>
      <c r="MAU13" s="84"/>
      <c r="MAV13" s="84"/>
      <c r="MAW13" s="84"/>
      <c r="MAX13" s="84"/>
      <c r="MAY13" s="84"/>
      <c r="MAZ13" s="84"/>
      <c r="MBA13" s="84"/>
      <c r="MBB13" s="84"/>
      <c r="MBC13" s="84"/>
      <c r="MBD13" s="84"/>
      <c r="MBE13" s="84"/>
      <c r="MBF13" s="84"/>
      <c r="MBG13" s="84"/>
      <c r="MBH13" s="84"/>
      <c r="MBI13" s="84"/>
      <c r="MBJ13" s="84"/>
      <c r="MBK13" s="84"/>
      <c r="MBL13" s="84"/>
      <c r="MBM13" s="84"/>
      <c r="MBN13" s="84"/>
      <c r="MBO13" s="84"/>
      <c r="MBP13" s="84"/>
      <c r="MBQ13" s="84"/>
      <c r="MBR13" s="84"/>
      <c r="MBS13" s="84"/>
      <c r="MBT13" s="84"/>
      <c r="MBU13" s="84"/>
      <c r="MBV13" s="84"/>
      <c r="MBW13" s="84"/>
      <c r="MBX13" s="84"/>
      <c r="MBY13" s="84"/>
      <c r="MBZ13" s="84"/>
      <c r="MCA13" s="84"/>
      <c r="MCB13" s="84"/>
      <c r="MCC13" s="84"/>
      <c r="MCD13" s="84"/>
      <c r="MCE13" s="84"/>
      <c r="MCF13" s="84"/>
      <c r="MCG13" s="84"/>
      <c r="MCH13" s="84"/>
      <c r="MCI13" s="84"/>
      <c r="MCJ13" s="84"/>
      <c r="MCK13" s="84"/>
      <c r="MCL13" s="84"/>
      <c r="MCM13" s="84"/>
      <c r="MCN13" s="84"/>
      <c r="MCO13" s="84"/>
      <c r="MCP13" s="84"/>
      <c r="MCQ13" s="84"/>
      <c r="MCR13" s="84"/>
      <c r="MCS13" s="84"/>
      <c r="MCT13" s="84"/>
      <c r="MCU13" s="84"/>
      <c r="MCV13" s="84"/>
      <c r="MCW13" s="84"/>
      <c r="MCX13" s="84"/>
      <c r="MCY13" s="84"/>
      <c r="MCZ13" s="84"/>
      <c r="MDA13" s="84"/>
      <c r="MDB13" s="84"/>
      <c r="MDC13" s="84"/>
      <c r="MDD13" s="84"/>
      <c r="MDE13" s="84"/>
      <c r="MDF13" s="84"/>
      <c r="MDG13" s="84"/>
      <c r="MDH13" s="84"/>
      <c r="MDI13" s="84"/>
      <c r="MDJ13" s="84"/>
      <c r="MDK13" s="84"/>
      <c r="MDL13" s="84"/>
      <c r="MDM13" s="84"/>
      <c r="MDN13" s="84"/>
      <c r="MDO13" s="84"/>
      <c r="MDP13" s="84"/>
      <c r="MDQ13" s="84"/>
      <c r="MDR13" s="84"/>
      <c r="MDS13" s="84"/>
      <c r="MDT13" s="84"/>
      <c r="MDU13" s="84"/>
      <c r="MDV13" s="84"/>
      <c r="MDW13" s="84"/>
      <c r="MDX13" s="84"/>
      <c r="MDY13" s="84"/>
      <c r="MDZ13" s="84"/>
      <c r="MEA13" s="84"/>
      <c r="MEB13" s="84"/>
      <c r="MEC13" s="84"/>
      <c r="MED13" s="84"/>
      <c r="MEE13" s="84"/>
      <c r="MEF13" s="84"/>
      <c r="MEG13" s="84"/>
      <c r="MEH13" s="84"/>
      <c r="MEI13" s="84"/>
      <c r="MEJ13" s="84"/>
      <c r="MEK13" s="84"/>
      <c r="MEL13" s="84"/>
      <c r="MEM13" s="84"/>
      <c r="MEN13" s="84"/>
      <c r="MEO13" s="84"/>
      <c r="MEP13" s="84"/>
      <c r="MEQ13" s="84"/>
      <c r="MER13" s="84"/>
      <c r="MES13" s="84"/>
      <c r="MET13" s="84"/>
      <c r="MEU13" s="84"/>
      <c r="MEV13" s="84"/>
      <c r="MEW13" s="84"/>
      <c r="MEX13" s="84"/>
      <c r="MEY13" s="84"/>
      <c r="MEZ13" s="84"/>
      <c r="MFA13" s="84"/>
      <c r="MFB13" s="84"/>
      <c r="MFC13" s="84"/>
      <c r="MFD13" s="84"/>
      <c r="MFE13" s="84"/>
      <c r="MFF13" s="84"/>
      <c r="MFG13" s="84"/>
      <c r="MFH13" s="84"/>
      <c r="MFI13" s="84"/>
      <c r="MFJ13" s="84"/>
      <c r="MFK13" s="84"/>
      <c r="MFL13" s="84"/>
      <c r="MFM13" s="84"/>
      <c r="MFN13" s="84"/>
      <c r="MFO13" s="84"/>
      <c r="MFP13" s="84"/>
      <c r="MFQ13" s="84"/>
      <c r="MFR13" s="84"/>
      <c r="MFS13" s="84"/>
      <c r="MFT13" s="84"/>
      <c r="MFU13" s="84"/>
      <c r="MFV13" s="84"/>
      <c r="MFW13" s="84"/>
      <c r="MFX13" s="84"/>
      <c r="MFY13" s="84"/>
      <c r="MFZ13" s="84"/>
      <c r="MGA13" s="84"/>
      <c r="MGB13" s="84"/>
      <c r="MGC13" s="84"/>
      <c r="MGD13" s="84"/>
      <c r="MGE13" s="84"/>
      <c r="MGF13" s="84"/>
      <c r="MGG13" s="84"/>
      <c r="MGH13" s="84"/>
      <c r="MGI13" s="84"/>
      <c r="MGJ13" s="84"/>
      <c r="MGK13" s="84"/>
      <c r="MGL13" s="84"/>
      <c r="MGM13" s="84"/>
      <c r="MGN13" s="84"/>
      <c r="MGO13" s="84"/>
      <c r="MGP13" s="84"/>
      <c r="MGQ13" s="84"/>
      <c r="MGR13" s="84"/>
      <c r="MGS13" s="84"/>
      <c r="MGT13" s="84"/>
      <c r="MGU13" s="84"/>
      <c r="MGV13" s="84"/>
      <c r="MGW13" s="84"/>
      <c r="MGX13" s="84"/>
      <c r="MGY13" s="84"/>
      <c r="MGZ13" s="84"/>
      <c r="MHA13" s="84"/>
      <c r="MHB13" s="84"/>
      <c r="MHC13" s="84"/>
      <c r="MHD13" s="84"/>
      <c r="MHE13" s="84"/>
      <c r="MHF13" s="84"/>
      <c r="MHG13" s="84"/>
      <c r="MHH13" s="84"/>
      <c r="MHI13" s="84"/>
      <c r="MHJ13" s="84"/>
      <c r="MHK13" s="84"/>
      <c r="MHL13" s="84"/>
      <c r="MHM13" s="84"/>
      <c r="MHN13" s="84"/>
      <c r="MHO13" s="84"/>
      <c r="MHP13" s="84"/>
      <c r="MHQ13" s="84"/>
      <c r="MHR13" s="84"/>
      <c r="MHS13" s="84"/>
      <c r="MHT13" s="84"/>
      <c r="MHU13" s="84"/>
      <c r="MHV13" s="84"/>
      <c r="MHW13" s="84"/>
      <c r="MHX13" s="84"/>
      <c r="MHY13" s="84"/>
      <c r="MHZ13" s="84"/>
      <c r="MIA13" s="84"/>
      <c r="MIB13" s="84"/>
      <c r="MIC13" s="84"/>
      <c r="MID13" s="84"/>
      <c r="MIE13" s="84"/>
      <c r="MIF13" s="84"/>
      <c r="MIG13" s="84"/>
      <c r="MIH13" s="84"/>
      <c r="MII13" s="84"/>
      <c r="MIJ13" s="84"/>
      <c r="MIK13" s="84"/>
      <c r="MIL13" s="84"/>
      <c r="MIM13" s="84"/>
      <c r="MIN13" s="84"/>
      <c r="MIO13" s="84"/>
      <c r="MIP13" s="84"/>
      <c r="MIQ13" s="84"/>
      <c r="MIR13" s="84"/>
      <c r="MIS13" s="84"/>
      <c r="MIT13" s="84"/>
      <c r="MIU13" s="84"/>
      <c r="MIV13" s="84"/>
      <c r="MIW13" s="84"/>
      <c r="MIX13" s="84"/>
      <c r="MIY13" s="84"/>
      <c r="MIZ13" s="84"/>
      <c r="MJA13" s="84"/>
      <c r="MJB13" s="84"/>
      <c r="MJC13" s="84"/>
      <c r="MJD13" s="84"/>
      <c r="MJE13" s="84"/>
      <c r="MJF13" s="84"/>
      <c r="MJG13" s="84"/>
      <c r="MJH13" s="84"/>
      <c r="MJI13" s="84"/>
      <c r="MJJ13" s="84"/>
      <c r="MJK13" s="84"/>
      <c r="MJL13" s="84"/>
      <c r="MJM13" s="84"/>
      <c r="MJN13" s="84"/>
      <c r="MJO13" s="84"/>
      <c r="MJP13" s="84"/>
      <c r="MJQ13" s="84"/>
      <c r="MJR13" s="84"/>
      <c r="MJS13" s="84"/>
      <c r="MJT13" s="84"/>
      <c r="MJU13" s="84"/>
      <c r="MJV13" s="84"/>
      <c r="MJW13" s="84"/>
      <c r="MJX13" s="84"/>
      <c r="MJY13" s="84"/>
      <c r="MJZ13" s="84"/>
      <c r="MKA13" s="84"/>
      <c r="MKB13" s="84"/>
      <c r="MKC13" s="84"/>
      <c r="MKD13" s="84"/>
      <c r="MKE13" s="84"/>
      <c r="MKF13" s="84"/>
      <c r="MKG13" s="84"/>
      <c r="MKH13" s="84"/>
      <c r="MKI13" s="84"/>
      <c r="MKJ13" s="84"/>
      <c r="MKK13" s="84"/>
      <c r="MKL13" s="84"/>
      <c r="MKM13" s="84"/>
      <c r="MKN13" s="84"/>
      <c r="MKO13" s="84"/>
      <c r="MKP13" s="84"/>
      <c r="MKQ13" s="84"/>
      <c r="MKR13" s="84"/>
      <c r="MKS13" s="84"/>
      <c r="MKT13" s="84"/>
      <c r="MKU13" s="84"/>
      <c r="MKV13" s="84"/>
      <c r="MKW13" s="84"/>
      <c r="MKX13" s="84"/>
      <c r="MKY13" s="84"/>
      <c r="MKZ13" s="84"/>
      <c r="MLA13" s="84"/>
      <c r="MLB13" s="84"/>
      <c r="MLC13" s="84"/>
      <c r="MLD13" s="84"/>
      <c r="MLE13" s="84"/>
      <c r="MLF13" s="84"/>
      <c r="MLG13" s="84"/>
      <c r="MLH13" s="84"/>
      <c r="MLI13" s="84"/>
      <c r="MLJ13" s="84"/>
      <c r="MLK13" s="84"/>
      <c r="MLL13" s="84"/>
      <c r="MLM13" s="84"/>
      <c r="MLN13" s="84"/>
      <c r="MLO13" s="84"/>
      <c r="MLP13" s="84"/>
      <c r="MLQ13" s="84"/>
      <c r="MLR13" s="84"/>
      <c r="MLS13" s="84"/>
      <c r="MLT13" s="84"/>
      <c r="MLU13" s="84"/>
      <c r="MLV13" s="84"/>
      <c r="MLW13" s="84"/>
      <c r="MLX13" s="84"/>
      <c r="MLY13" s="84"/>
      <c r="MLZ13" s="84"/>
      <c r="MMA13" s="84"/>
      <c r="MMB13" s="84"/>
      <c r="MMC13" s="84"/>
      <c r="MMD13" s="84"/>
      <c r="MME13" s="84"/>
      <c r="MMF13" s="84"/>
      <c r="MMG13" s="84"/>
      <c r="MMH13" s="84"/>
      <c r="MMI13" s="84"/>
      <c r="MMJ13" s="84"/>
      <c r="MMK13" s="84"/>
      <c r="MML13" s="84"/>
      <c r="MMM13" s="84"/>
      <c r="MMN13" s="84"/>
      <c r="MMO13" s="84"/>
      <c r="MMP13" s="84"/>
      <c r="MMQ13" s="84"/>
      <c r="MMR13" s="84"/>
      <c r="MMS13" s="84"/>
      <c r="MMT13" s="84"/>
      <c r="MMU13" s="84"/>
      <c r="MMV13" s="84"/>
      <c r="MMW13" s="84"/>
      <c r="MMX13" s="84"/>
      <c r="MMY13" s="84"/>
      <c r="MMZ13" s="84"/>
      <c r="MNA13" s="84"/>
      <c r="MNB13" s="84"/>
      <c r="MNC13" s="84"/>
      <c r="MND13" s="84"/>
      <c r="MNE13" s="84"/>
      <c r="MNF13" s="84"/>
      <c r="MNG13" s="84"/>
      <c r="MNH13" s="84"/>
      <c r="MNI13" s="84"/>
      <c r="MNJ13" s="84"/>
      <c r="MNK13" s="84"/>
      <c r="MNL13" s="84"/>
      <c r="MNM13" s="84"/>
      <c r="MNN13" s="84"/>
      <c r="MNO13" s="84"/>
      <c r="MNP13" s="84"/>
      <c r="MNQ13" s="84"/>
      <c r="MNR13" s="84"/>
      <c r="MNS13" s="84"/>
      <c r="MNT13" s="84"/>
      <c r="MNU13" s="84"/>
      <c r="MNV13" s="84"/>
      <c r="MNW13" s="84"/>
      <c r="MNX13" s="84"/>
      <c r="MNY13" s="84"/>
      <c r="MNZ13" s="84"/>
      <c r="MOA13" s="84"/>
      <c r="MOB13" s="84"/>
      <c r="MOC13" s="84"/>
      <c r="MOD13" s="84"/>
      <c r="MOE13" s="84"/>
      <c r="MOF13" s="84"/>
      <c r="MOG13" s="84"/>
      <c r="MOH13" s="84"/>
      <c r="MOI13" s="84"/>
      <c r="MOJ13" s="84"/>
      <c r="MOK13" s="84"/>
      <c r="MOL13" s="84"/>
      <c r="MOM13" s="84"/>
      <c r="MON13" s="84"/>
      <c r="MOO13" s="84"/>
      <c r="MOP13" s="84"/>
      <c r="MOQ13" s="84"/>
      <c r="MOR13" s="84"/>
      <c r="MOS13" s="84"/>
      <c r="MOT13" s="84"/>
      <c r="MOU13" s="84"/>
      <c r="MOV13" s="84"/>
      <c r="MOW13" s="84"/>
      <c r="MOX13" s="84"/>
      <c r="MOY13" s="84"/>
      <c r="MOZ13" s="84"/>
      <c r="MPA13" s="84"/>
      <c r="MPB13" s="84"/>
      <c r="MPC13" s="84"/>
      <c r="MPD13" s="84"/>
      <c r="MPE13" s="84"/>
      <c r="MPF13" s="84"/>
      <c r="MPG13" s="84"/>
      <c r="MPH13" s="84"/>
      <c r="MPI13" s="84"/>
      <c r="MPJ13" s="84"/>
      <c r="MPK13" s="84"/>
      <c r="MPL13" s="84"/>
      <c r="MPM13" s="84"/>
      <c r="MPN13" s="84"/>
      <c r="MPO13" s="84"/>
      <c r="MPP13" s="84"/>
      <c r="MPQ13" s="84"/>
      <c r="MPR13" s="84"/>
      <c r="MPS13" s="84"/>
      <c r="MPT13" s="84"/>
      <c r="MPU13" s="84"/>
      <c r="MPV13" s="84"/>
      <c r="MPW13" s="84"/>
      <c r="MPX13" s="84"/>
      <c r="MPY13" s="84"/>
      <c r="MPZ13" s="84"/>
      <c r="MQA13" s="84"/>
      <c r="MQB13" s="84"/>
      <c r="MQC13" s="84"/>
      <c r="MQD13" s="84"/>
      <c r="MQE13" s="84"/>
      <c r="MQF13" s="84"/>
      <c r="MQG13" s="84"/>
      <c r="MQH13" s="84"/>
      <c r="MQI13" s="84"/>
      <c r="MQJ13" s="84"/>
      <c r="MQK13" s="84"/>
      <c r="MQL13" s="84"/>
      <c r="MQM13" s="84"/>
      <c r="MQN13" s="84"/>
      <c r="MQO13" s="84"/>
      <c r="MQP13" s="84"/>
      <c r="MQQ13" s="84"/>
      <c r="MQR13" s="84"/>
      <c r="MQS13" s="84"/>
      <c r="MQT13" s="84"/>
      <c r="MQU13" s="84"/>
      <c r="MQV13" s="84"/>
      <c r="MQW13" s="84"/>
      <c r="MQX13" s="84"/>
      <c r="MQY13" s="84"/>
      <c r="MQZ13" s="84"/>
      <c r="MRA13" s="84"/>
      <c r="MRB13" s="84"/>
      <c r="MRC13" s="84"/>
      <c r="MRD13" s="84"/>
      <c r="MRE13" s="84"/>
      <c r="MRF13" s="84"/>
      <c r="MRG13" s="84"/>
      <c r="MRH13" s="84"/>
      <c r="MRI13" s="84"/>
      <c r="MRJ13" s="84"/>
      <c r="MRK13" s="84"/>
      <c r="MRL13" s="84"/>
      <c r="MRM13" s="84"/>
      <c r="MRN13" s="84"/>
      <c r="MRO13" s="84"/>
      <c r="MRP13" s="84"/>
      <c r="MRQ13" s="84"/>
      <c r="MRR13" s="84"/>
      <c r="MRS13" s="84"/>
      <c r="MRT13" s="84"/>
      <c r="MRU13" s="84"/>
      <c r="MRV13" s="84"/>
      <c r="MRW13" s="84"/>
      <c r="MRX13" s="84"/>
      <c r="MRY13" s="84"/>
      <c r="MRZ13" s="84"/>
      <c r="MSA13" s="84"/>
      <c r="MSB13" s="84"/>
      <c r="MSC13" s="84"/>
      <c r="MSD13" s="84"/>
      <c r="MSE13" s="84"/>
      <c r="MSF13" s="84"/>
      <c r="MSG13" s="84"/>
      <c r="MSH13" s="84"/>
      <c r="MSI13" s="84"/>
      <c r="MSJ13" s="84"/>
      <c r="MSK13" s="84"/>
      <c r="MSL13" s="84"/>
      <c r="MSM13" s="84"/>
      <c r="MSN13" s="84"/>
      <c r="MSO13" s="84"/>
      <c r="MSP13" s="84"/>
      <c r="MSQ13" s="84"/>
      <c r="MSR13" s="84"/>
      <c r="MSS13" s="84"/>
      <c r="MST13" s="84"/>
      <c r="MSU13" s="84"/>
      <c r="MSV13" s="84"/>
      <c r="MSW13" s="84"/>
      <c r="MSX13" s="84"/>
      <c r="MSY13" s="84"/>
      <c r="MSZ13" s="84"/>
      <c r="MTA13" s="84"/>
      <c r="MTB13" s="84"/>
      <c r="MTC13" s="84"/>
      <c r="MTD13" s="84"/>
      <c r="MTE13" s="84"/>
      <c r="MTF13" s="84"/>
      <c r="MTG13" s="84"/>
      <c r="MTH13" s="84"/>
      <c r="MTI13" s="84"/>
      <c r="MTJ13" s="84"/>
      <c r="MTK13" s="84"/>
      <c r="MTL13" s="84"/>
      <c r="MTM13" s="84"/>
      <c r="MTN13" s="84"/>
      <c r="MTO13" s="84"/>
      <c r="MTP13" s="84"/>
      <c r="MTQ13" s="84"/>
      <c r="MTR13" s="84"/>
      <c r="MTS13" s="84"/>
      <c r="MTT13" s="84"/>
      <c r="MTU13" s="84"/>
      <c r="MTV13" s="84"/>
      <c r="MTW13" s="84"/>
      <c r="MTX13" s="84"/>
      <c r="MTY13" s="84"/>
      <c r="MTZ13" s="84"/>
      <c r="MUA13" s="84"/>
      <c r="MUB13" s="84"/>
      <c r="MUC13" s="84"/>
      <c r="MUD13" s="84"/>
      <c r="MUE13" s="84"/>
      <c r="MUF13" s="84"/>
      <c r="MUG13" s="84"/>
      <c r="MUH13" s="84"/>
      <c r="MUI13" s="84"/>
      <c r="MUJ13" s="84"/>
      <c r="MUK13" s="84"/>
      <c r="MUL13" s="84"/>
      <c r="MUM13" s="84"/>
      <c r="MUN13" s="84"/>
      <c r="MUO13" s="84"/>
      <c r="MUP13" s="84"/>
      <c r="MUQ13" s="84"/>
      <c r="MUR13" s="84"/>
      <c r="MUS13" s="84"/>
      <c r="MUT13" s="84"/>
      <c r="MUU13" s="84"/>
      <c r="MUV13" s="84"/>
      <c r="MUW13" s="84"/>
      <c r="MUX13" s="84"/>
      <c r="MUY13" s="84"/>
      <c r="MUZ13" s="84"/>
      <c r="MVA13" s="84"/>
      <c r="MVB13" s="84"/>
      <c r="MVC13" s="84"/>
      <c r="MVD13" s="84"/>
      <c r="MVE13" s="84"/>
      <c r="MVF13" s="84"/>
      <c r="MVG13" s="84"/>
      <c r="MVH13" s="84"/>
      <c r="MVI13" s="84"/>
      <c r="MVJ13" s="84"/>
      <c r="MVK13" s="84"/>
      <c r="MVL13" s="84"/>
      <c r="MVM13" s="84"/>
      <c r="MVN13" s="84"/>
      <c r="MVO13" s="84"/>
      <c r="MVP13" s="84"/>
      <c r="MVQ13" s="84"/>
      <c r="MVR13" s="84"/>
      <c r="MVS13" s="84"/>
      <c r="MVT13" s="84"/>
      <c r="MVU13" s="84"/>
      <c r="MVV13" s="84"/>
      <c r="MVW13" s="84"/>
      <c r="MVX13" s="84"/>
      <c r="MVY13" s="84"/>
      <c r="MVZ13" s="84"/>
      <c r="MWA13" s="84"/>
      <c r="MWB13" s="84"/>
      <c r="MWC13" s="84"/>
      <c r="MWD13" s="84"/>
      <c r="MWE13" s="84"/>
      <c r="MWF13" s="84"/>
      <c r="MWG13" s="84"/>
      <c r="MWH13" s="84"/>
      <c r="MWI13" s="84"/>
      <c r="MWJ13" s="84"/>
      <c r="MWK13" s="84"/>
      <c r="MWL13" s="84"/>
      <c r="MWM13" s="84"/>
      <c r="MWN13" s="84"/>
      <c r="MWO13" s="84"/>
      <c r="MWP13" s="84"/>
      <c r="MWQ13" s="84"/>
      <c r="MWR13" s="84"/>
      <c r="MWS13" s="84"/>
      <c r="MWT13" s="84"/>
      <c r="MWU13" s="84"/>
      <c r="MWV13" s="84"/>
      <c r="MWW13" s="84"/>
      <c r="MWX13" s="84"/>
      <c r="MWY13" s="84"/>
      <c r="MWZ13" s="84"/>
      <c r="MXA13" s="84"/>
      <c r="MXB13" s="84"/>
      <c r="MXC13" s="84"/>
      <c r="MXD13" s="84"/>
      <c r="MXE13" s="84"/>
      <c r="MXF13" s="84"/>
      <c r="MXG13" s="84"/>
      <c r="MXH13" s="84"/>
      <c r="MXI13" s="84"/>
      <c r="MXJ13" s="84"/>
      <c r="MXK13" s="84"/>
      <c r="MXL13" s="84"/>
      <c r="MXM13" s="84"/>
      <c r="MXN13" s="84"/>
      <c r="MXO13" s="84"/>
      <c r="MXP13" s="84"/>
      <c r="MXQ13" s="84"/>
      <c r="MXR13" s="84"/>
      <c r="MXS13" s="84"/>
      <c r="MXT13" s="84"/>
      <c r="MXU13" s="84"/>
      <c r="MXV13" s="84"/>
      <c r="MXW13" s="84"/>
      <c r="MXX13" s="84"/>
      <c r="MXY13" s="84"/>
      <c r="MXZ13" s="84"/>
      <c r="MYA13" s="84"/>
      <c r="MYB13" s="84"/>
      <c r="MYC13" s="84"/>
      <c r="MYD13" s="84"/>
      <c r="MYE13" s="84"/>
      <c r="MYF13" s="84"/>
      <c r="MYG13" s="84"/>
      <c r="MYH13" s="84"/>
      <c r="MYI13" s="84"/>
      <c r="MYJ13" s="84"/>
      <c r="MYK13" s="84"/>
      <c r="MYL13" s="84"/>
      <c r="MYM13" s="84"/>
      <c r="MYN13" s="84"/>
      <c r="MYO13" s="84"/>
      <c r="MYP13" s="84"/>
      <c r="MYQ13" s="84"/>
      <c r="MYR13" s="84"/>
      <c r="MYS13" s="84"/>
      <c r="MYT13" s="84"/>
      <c r="MYU13" s="84"/>
      <c r="MYV13" s="84"/>
      <c r="MYW13" s="84"/>
      <c r="MYX13" s="84"/>
      <c r="MYY13" s="84"/>
      <c r="MYZ13" s="84"/>
      <c r="MZA13" s="84"/>
      <c r="MZB13" s="84"/>
      <c r="MZC13" s="84"/>
      <c r="MZD13" s="84"/>
      <c r="MZE13" s="84"/>
      <c r="MZF13" s="84"/>
      <c r="MZG13" s="84"/>
      <c r="MZH13" s="84"/>
      <c r="MZI13" s="84"/>
      <c r="MZJ13" s="84"/>
      <c r="MZK13" s="84"/>
      <c r="MZL13" s="84"/>
      <c r="MZM13" s="84"/>
      <c r="MZN13" s="84"/>
      <c r="MZO13" s="84"/>
      <c r="MZP13" s="84"/>
      <c r="MZQ13" s="84"/>
      <c r="MZR13" s="84"/>
      <c r="MZS13" s="84"/>
      <c r="MZT13" s="84"/>
      <c r="MZU13" s="84"/>
      <c r="MZV13" s="84"/>
      <c r="MZW13" s="84"/>
      <c r="MZX13" s="84"/>
      <c r="MZY13" s="84"/>
      <c r="MZZ13" s="84"/>
      <c r="NAA13" s="84"/>
      <c r="NAB13" s="84"/>
      <c r="NAC13" s="84"/>
      <c r="NAD13" s="84"/>
      <c r="NAE13" s="84"/>
      <c r="NAF13" s="84"/>
      <c r="NAG13" s="84"/>
      <c r="NAH13" s="84"/>
      <c r="NAI13" s="84"/>
      <c r="NAJ13" s="84"/>
      <c r="NAK13" s="84"/>
      <c r="NAL13" s="84"/>
      <c r="NAM13" s="84"/>
      <c r="NAN13" s="84"/>
      <c r="NAO13" s="84"/>
      <c r="NAP13" s="84"/>
      <c r="NAQ13" s="84"/>
      <c r="NAR13" s="84"/>
      <c r="NAS13" s="84"/>
      <c r="NAT13" s="84"/>
      <c r="NAU13" s="84"/>
      <c r="NAV13" s="84"/>
      <c r="NAW13" s="84"/>
      <c r="NAX13" s="84"/>
      <c r="NAY13" s="84"/>
      <c r="NAZ13" s="84"/>
      <c r="NBA13" s="84"/>
      <c r="NBB13" s="84"/>
      <c r="NBC13" s="84"/>
      <c r="NBD13" s="84"/>
      <c r="NBE13" s="84"/>
      <c r="NBF13" s="84"/>
      <c r="NBG13" s="84"/>
      <c r="NBH13" s="84"/>
      <c r="NBI13" s="84"/>
      <c r="NBJ13" s="84"/>
      <c r="NBK13" s="84"/>
      <c r="NBL13" s="84"/>
      <c r="NBM13" s="84"/>
      <c r="NBN13" s="84"/>
      <c r="NBO13" s="84"/>
      <c r="NBP13" s="84"/>
      <c r="NBQ13" s="84"/>
      <c r="NBR13" s="84"/>
      <c r="NBS13" s="84"/>
      <c r="NBT13" s="84"/>
      <c r="NBU13" s="84"/>
      <c r="NBV13" s="84"/>
      <c r="NBW13" s="84"/>
      <c r="NBX13" s="84"/>
      <c r="NBY13" s="84"/>
      <c r="NBZ13" s="84"/>
      <c r="NCA13" s="84"/>
      <c r="NCB13" s="84"/>
      <c r="NCC13" s="84"/>
      <c r="NCD13" s="84"/>
      <c r="NCE13" s="84"/>
      <c r="NCF13" s="84"/>
      <c r="NCG13" s="84"/>
      <c r="NCH13" s="84"/>
      <c r="NCI13" s="84"/>
      <c r="NCJ13" s="84"/>
      <c r="NCK13" s="84"/>
      <c r="NCL13" s="84"/>
      <c r="NCM13" s="84"/>
      <c r="NCN13" s="84"/>
      <c r="NCO13" s="84"/>
      <c r="NCP13" s="84"/>
      <c r="NCQ13" s="84"/>
      <c r="NCR13" s="84"/>
      <c r="NCS13" s="84"/>
      <c r="NCT13" s="84"/>
      <c r="NCU13" s="84"/>
      <c r="NCV13" s="84"/>
      <c r="NCW13" s="84"/>
      <c r="NCX13" s="84"/>
      <c r="NCY13" s="84"/>
      <c r="NCZ13" s="84"/>
      <c r="NDA13" s="84"/>
      <c r="NDB13" s="84"/>
      <c r="NDC13" s="84"/>
      <c r="NDD13" s="84"/>
      <c r="NDE13" s="84"/>
      <c r="NDF13" s="84"/>
      <c r="NDG13" s="84"/>
      <c r="NDH13" s="84"/>
      <c r="NDI13" s="84"/>
      <c r="NDJ13" s="84"/>
      <c r="NDK13" s="84"/>
      <c r="NDL13" s="84"/>
      <c r="NDM13" s="84"/>
      <c r="NDN13" s="84"/>
      <c r="NDO13" s="84"/>
      <c r="NDP13" s="84"/>
      <c r="NDQ13" s="84"/>
      <c r="NDR13" s="84"/>
      <c r="NDS13" s="84"/>
      <c r="NDT13" s="84"/>
      <c r="NDU13" s="84"/>
      <c r="NDV13" s="84"/>
      <c r="NDW13" s="84"/>
      <c r="NDX13" s="84"/>
      <c r="NDY13" s="84"/>
      <c r="NDZ13" s="84"/>
      <c r="NEA13" s="84"/>
      <c r="NEB13" s="84"/>
      <c r="NEC13" s="84"/>
      <c r="NED13" s="84"/>
      <c r="NEE13" s="84"/>
      <c r="NEF13" s="84"/>
      <c r="NEG13" s="84"/>
      <c r="NEH13" s="84"/>
      <c r="NEI13" s="84"/>
      <c r="NEJ13" s="84"/>
      <c r="NEK13" s="84"/>
      <c r="NEL13" s="84"/>
      <c r="NEM13" s="84"/>
      <c r="NEN13" s="84"/>
      <c r="NEO13" s="84"/>
      <c r="NEP13" s="84"/>
      <c r="NEQ13" s="84"/>
      <c r="NER13" s="84"/>
      <c r="NES13" s="84"/>
      <c r="NET13" s="84"/>
      <c r="NEU13" s="84"/>
      <c r="NEV13" s="84"/>
      <c r="NEW13" s="84"/>
      <c r="NEX13" s="84"/>
      <c r="NEY13" s="84"/>
      <c r="NEZ13" s="84"/>
      <c r="NFA13" s="84"/>
      <c r="NFB13" s="84"/>
      <c r="NFC13" s="84"/>
      <c r="NFD13" s="84"/>
      <c r="NFE13" s="84"/>
      <c r="NFF13" s="84"/>
      <c r="NFG13" s="84"/>
      <c r="NFH13" s="84"/>
      <c r="NFI13" s="84"/>
      <c r="NFJ13" s="84"/>
      <c r="NFK13" s="84"/>
      <c r="NFL13" s="84"/>
      <c r="NFM13" s="84"/>
      <c r="NFN13" s="84"/>
      <c r="NFO13" s="84"/>
      <c r="NFP13" s="84"/>
      <c r="NFQ13" s="84"/>
      <c r="NFR13" s="84"/>
      <c r="NFS13" s="84"/>
      <c r="NFT13" s="84"/>
      <c r="NFU13" s="84"/>
      <c r="NFV13" s="84"/>
      <c r="NFW13" s="84"/>
      <c r="NFX13" s="84"/>
      <c r="NFY13" s="84"/>
      <c r="NFZ13" s="84"/>
      <c r="NGA13" s="84"/>
      <c r="NGB13" s="84"/>
      <c r="NGC13" s="84"/>
      <c r="NGD13" s="84"/>
      <c r="NGE13" s="84"/>
      <c r="NGF13" s="84"/>
      <c r="NGG13" s="84"/>
      <c r="NGH13" s="84"/>
      <c r="NGI13" s="84"/>
      <c r="NGJ13" s="84"/>
      <c r="NGK13" s="84"/>
      <c r="NGL13" s="84"/>
      <c r="NGM13" s="84"/>
      <c r="NGN13" s="84"/>
      <c r="NGO13" s="84"/>
      <c r="NGP13" s="84"/>
      <c r="NGQ13" s="84"/>
      <c r="NGR13" s="84"/>
      <c r="NGS13" s="84"/>
      <c r="NGT13" s="84"/>
      <c r="NGU13" s="84"/>
      <c r="NGV13" s="84"/>
      <c r="NGW13" s="84"/>
      <c r="NGX13" s="84"/>
      <c r="NGY13" s="84"/>
      <c r="NGZ13" s="84"/>
      <c r="NHA13" s="84"/>
      <c r="NHB13" s="84"/>
      <c r="NHC13" s="84"/>
      <c r="NHD13" s="84"/>
      <c r="NHE13" s="84"/>
      <c r="NHF13" s="84"/>
      <c r="NHG13" s="84"/>
      <c r="NHH13" s="84"/>
      <c r="NHI13" s="84"/>
      <c r="NHJ13" s="84"/>
      <c r="NHK13" s="84"/>
      <c r="NHL13" s="84"/>
      <c r="NHM13" s="84"/>
      <c r="NHN13" s="84"/>
      <c r="NHO13" s="84"/>
      <c r="NHP13" s="84"/>
      <c r="NHQ13" s="84"/>
      <c r="NHR13" s="84"/>
      <c r="NHS13" s="84"/>
      <c r="NHT13" s="84"/>
      <c r="NHU13" s="84"/>
      <c r="NHV13" s="84"/>
      <c r="NHW13" s="84"/>
      <c r="NHX13" s="84"/>
      <c r="NHY13" s="84"/>
      <c r="NHZ13" s="84"/>
      <c r="NIA13" s="84"/>
      <c r="NIB13" s="84"/>
      <c r="NIC13" s="84"/>
      <c r="NID13" s="84"/>
      <c r="NIE13" s="84"/>
      <c r="NIF13" s="84"/>
      <c r="NIG13" s="84"/>
      <c r="NIH13" s="84"/>
      <c r="NII13" s="84"/>
      <c r="NIJ13" s="84"/>
      <c r="NIK13" s="84"/>
      <c r="NIL13" s="84"/>
      <c r="NIM13" s="84"/>
      <c r="NIN13" s="84"/>
      <c r="NIO13" s="84"/>
      <c r="NIP13" s="84"/>
      <c r="NIQ13" s="84"/>
      <c r="NIR13" s="84"/>
      <c r="NIS13" s="84"/>
      <c r="NIT13" s="84"/>
      <c r="NIU13" s="84"/>
      <c r="NIV13" s="84"/>
      <c r="NIW13" s="84"/>
      <c r="NIX13" s="84"/>
      <c r="NIY13" s="84"/>
      <c r="NIZ13" s="84"/>
      <c r="NJA13" s="84"/>
      <c r="NJB13" s="84"/>
      <c r="NJC13" s="84"/>
      <c r="NJD13" s="84"/>
      <c r="NJE13" s="84"/>
      <c r="NJF13" s="84"/>
      <c r="NJG13" s="84"/>
      <c r="NJH13" s="84"/>
      <c r="NJI13" s="84"/>
      <c r="NJJ13" s="84"/>
      <c r="NJK13" s="84"/>
      <c r="NJL13" s="84"/>
      <c r="NJM13" s="84"/>
      <c r="NJN13" s="84"/>
      <c r="NJO13" s="84"/>
      <c r="NJP13" s="84"/>
      <c r="NJQ13" s="84"/>
      <c r="NJR13" s="84"/>
      <c r="NJS13" s="84"/>
      <c r="NJT13" s="84"/>
      <c r="NJU13" s="84"/>
      <c r="NJV13" s="84"/>
      <c r="NJW13" s="84"/>
      <c r="NJX13" s="84"/>
      <c r="NJY13" s="84"/>
      <c r="NJZ13" s="84"/>
      <c r="NKA13" s="84"/>
      <c r="NKB13" s="84"/>
      <c r="NKC13" s="84"/>
      <c r="NKD13" s="84"/>
      <c r="NKE13" s="84"/>
      <c r="NKF13" s="84"/>
      <c r="NKG13" s="84"/>
      <c r="NKH13" s="84"/>
      <c r="NKI13" s="84"/>
      <c r="NKJ13" s="84"/>
      <c r="NKK13" s="84"/>
      <c r="NKL13" s="84"/>
      <c r="NKM13" s="84"/>
      <c r="NKN13" s="84"/>
      <c r="NKO13" s="84"/>
      <c r="NKP13" s="84"/>
      <c r="NKQ13" s="84"/>
      <c r="NKR13" s="84"/>
      <c r="NKS13" s="84"/>
      <c r="NKT13" s="84"/>
      <c r="NKU13" s="84"/>
      <c r="NKV13" s="84"/>
      <c r="NKW13" s="84"/>
      <c r="NKX13" s="84"/>
      <c r="NKY13" s="84"/>
      <c r="NKZ13" s="84"/>
      <c r="NLA13" s="84"/>
      <c r="NLB13" s="84"/>
      <c r="NLC13" s="84"/>
      <c r="NLD13" s="84"/>
      <c r="NLE13" s="84"/>
      <c r="NLF13" s="84"/>
      <c r="NLG13" s="84"/>
      <c r="NLH13" s="84"/>
      <c r="NLI13" s="84"/>
      <c r="NLJ13" s="84"/>
      <c r="NLK13" s="84"/>
      <c r="NLL13" s="84"/>
      <c r="NLM13" s="84"/>
      <c r="NLN13" s="84"/>
      <c r="NLO13" s="84"/>
      <c r="NLP13" s="84"/>
      <c r="NLQ13" s="84"/>
      <c r="NLR13" s="84"/>
      <c r="NLS13" s="84"/>
      <c r="NLT13" s="84"/>
      <c r="NLU13" s="84"/>
      <c r="NLV13" s="84"/>
      <c r="NLW13" s="84"/>
      <c r="NLX13" s="84"/>
      <c r="NLY13" s="84"/>
      <c r="NLZ13" s="84"/>
      <c r="NMA13" s="84"/>
      <c r="NMB13" s="84"/>
      <c r="NMC13" s="84"/>
      <c r="NMD13" s="84"/>
      <c r="NME13" s="84"/>
      <c r="NMF13" s="84"/>
      <c r="NMG13" s="84"/>
      <c r="NMH13" s="84"/>
      <c r="NMI13" s="84"/>
      <c r="NMJ13" s="84"/>
      <c r="NMK13" s="84"/>
      <c r="NML13" s="84"/>
      <c r="NMM13" s="84"/>
      <c r="NMN13" s="84"/>
      <c r="NMO13" s="84"/>
      <c r="NMP13" s="84"/>
      <c r="NMQ13" s="84"/>
      <c r="NMR13" s="84"/>
      <c r="NMS13" s="84"/>
      <c r="NMT13" s="84"/>
      <c r="NMU13" s="84"/>
      <c r="NMV13" s="84"/>
      <c r="NMW13" s="84"/>
      <c r="NMX13" s="84"/>
      <c r="NMY13" s="84"/>
      <c r="NMZ13" s="84"/>
      <c r="NNA13" s="84"/>
      <c r="NNB13" s="84"/>
      <c r="NNC13" s="84"/>
      <c r="NND13" s="84"/>
      <c r="NNE13" s="84"/>
      <c r="NNF13" s="84"/>
      <c r="NNG13" s="84"/>
      <c r="NNH13" s="84"/>
      <c r="NNI13" s="84"/>
      <c r="NNJ13" s="84"/>
      <c r="NNK13" s="84"/>
      <c r="NNL13" s="84"/>
      <c r="NNM13" s="84"/>
      <c r="NNN13" s="84"/>
      <c r="NNO13" s="84"/>
      <c r="NNP13" s="84"/>
      <c r="NNQ13" s="84"/>
      <c r="NNR13" s="84"/>
      <c r="NNS13" s="84"/>
      <c r="NNT13" s="84"/>
      <c r="NNU13" s="84"/>
      <c r="NNV13" s="84"/>
      <c r="NNW13" s="84"/>
      <c r="NNX13" s="84"/>
      <c r="NNY13" s="84"/>
      <c r="NNZ13" s="84"/>
      <c r="NOA13" s="84"/>
      <c r="NOB13" s="84"/>
      <c r="NOC13" s="84"/>
      <c r="NOD13" s="84"/>
      <c r="NOE13" s="84"/>
      <c r="NOF13" s="84"/>
      <c r="NOG13" s="84"/>
      <c r="NOH13" s="84"/>
      <c r="NOI13" s="84"/>
      <c r="NOJ13" s="84"/>
      <c r="NOK13" s="84"/>
      <c r="NOL13" s="84"/>
      <c r="NOM13" s="84"/>
      <c r="NON13" s="84"/>
      <c r="NOO13" s="84"/>
      <c r="NOP13" s="84"/>
      <c r="NOQ13" s="84"/>
      <c r="NOR13" s="84"/>
      <c r="NOS13" s="84"/>
      <c r="NOT13" s="84"/>
      <c r="NOU13" s="84"/>
      <c r="NOV13" s="84"/>
      <c r="NOW13" s="84"/>
      <c r="NOX13" s="84"/>
      <c r="NOY13" s="84"/>
      <c r="NOZ13" s="84"/>
      <c r="NPA13" s="84"/>
      <c r="NPB13" s="84"/>
      <c r="NPC13" s="84"/>
      <c r="NPD13" s="84"/>
      <c r="NPE13" s="84"/>
      <c r="NPF13" s="84"/>
      <c r="NPG13" s="84"/>
      <c r="NPH13" s="84"/>
      <c r="NPI13" s="84"/>
      <c r="NPJ13" s="84"/>
      <c r="NPK13" s="84"/>
      <c r="NPL13" s="84"/>
      <c r="NPM13" s="84"/>
      <c r="NPN13" s="84"/>
      <c r="NPO13" s="84"/>
      <c r="NPP13" s="84"/>
      <c r="NPQ13" s="84"/>
      <c r="NPR13" s="84"/>
      <c r="NPS13" s="84"/>
      <c r="NPT13" s="84"/>
      <c r="NPU13" s="84"/>
      <c r="NPV13" s="84"/>
      <c r="NPW13" s="84"/>
      <c r="NPX13" s="84"/>
      <c r="NPY13" s="84"/>
      <c r="NPZ13" s="84"/>
      <c r="NQA13" s="84"/>
      <c r="NQB13" s="84"/>
      <c r="NQC13" s="84"/>
      <c r="NQD13" s="84"/>
      <c r="NQE13" s="84"/>
      <c r="NQF13" s="84"/>
      <c r="NQG13" s="84"/>
      <c r="NQH13" s="84"/>
      <c r="NQI13" s="84"/>
      <c r="NQJ13" s="84"/>
      <c r="NQK13" s="84"/>
      <c r="NQL13" s="84"/>
      <c r="NQM13" s="84"/>
      <c r="NQN13" s="84"/>
      <c r="NQO13" s="84"/>
      <c r="NQP13" s="84"/>
      <c r="NQQ13" s="84"/>
      <c r="NQR13" s="84"/>
      <c r="NQS13" s="84"/>
      <c r="NQT13" s="84"/>
      <c r="NQU13" s="84"/>
      <c r="NQV13" s="84"/>
      <c r="NQW13" s="84"/>
      <c r="NQX13" s="84"/>
      <c r="NQY13" s="84"/>
      <c r="NQZ13" s="84"/>
      <c r="NRA13" s="84"/>
      <c r="NRB13" s="84"/>
      <c r="NRC13" s="84"/>
      <c r="NRD13" s="84"/>
      <c r="NRE13" s="84"/>
      <c r="NRF13" s="84"/>
      <c r="NRG13" s="84"/>
      <c r="NRH13" s="84"/>
      <c r="NRI13" s="84"/>
      <c r="NRJ13" s="84"/>
      <c r="NRK13" s="84"/>
      <c r="NRL13" s="84"/>
      <c r="NRM13" s="84"/>
      <c r="NRN13" s="84"/>
      <c r="NRO13" s="84"/>
      <c r="NRP13" s="84"/>
      <c r="NRQ13" s="84"/>
      <c r="NRR13" s="84"/>
      <c r="NRS13" s="84"/>
      <c r="NRT13" s="84"/>
      <c r="NRU13" s="84"/>
      <c r="NRV13" s="84"/>
      <c r="NRW13" s="84"/>
      <c r="NRX13" s="84"/>
      <c r="NRY13" s="84"/>
      <c r="NRZ13" s="84"/>
      <c r="NSA13" s="84"/>
      <c r="NSB13" s="84"/>
      <c r="NSC13" s="84"/>
      <c r="NSD13" s="84"/>
      <c r="NSE13" s="84"/>
      <c r="NSF13" s="84"/>
      <c r="NSG13" s="84"/>
      <c r="NSH13" s="84"/>
      <c r="NSI13" s="84"/>
      <c r="NSJ13" s="84"/>
      <c r="NSK13" s="84"/>
      <c r="NSL13" s="84"/>
      <c r="NSM13" s="84"/>
      <c r="NSN13" s="84"/>
      <c r="NSO13" s="84"/>
      <c r="NSP13" s="84"/>
      <c r="NSQ13" s="84"/>
      <c r="NSR13" s="84"/>
      <c r="NSS13" s="84"/>
      <c r="NST13" s="84"/>
      <c r="NSU13" s="84"/>
      <c r="NSV13" s="84"/>
      <c r="NSW13" s="84"/>
      <c r="NSX13" s="84"/>
      <c r="NSY13" s="84"/>
      <c r="NSZ13" s="84"/>
      <c r="NTA13" s="84"/>
      <c r="NTB13" s="84"/>
      <c r="NTC13" s="84"/>
      <c r="NTD13" s="84"/>
      <c r="NTE13" s="84"/>
      <c r="NTF13" s="84"/>
      <c r="NTG13" s="84"/>
      <c r="NTH13" s="84"/>
      <c r="NTI13" s="84"/>
      <c r="NTJ13" s="84"/>
      <c r="NTK13" s="84"/>
      <c r="NTL13" s="84"/>
      <c r="NTM13" s="84"/>
      <c r="NTN13" s="84"/>
      <c r="NTO13" s="84"/>
      <c r="NTP13" s="84"/>
      <c r="NTQ13" s="84"/>
      <c r="NTR13" s="84"/>
      <c r="NTS13" s="84"/>
      <c r="NTT13" s="84"/>
      <c r="NTU13" s="84"/>
      <c r="NTV13" s="84"/>
      <c r="NTW13" s="84"/>
      <c r="NTX13" s="84"/>
      <c r="NTY13" s="84"/>
      <c r="NTZ13" s="84"/>
      <c r="NUA13" s="84"/>
      <c r="NUB13" s="84"/>
      <c r="NUC13" s="84"/>
      <c r="NUD13" s="84"/>
      <c r="NUE13" s="84"/>
      <c r="NUF13" s="84"/>
      <c r="NUG13" s="84"/>
      <c r="NUH13" s="84"/>
      <c r="NUI13" s="84"/>
      <c r="NUJ13" s="84"/>
      <c r="NUK13" s="84"/>
      <c r="NUL13" s="84"/>
      <c r="NUM13" s="84"/>
      <c r="NUN13" s="84"/>
      <c r="NUO13" s="84"/>
      <c r="NUP13" s="84"/>
      <c r="NUQ13" s="84"/>
      <c r="NUR13" s="84"/>
      <c r="NUS13" s="84"/>
      <c r="NUT13" s="84"/>
      <c r="NUU13" s="84"/>
      <c r="NUV13" s="84"/>
      <c r="NUW13" s="84"/>
      <c r="NUX13" s="84"/>
      <c r="NUY13" s="84"/>
      <c r="NUZ13" s="84"/>
      <c r="NVA13" s="84"/>
      <c r="NVB13" s="84"/>
      <c r="NVC13" s="84"/>
      <c r="NVD13" s="84"/>
      <c r="NVE13" s="84"/>
      <c r="NVF13" s="84"/>
      <c r="NVG13" s="84"/>
      <c r="NVH13" s="84"/>
      <c r="NVI13" s="84"/>
      <c r="NVJ13" s="84"/>
      <c r="NVK13" s="84"/>
      <c r="NVL13" s="84"/>
      <c r="NVM13" s="84"/>
      <c r="NVN13" s="84"/>
      <c r="NVO13" s="84"/>
      <c r="NVP13" s="84"/>
      <c r="NVQ13" s="84"/>
      <c r="NVR13" s="84"/>
      <c r="NVS13" s="84"/>
      <c r="NVT13" s="84"/>
      <c r="NVU13" s="84"/>
      <c r="NVV13" s="84"/>
      <c r="NVW13" s="84"/>
      <c r="NVX13" s="84"/>
      <c r="NVY13" s="84"/>
      <c r="NVZ13" s="84"/>
      <c r="NWA13" s="84"/>
      <c r="NWB13" s="84"/>
      <c r="NWC13" s="84"/>
      <c r="NWD13" s="84"/>
      <c r="NWE13" s="84"/>
      <c r="NWF13" s="84"/>
      <c r="NWG13" s="84"/>
      <c r="NWH13" s="84"/>
      <c r="NWI13" s="84"/>
      <c r="NWJ13" s="84"/>
      <c r="NWK13" s="84"/>
      <c r="NWL13" s="84"/>
      <c r="NWM13" s="84"/>
      <c r="NWN13" s="84"/>
      <c r="NWO13" s="84"/>
      <c r="NWP13" s="84"/>
      <c r="NWQ13" s="84"/>
      <c r="NWR13" s="84"/>
      <c r="NWS13" s="84"/>
      <c r="NWT13" s="84"/>
      <c r="NWU13" s="84"/>
      <c r="NWV13" s="84"/>
      <c r="NWW13" s="84"/>
      <c r="NWX13" s="84"/>
      <c r="NWY13" s="84"/>
      <c r="NWZ13" s="84"/>
      <c r="NXA13" s="84"/>
      <c r="NXB13" s="84"/>
      <c r="NXC13" s="84"/>
      <c r="NXD13" s="84"/>
      <c r="NXE13" s="84"/>
      <c r="NXF13" s="84"/>
      <c r="NXG13" s="84"/>
      <c r="NXH13" s="84"/>
      <c r="NXI13" s="84"/>
      <c r="NXJ13" s="84"/>
      <c r="NXK13" s="84"/>
      <c r="NXL13" s="84"/>
      <c r="NXM13" s="84"/>
      <c r="NXN13" s="84"/>
      <c r="NXO13" s="84"/>
      <c r="NXP13" s="84"/>
      <c r="NXQ13" s="84"/>
      <c r="NXR13" s="84"/>
      <c r="NXS13" s="84"/>
      <c r="NXT13" s="84"/>
      <c r="NXU13" s="84"/>
      <c r="NXV13" s="84"/>
      <c r="NXW13" s="84"/>
      <c r="NXX13" s="84"/>
      <c r="NXY13" s="84"/>
      <c r="NXZ13" s="84"/>
      <c r="NYA13" s="84"/>
      <c r="NYB13" s="84"/>
      <c r="NYC13" s="84"/>
      <c r="NYD13" s="84"/>
      <c r="NYE13" s="84"/>
      <c r="NYF13" s="84"/>
      <c r="NYG13" s="84"/>
      <c r="NYH13" s="84"/>
      <c r="NYI13" s="84"/>
      <c r="NYJ13" s="84"/>
      <c r="NYK13" s="84"/>
      <c r="NYL13" s="84"/>
      <c r="NYM13" s="84"/>
      <c r="NYN13" s="84"/>
      <c r="NYO13" s="84"/>
      <c r="NYP13" s="84"/>
      <c r="NYQ13" s="84"/>
      <c r="NYR13" s="84"/>
      <c r="NYS13" s="84"/>
      <c r="NYT13" s="84"/>
      <c r="NYU13" s="84"/>
      <c r="NYV13" s="84"/>
      <c r="NYW13" s="84"/>
      <c r="NYX13" s="84"/>
      <c r="NYY13" s="84"/>
      <c r="NYZ13" s="84"/>
      <c r="NZA13" s="84"/>
      <c r="NZB13" s="84"/>
      <c r="NZC13" s="84"/>
      <c r="NZD13" s="84"/>
      <c r="NZE13" s="84"/>
      <c r="NZF13" s="84"/>
      <c r="NZG13" s="84"/>
      <c r="NZH13" s="84"/>
      <c r="NZI13" s="84"/>
      <c r="NZJ13" s="84"/>
      <c r="NZK13" s="84"/>
      <c r="NZL13" s="84"/>
      <c r="NZM13" s="84"/>
      <c r="NZN13" s="84"/>
      <c r="NZO13" s="84"/>
      <c r="NZP13" s="84"/>
      <c r="NZQ13" s="84"/>
      <c r="NZR13" s="84"/>
      <c r="NZS13" s="84"/>
      <c r="NZT13" s="84"/>
      <c r="NZU13" s="84"/>
      <c r="NZV13" s="84"/>
      <c r="NZW13" s="84"/>
      <c r="NZX13" s="84"/>
      <c r="NZY13" s="84"/>
      <c r="NZZ13" s="84"/>
      <c r="OAA13" s="84"/>
      <c r="OAB13" s="84"/>
      <c r="OAC13" s="84"/>
      <c r="OAD13" s="84"/>
      <c r="OAE13" s="84"/>
      <c r="OAF13" s="84"/>
      <c r="OAG13" s="84"/>
      <c r="OAH13" s="84"/>
      <c r="OAI13" s="84"/>
      <c r="OAJ13" s="84"/>
      <c r="OAK13" s="84"/>
      <c r="OAL13" s="84"/>
      <c r="OAM13" s="84"/>
      <c r="OAN13" s="84"/>
      <c r="OAO13" s="84"/>
      <c r="OAP13" s="84"/>
      <c r="OAQ13" s="84"/>
      <c r="OAR13" s="84"/>
      <c r="OAS13" s="84"/>
      <c r="OAT13" s="84"/>
      <c r="OAU13" s="84"/>
      <c r="OAV13" s="84"/>
      <c r="OAW13" s="84"/>
      <c r="OAX13" s="84"/>
      <c r="OAY13" s="84"/>
      <c r="OAZ13" s="84"/>
      <c r="OBA13" s="84"/>
      <c r="OBB13" s="84"/>
      <c r="OBC13" s="84"/>
      <c r="OBD13" s="84"/>
      <c r="OBE13" s="84"/>
      <c r="OBF13" s="84"/>
      <c r="OBG13" s="84"/>
      <c r="OBH13" s="84"/>
      <c r="OBI13" s="84"/>
      <c r="OBJ13" s="84"/>
      <c r="OBK13" s="84"/>
      <c r="OBL13" s="84"/>
      <c r="OBM13" s="84"/>
      <c r="OBN13" s="84"/>
      <c r="OBO13" s="84"/>
      <c r="OBP13" s="84"/>
      <c r="OBQ13" s="84"/>
      <c r="OBR13" s="84"/>
      <c r="OBS13" s="84"/>
      <c r="OBT13" s="84"/>
      <c r="OBU13" s="84"/>
      <c r="OBV13" s="84"/>
      <c r="OBW13" s="84"/>
      <c r="OBX13" s="84"/>
      <c r="OBY13" s="84"/>
      <c r="OBZ13" s="84"/>
      <c r="OCA13" s="84"/>
      <c r="OCB13" s="84"/>
      <c r="OCC13" s="84"/>
      <c r="OCD13" s="84"/>
      <c r="OCE13" s="84"/>
      <c r="OCF13" s="84"/>
      <c r="OCG13" s="84"/>
      <c r="OCH13" s="84"/>
      <c r="OCI13" s="84"/>
      <c r="OCJ13" s="84"/>
      <c r="OCK13" s="84"/>
      <c r="OCL13" s="84"/>
      <c r="OCM13" s="84"/>
      <c r="OCN13" s="84"/>
      <c r="OCO13" s="84"/>
      <c r="OCP13" s="84"/>
      <c r="OCQ13" s="84"/>
      <c r="OCR13" s="84"/>
      <c r="OCS13" s="84"/>
      <c r="OCT13" s="84"/>
      <c r="OCU13" s="84"/>
      <c r="OCV13" s="84"/>
      <c r="OCW13" s="84"/>
      <c r="OCX13" s="84"/>
      <c r="OCY13" s="84"/>
      <c r="OCZ13" s="84"/>
      <c r="ODA13" s="84"/>
      <c r="ODB13" s="84"/>
      <c r="ODC13" s="84"/>
      <c r="ODD13" s="84"/>
      <c r="ODE13" s="84"/>
      <c r="ODF13" s="84"/>
      <c r="ODG13" s="84"/>
      <c r="ODH13" s="84"/>
      <c r="ODI13" s="84"/>
      <c r="ODJ13" s="84"/>
      <c r="ODK13" s="84"/>
      <c r="ODL13" s="84"/>
      <c r="ODM13" s="84"/>
      <c r="ODN13" s="84"/>
      <c r="ODO13" s="84"/>
      <c r="ODP13" s="84"/>
      <c r="ODQ13" s="84"/>
      <c r="ODR13" s="84"/>
      <c r="ODS13" s="84"/>
      <c r="ODT13" s="84"/>
      <c r="ODU13" s="84"/>
      <c r="ODV13" s="84"/>
      <c r="ODW13" s="84"/>
      <c r="ODX13" s="84"/>
      <c r="ODY13" s="84"/>
      <c r="ODZ13" s="84"/>
      <c r="OEA13" s="84"/>
      <c r="OEB13" s="84"/>
      <c r="OEC13" s="84"/>
      <c r="OED13" s="84"/>
      <c r="OEE13" s="84"/>
      <c r="OEF13" s="84"/>
      <c r="OEG13" s="84"/>
      <c r="OEH13" s="84"/>
      <c r="OEI13" s="84"/>
      <c r="OEJ13" s="84"/>
      <c r="OEK13" s="84"/>
      <c r="OEL13" s="84"/>
      <c r="OEM13" s="84"/>
      <c r="OEN13" s="84"/>
      <c r="OEO13" s="84"/>
      <c r="OEP13" s="84"/>
      <c r="OEQ13" s="84"/>
      <c r="OER13" s="84"/>
      <c r="OES13" s="84"/>
      <c r="OET13" s="84"/>
      <c r="OEU13" s="84"/>
      <c r="OEV13" s="84"/>
      <c r="OEW13" s="84"/>
      <c r="OEX13" s="84"/>
      <c r="OEY13" s="84"/>
      <c r="OEZ13" s="84"/>
      <c r="OFA13" s="84"/>
      <c r="OFB13" s="84"/>
      <c r="OFC13" s="84"/>
      <c r="OFD13" s="84"/>
      <c r="OFE13" s="84"/>
      <c r="OFF13" s="84"/>
      <c r="OFG13" s="84"/>
      <c r="OFH13" s="84"/>
      <c r="OFI13" s="84"/>
      <c r="OFJ13" s="84"/>
      <c r="OFK13" s="84"/>
      <c r="OFL13" s="84"/>
      <c r="OFM13" s="84"/>
      <c r="OFN13" s="84"/>
      <c r="OFO13" s="84"/>
      <c r="OFP13" s="84"/>
      <c r="OFQ13" s="84"/>
      <c r="OFR13" s="84"/>
      <c r="OFS13" s="84"/>
      <c r="OFT13" s="84"/>
      <c r="OFU13" s="84"/>
      <c r="OFV13" s="84"/>
      <c r="OFW13" s="84"/>
      <c r="OFX13" s="84"/>
      <c r="OFY13" s="84"/>
      <c r="OFZ13" s="84"/>
      <c r="OGA13" s="84"/>
      <c r="OGB13" s="84"/>
      <c r="OGC13" s="84"/>
      <c r="OGD13" s="84"/>
      <c r="OGE13" s="84"/>
      <c r="OGF13" s="84"/>
      <c r="OGG13" s="84"/>
      <c r="OGH13" s="84"/>
      <c r="OGI13" s="84"/>
      <c r="OGJ13" s="84"/>
      <c r="OGK13" s="84"/>
      <c r="OGL13" s="84"/>
      <c r="OGM13" s="84"/>
      <c r="OGN13" s="84"/>
      <c r="OGO13" s="84"/>
      <c r="OGP13" s="84"/>
      <c r="OGQ13" s="84"/>
      <c r="OGR13" s="84"/>
      <c r="OGS13" s="84"/>
      <c r="OGT13" s="84"/>
      <c r="OGU13" s="84"/>
      <c r="OGV13" s="84"/>
      <c r="OGW13" s="84"/>
      <c r="OGX13" s="84"/>
      <c r="OGY13" s="84"/>
      <c r="OGZ13" s="84"/>
      <c r="OHA13" s="84"/>
      <c r="OHB13" s="84"/>
      <c r="OHC13" s="84"/>
      <c r="OHD13" s="84"/>
      <c r="OHE13" s="84"/>
      <c r="OHF13" s="84"/>
      <c r="OHG13" s="84"/>
      <c r="OHH13" s="84"/>
      <c r="OHI13" s="84"/>
      <c r="OHJ13" s="84"/>
      <c r="OHK13" s="84"/>
      <c r="OHL13" s="84"/>
      <c r="OHM13" s="84"/>
      <c r="OHN13" s="84"/>
      <c r="OHO13" s="84"/>
      <c r="OHP13" s="84"/>
      <c r="OHQ13" s="84"/>
      <c r="OHR13" s="84"/>
      <c r="OHS13" s="84"/>
      <c r="OHT13" s="84"/>
      <c r="OHU13" s="84"/>
      <c r="OHV13" s="84"/>
      <c r="OHW13" s="84"/>
      <c r="OHX13" s="84"/>
      <c r="OHY13" s="84"/>
      <c r="OHZ13" s="84"/>
      <c r="OIA13" s="84"/>
      <c r="OIB13" s="84"/>
      <c r="OIC13" s="84"/>
      <c r="OID13" s="84"/>
      <c r="OIE13" s="84"/>
      <c r="OIF13" s="84"/>
      <c r="OIG13" s="84"/>
      <c r="OIH13" s="84"/>
      <c r="OII13" s="84"/>
      <c r="OIJ13" s="84"/>
      <c r="OIK13" s="84"/>
      <c r="OIL13" s="84"/>
      <c r="OIM13" s="84"/>
      <c r="OIN13" s="84"/>
      <c r="OIO13" s="84"/>
      <c r="OIP13" s="84"/>
      <c r="OIQ13" s="84"/>
      <c r="OIR13" s="84"/>
      <c r="OIS13" s="84"/>
      <c r="OIT13" s="84"/>
      <c r="OIU13" s="84"/>
      <c r="OIV13" s="84"/>
      <c r="OIW13" s="84"/>
      <c r="OIX13" s="84"/>
      <c r="OIY13" s="84"/>
      <c r="OIZ13" s="84"/>
      <c r="OJA13" s="84"/>
      <c r="OJB13" s="84"/>
      <c r="OJC13" s="84"/>
      <c r="OJD13" s="84"/>
      <c r="OJE13" s="84"/>
      <c r="OJF13" s="84"/>
      <c r="OJG13" s="84"/>
      <c r="OJH13" s="84"/>
      <c r="OJI13" s="84"/>
      <c r="OJJ13" s="84"/>
      <c r="OJK13" s="84"/>
      <c r="OJL13" s="84"/>
      <c r="OJM13" s="84"/>
      <c r="OJN13" s="84"/>
      <c r="OJO13" s="84"/>
      <c r="OJP13" s="84"/>
      <c r="OJQ13" s="84"/>
      <c r="OJR13" s="84"/>
      <c r="OJS13" s="84"/>
      <c r="OJT13" s="84"/>
      <c r="OJU13" s="84"/>
      <c r="OJV13" s="84"/>
      <c r="OJW13" s="84"/>
      <c r="OJX13" s="84"/>
      <c r="OJY13" s="84"/>
      <c r="OJZ13" s="84"/>
      <c r="OKA13" s="84"/>
      <c r="OKB13" s="84"/>
      <c r="OKC13" s="84"/>
      <c r="OKD13" s="84"/>
      <c r="OKE13" s="84"/>
      <c r="OKF13" s="84"/>
      <c r="OKG13" s="84"/>
      <c r="OKH13" s="84"/>
      <c r="OKI13" s="84"/>
      <c r="OKJ13" s="84"/>
      <c r="OKK13" s="84"/>
      <c r="OKL13" s="84"/>
      <c r="OKM13" s="84"/>
      <c r="OKN13" s="84"/>
      <c r="OKO13" s="84"/>
      <c r="OKP13" s="84"/>
      <c r="OKQ13" s="84"/>
      <c r="OKR13" s="84"/>
      <c r="OKS13" s="84"/>
      <c r="OKT13" s="84"/>
      <c r="OKU13" s="84"/>
      <c r="OKV13" s="84"/>
      <c r="OKW13" s="84"/>
      <c r="OKX13" s="84"/>
      <c r="OKY13" s="84"/>
      <c r="OKZ13" s="84"/>
      <c r="OLA13" s="84"/>
      <c r="OLB13" s="84"/>
      <c r="OLC13" s="84"/>
      <c r="OLD13" s="84"/>
      <c r="OLE13" s="84"/>
      <c r="OLF13" s="84"/>
      <c r="OLG13" s="84"/>
      <c r="OLH13" s="84"/>
      <c r="OLI13" s="84"/>
      <c r="OLJ13" s="84"/>
      <c r="OLK13" s="84"/>
      <c r="OLL13" s="84"/>
      <c r="OLM13" s="84"/>
      <c r="OLN13" s="84"/>
      <c r="OLO13" s="84"/>
      <c r="OLP13" s="84"/>
      <c r="OLQ13" s="84"/>
      <c r="OLR13" s="84"/>
      <c r="OLS13" s="84"/>
      <c r="OLT13" s="84"/>
      <c r="OLU13" s="84"/>
      <c r="OLV13" s="84"/>
      <c r="OLW13" s="84"/>
      <c r="OLX13" s="84"/>
      <c r="OLY13" s="84"/>
      <c r="OLZ13" s="84"/>
      <c r="OMA13" s="84"/>
      <c r="OMB13" s="84"/>
      <c r="OMC13" s="84"/>
      <c r="OMD13" s="84"/>
      <c r="OME13" s="84"/>
      <c r="OMF13" s="84"/>
      <c r="OMG13" s="84"/>
      <c r="OMH13" s="84"/>
      <c r="OMI13" s="84"/>
      <c r="OMJ13" s="84"/>
      <c r="OMK13" s="84"/>
      <c r="OML13" s="84"/>
      <c r="OMM13" s="84"/>
      <c r="OMN13" s="84"/>
      <c r="OMO13" s="84"/>
      <c r="OMP13" s="84"/>
      <c r="OMQ13" s="84"/>
      <c r="OMR13" s="84"/>
      <c r="OMS13" s="84"/>
      <c r="OMT13" s="84"/>
      <c r="OMU13" s="84"/>
      <c r="OMV13" s="84"/>
      <c r="OMW13" s="84"/>
      <c r="OMX13" s="84"/>
      <c r="OMY13" s="84"/>
      <c r="OMZ13" s="84"/>
      <c r="ONA13" s="84"/>
      <c r="ONB13" s="84"/>
      <c r="ONC13" s="84"/>
      <c r="OND13" s="84"/>
      <c r="ONE13" s="84"/>
      <c r="ONF13" s="84"/>
      <c r="ONG13" s="84"/>
      <c r="ONH13" s="84"/>
      <c r="ONI13" s="84"/>
      <c r="ONJ13" s="84"/>
      <c r="ONK13" s="84"/>
      <c r="ONL13" s="84"/>
      <c r="ONM13" s="84"/>
      <c r="ONN13" s="84"/>
      <c r="ONO13" s="84"/>
      <c r="ONP13" s="84"/>
      <c r="ONQ13" s="84"/>
      <c r="ONR13" s="84"/>
      <c r="ONS13" s="84"/>
      <c r="ONT13" s="84"/>
      <c r="ONU13" s="84"/>
      <c r="ONV13" s="84"/>
      <c r="ONW13" s="84"/>
      <c r="ONX13" s="84"/>
      <c r="ONY13" s="84"/>
      <c r="ONZ13" s="84"/>
      <c r="OOA13" s="84"/>
      <c r="OOB13" s="84"/>
      <c r="OOC13" s="84"/>
      <c r="OOD13" s="84"/>
      <c r="OOE13" s="84"/>
      <c r="OOF13" s="84"/>
      <c r="OOG13" s="84"/>
      <c r="OOH13" s="84"/>
      <c r="OOI13" s="84"/>
      <c r="OOJ13" s="84"/>
      <c r="OOK13" s="84"/>
      <c r="OOL13" s="84"/>
      <c r="OOM13" s="84"/>
      <c r="OON13" s="84"/>
      <c r="OOO13" s="84"/>
      <c r="OOP13" s="84"/>
      <c r="OOQ13" s="84"/>
      <c r="OOR13" s="84"/>
      <c r="OOS13" s="84"/>
      <c r="OOT13" s="84"/>
      <c r="OOU13" s="84"/>
      <c r="OOV13" s="84"/>
      <c r="OOW13" s="84"/>
      <c r="OOX13" s="84"/>
      <c r="OOY13" s="84"/>
      <c r="OOZ13" s="84"/>
      <c r="OPA13" s="84"/>
      <c r="OPB13" s="84"/>
      <c r="OPC13" s="84"/>
      <c r="OPD13" s="84"/>
      <c r="OPE13" s="84"/>
      <c r="OPF13" s="84"/>
      <c r="OPG13" s="84"/>
      <c r="OPH13" s="84"/>
      <c r="OPI13" s="84"/>
      <c r="OPJ13" s="84"/>
      <c r="OPK13" s="84"/>
      <c r="OPL13" s="84"/>
      <c r="OPM13" s="84"/>
      <c r="OPN13" s="84"/>
      <c r="OPO13" s="84"/>
      <c r="OPP13" s="84"/>
      <c r="OPQ13" s="84"/>
      <c r="OPR13" s="84"/>
      <c r="OPS13" s="84"/>
      <c r="OPT13" s="84"/>
      <c r="OPU13" s="84"/>
      <c r="OPV13" s="84"/>
      <c r="OPW13" s="84"/>
      <c r="OPX13" s="84"/>
      <c r="OPY13" s="84"/>
      <c r="OPZ13" s="84"/>
      <c r="OQA13" s="84"/>
      <c r="OQB13" s="84"/>
      <c r="OQC13" s="84"/>
      <c r="OQD13" s="84"/>
      <c r="OQE13" s="84"/>
      <c r="OQF13" s="84"/>
      <c r="OQG13" s="84"/>
      <c r="OQH13" s="84"/>
      <c r="OQI13" s="84"/>
      <c r="OQJ13" s="84"/>
      <c r="OQK13" s="84"/>
      <c r="OQL13" s="84"/>
      <c r="OQM13" s="84"/>
      <c r="OQN13" s="84"/>
      <c r="OQO13" s="84"/>
      <c r="OQP13" s="84"/>
      <c r="OQQ13" s="84"/>
      <c r="OQR13" s="84"/>
      <c r="OQS13" s="84"/>
      <c r="OQT13" s="84"/>
      <c r="OQU13" s="84"/>
      <c r="OQV13" s="84"/>
      <c r="OQW13" s="84"/>
      <c r="OQX13" s="84"/>
      <c r="OQY13" s="84"/>
      <c r="OQZ13" s="84"/>
      <c r="ORA13" s="84"/>
      <c r="ORB13" s="84"/>
      <c r="ORC13" s="84"/>
      <c r="ORD13" s="84"/>
      <c r="ORE13" s="84"/>
      <c r="ORF13" s="84"/>
      <c r="ORG13" s="84"/>
      <c r="ORH13" s="84"/>
      <c r="ORI13" s="84"/>
      <c r="ORJ13" s="84"/>
      <c r="ORK13" s="84"/>
      <c r="ORL13" s="84"/>
      <c r="ORM13" s="84"/>
      <c r="ORN13" s="84"/>
      <c r="ORO13" s="84"/>
      <c r="ORP13" s="84"/>
      <c r="ORQ13" s="84"/>
      <c r="ORR13" s="84"/>
      <c r="ORS13" s="84"/>
      <c r="ORT13" s="84"/>
      <c r="ORU13" s="84"/>
      <c r="ORV13" s="84"/>
      <c r="ORW13" s="84"/>
      <c r="ORX13" s="84"/>
      <c r="ORY13" s="84"/>
      <c r="ORZ13" s="84"/>
      <c r="OSA13" s="84"/>
      <c r="OSB13" s="84"/>
      <c r="OSC13" s="84"/>
      <c r="OSD13" s="84"/>
      <c r="OSE13" s="84"/>
      <c r="OSF13" s="84"/>
      <c r="OSG13" s="84"/>
      <c r="OSH13" s="84"/>
      <c r="OSI13" s="84"/>
      <c r="OSJ13" s="84"/>
      <c r="OSK13" s="84"/>
      <c r="OSL13" s="84"/>
      <c r="OSM13" s="84"/>
      <c r="OSN13" s="84"/>
      <c r="OSO13" s="84"/>
      <c r="OSP13" s="84"/>
      <c r="OSQ13" s="84"/>
      <c r="OSR13" s="84"/>
      <c r="OSS13" s="84"/>
      <c r="OST13" s="84"/>
      <c r="OSU13" s="84"/>
      <c r="OSV13" s="84"/>
      <c r="OSW13" s="84"/>
      <c r="OSX13" s="84"/>
      <c r="OSY13" s="84"/>
      <c r="OSZ13" s="84"/>
      <c r="OTA13" s="84"/>
      <c r="OTB13" s="84"/>
      <c r="OTC13" s="84"/>
      <c r="OTD13" s="84"/>
      <c r="OTE13" s="84"/>
      <c r="OTF13" s="84"/>
      <c r="OTG13" s="84"/>
      <c r="OTH13" s="84"/>
      <c r="OTI13" s="84"/>
      <c r="OTJ13" s="84"/>
      <c r="OTK13" s="84"/>
      <c r="OTL13" s="84"/>
      <c r="OTM13" s="84"/>
      <c r="OTN13" s="84"/>
      <c r="OTO13" s="84"/>
      <c r="OTP13" s="84"/>
      <c r="OTQ13" s="84"/>
      <c r="OTR13" s="84"/>
      <c r="OTS13" s="84"/>
      <c r="OTT13" s="84"/>
      <c r="OTU13" s="84"/>
      <c r="OTV13" s="84"/>
      <c r="OTW13" s="84"/>
      <c r="OTX13" s="84"/>
      <c r="OTY13" s="84"/>
      <c r="OTZ13" s="84"/>
      <c r="OUA13" s="84"/>
      <c r="OUB13" s="84"/>
      <c r="OUC13" s="84"/>
      <c r="OUD13" s="84"/>
      <c r="OUE13" s="84"/>
      <c r="OUF13" s="84"/>
      <c r="OUG13" s="84"/>
      <c r="OUH13" s="84"/>
      <c r="OUI13" s="84"/>
      <c r="OUJ13" s="84"/>
      <c r="OUK13" s="84"/>
      <c r="OUL13" s="84"/>
      <c r="OUM13" s="84"/>
      <c r="OUN13" s="84"/>
      <c r="OUO13" s="84"/>
      <c r="OUP13" s="84"/>
      <c r="OUQ13" s="84"/>
      <c r="OUR13" s="84"/>
      <c r="OUS13" s="84"/>
      <c r="OUT13" s="84"/>
      <c r="OUU13" s="84"/>
      <c r="OUV13" s="84"/>
      <c r="OUW13" s="84"/>
      <c r="OUX13" s="84"/>
      <c r="OUY13" s="84"/>
      <c r="OUZ13" s="84"/>
      <c r="OVA13" s="84"/>
      <c r="OVB13" s="84"/>
      <c r="OVC13" s="84"/>
      <c r="OVD13" s="84"/>
      <c r="OVE13" s="84"/>
      <c r="OVF13" s="84"/>
      <c r="OVG13" s="84"/>
      <c r="OVH13" s="84"/>
      <c r="OVI13" s="84"/>
      <c r="OVJ13" s="84"/>
      <c r="OVK13" s="84"/>
      <c r="OVL13" s="84"/>
      <c r="OVM13" s="84"/>
      <c r="OVN13" s="84"/>
      <c r="OVO13" s="84"/>
      <c r="OVP13" s="84"/>
      <c r="OVQ13" s="84"/>
      <c r="OVR13" s="84"/>
      <c r="OVS13" s="84"/>
      <c r="OVT13" s="84"/>
      <c r="OVU13" s="84"/>
      <c r="OVV13" s="84"/>
      <c r="OVW13" s="84"/>
      <c r="OVX13" s="84"/>
      <c r="OVY13" s="84"/>
      <c r="OVZ13" s="84"/>
      <c r="OWA13" s="84"/>
      <c r="OWB13" s="84"/>
      <c r="OWC13" s="84"/>
      <c r="OWD13" s="84"/>
      <c r="OWE13" s="84"/>
      <c r="OWF13" s="84"/>
      <c r="OWG13" s="84"/>
      <c r="OWH13" s="84"/>
      <c r="OWI13" s="84"/>
      <c r="OWJ13" s="84"/>
      <c r="OWK13" s="84"/>
      <c r="OWL13" s="84"/>
      <c r="OWM13" s="84"/>
      <c r="OWN13" s="84"/>
      <c r="OWO13" s="84"/>
      <c r="OWP13" s="84"/>
      <c r="OWQ13" s="84"/>
      <c r="OWR13" s="84"/>
      <c r="OWS13" s="84"/>
      <c r="OWT13" s="84"/>
      <c r="OWU13" s="84"/>
      <c r="OWV13" s="84"/>
      <c r="OWW13" s="84"/>
      <c r="OWX13" s="84"/>
      <c r="OWY13" s="84"/>
      <c r="OWZ13" s="84"/>
      <c r="OXA13" s="84"/>
      <c r="OXB13" s="84"/>
      <c r="OXC13" s="84"/>
      <c r="OXD13" s="84"/>
      <c r="OXE13" s="84"/>
      <c r="OXF13" s="84"/>
      <c r="OXG13" s="84"/>
      <c r="OXH13" s="84"/>
      <c r="OXI13" s="84"/>
      <c r="OXJ13" s="84"/>
      <c r="OXK13" s="84"/>
      <c r="OXL13" s="84"/>
      <c r="OXM13" s="84"/>
      <c r="OXN13" s="84"/>
      <c r="OXO13" s="84"/>
      <c r="OXP13" s="84"/>
      <c r="OXQ13" s="84"/>
      <c r="OXR13" s="84"/>
      <c r="OXS13" s="84"/>
      <c r="OXT13" s="84"/>
      <c r="OXU13" s="84"/>
      <c r="OXV13" s="84"/>
      <c r="OXW13" s="84"/>
      <c r="OXX13" s="84"/>
      <c r="OXY13" s="84"/>
      <c r="OXZ13" s="84"/>
      <c r="OYA13" s="84"/>
      <c r="OYB13" s="84"/>
      <c r="OYC13" s="84"/>
      <c r="OYD13" s="84"/>
      <c r="OYE13" s="84"/>
      <c r="OYF13" s="84"/>
      <c r="OYG13" s="84"/>
      <c r="OYH13" s="84"/>
      <c r="OYI13" s="84"/>
      <c r="OYJ13" s="84"/>
      <c r="OYK13" s="84"/>
      <c r="OYL13" s="84"/>
      <c r="OYM13" s="84"/>
      <c r="OYN13" s="84"/>
      <c r="OYO13" s="84"/>
      <c r="OYP13" s="84"/>
      <c r="OYQ13" s="84"/>
      <c r="OYR13" s="84"/>
      <c r="OYS13" s="84"/>
      <c r="OYT13" s="84"/>
      <c r="OYU13" s="84"/>
      <c r="OYV13" s="84"/>
      <c r="OYW13" s="84"/>
      <c r="OYX13" s="84"/>
      <c r="OYY13" s="84"/>
      <c r="OYZ13" s="84"/>
      <c r="OZA13" s="84"/>
      <c r="OZB13" s="84"/>
      <c r="OZC13" s="84"/>
      <c r="OZD13" s="84"/>
      <c r="OZE13" s="84"/>
      <c r="OZF13" s="84"/>
      <c r="OZG13" s="84"/>
      <c r="OZH13" s="84"/>
      <c r="OZI13" s="84"/>
      <c r="OZJ13" s="84"/>
      <c r="OZK13" s="84"/>
      <c r="OZL13" s="84"/>
      <c r="OZM13" s="84"/>
      <c r="OZN13" s="84"/>
      <c r="OZO13" s="84"/>
      <c r="OZP13" s="84"/>
      <c r="OZQ13" s="84"/>
      <c r="OZR13" s="84"/>
      <c r="OZS13" s="84"/>
      <c r="OZT13" s="84"/>
      <c r="OZU13" s="84"/>
      <c r="OZV13" s="84"/>
      <c r="OZW13" s="84"/>
      <c r="OZX13" s="84"/>
      <c r="OZY13" s="84"/>
      <c r="OZZ13" s="84"/>
      <c r="PAA13" s="84"/>
      <c r="PAB13" s="84"/>
      <c r="PAC13" s="84"/>
      <c r="PAD13" s="84"/>
      <c r="PAE13" s="84"/>
      <c r="PAF13" s="84"/>
      <c r="PAG13" s="84"/>
      <c r="PAH13" s="84"/>
      <c r="PAI13" s="84"/>
      <c r="PAJ13" s="84"/>
      <c r="PAK13" s="84"/>
      <c r="PAL13" s="84"/>
      <c r="PAM13" s="84"/>
      <c r="PAN13" s="84"/>
      <c r="PAO13" s="84"/>
      <c r="PAP13" s="84"/>
      <c r="PAQ13" s="84"/>
      <c r="PAR13" s="84"/>
      <c r="PAS13" s="84"/>
      <c r="PAT13" s="84"/>
      <c r="PAU13" s="84"/>
      <c r="PAV13" s="84"/>
      <c r="PAW13" s="84"/>
      <c r="PAX13" s="84"/>
      <c r="PAY13" s="84"/>
      <c r="PAZ13" s="84"/>
      <c r="PBA13" s="84"/>
      <c r="PBB13" s="84"/>
      <c r="PBC13" s="84"/>
      <c r="PBD13" s="84"/>
      <c r="PBE13" s="84"/>
      <c r="PBF13" s="84"/>
      <c r="PBG13" s="84"/>
      <c r="PBH13" s="84"/>
      <c r="PBI13" s="84"/>
      <c r="PBJ13" s="84"/>
      <c r="PBK13" s="84"/>
      <c r="PBL13" s="84"/>
      <c r="PBM13" s="84"/>
      <c r="PBN13" s="84"/>
      <c r="PBO13" s="84"/>
      <c r="PBP13" s="84"/>
      <c r="PBQ13" s="84"/>
      <c r="PBR13" s="84"/>
      <c r="PBS13" s="84"/>
      <c r="PBT13" s="84"/>
      <c r="PBU13" s="84"/>
      <c r="PBV13" s="84"/>
      <c r="PBW13" s="84"/>
      <c r="PBX13" s="84"/>
      <c r="PBY13" s="84"/>
      <c r="PBZ13" s="84"/>
      <c r="PCA13" s="84"/>
      <c r="PCB13" s="84"/>
      <c r="PCC13" s="84"/>
      <c r="PCD13" s="84"/>
      <c r="PCE13" s="84"/>
      <c r="PCF13" s="84"/>
      <c r="PCG13" s="84"/>
      <c r="PCH13" s="84"/>
      <c r="PCI13" s="84"/>
      <c r="PCJ13" s="84"/>
      <c r="PCK13" s="84"/>
      <c r="PCL13" s="84"/>
      <c r="PCM13" s="84"/>
      <c r="PCN13" s="84"/>
      <c r="PCO13" s="84"/>
      <c r="PCP13" s="84"/>
      <c r="PCQ13" s="84"/>
      <c r="PCR13" s="84"/>
      <c r="PCS13" s="84"/>
      <c r="PCT13" s="84"/>
      <c r="PCU13" s="84"/>
      <c r="PCV13" s="84"/>
      <c r="PCW13" s="84"/>
      <c r="PCX13" s="84"/>
      <c r="PCY13" s="84"/>
      <c r="PCZ13" s="84"/>
      <c r="PDA13" s="84"/>
      <c r="PDB13" s="84"/>
      <c r="PDC13" s="84"/>
      <c r="PDD13" s="84"/>
      <c r="PDE13" s="84"/>
      <c r="PDF13" s="84"/>
      <c r="PDG13" s="84"/>
      <c r="PDH13" s="84"/>
      <c r="PDI13" s="84"/>
      <c r="PDJ13" s="84"/>
      <c r="PDK13" s="84"/>
      <c r="PDL13" s="84"/>
      <c r="PDM13" s="84"/>
      <c r="PDN13" s="84"/>
      <c r="PDO13" s="84"/>
      <c r="PDP13" s="84"/>
      <c r="PDQ13" s="84"/>
      <c r="PDR13" s="84"/>
      <c r="PDS13" s="84"/>
      <c r="PDT13" s="84"/>
      <c r="PDU13" s="84"/>
      <c r="PDV13" s="84"/>
      <c r="PDW13" s="84"/>
      <c r="PDX13" s="84"/>
      <c r="PDY13" s="84"/>
      <c r="PDZ13" s="84"/>
      <c r="PEA13" s="84"/>
      <c r="PEB13" s="84"/>
      <c r="PEC13" s="84"/>
      <c r="PED13" s="84"/>
      <c r="PEE13" s="84"/>
      <c r="PEF13" s="84"/>
      <c r="PEG13" s="84"/>
      <c r="PEH13" s="84"/>
      <c r="PEI13" s="84"/>
      <c r="PEJ13" s="84"/>
      <c r="PEK13" s="84"/>
      <c r="PEL13" s="84"/>
      <c r="PEM13" s="84"/>
      <c r="PEN13" s="84"/>
      <c r="PEO13" s="84"/>
      <c r="PEP13" s="84"/>
      <c r="PEQ13" s="84"/>
      <c r="PER13" s="84"/>
      <c r="PES13" s="84"/>
      <c r="PET13" s="84"/>
      <c r="PEU13" s="84"/>
      <c r="PEV13" s="84"/>
      <c r="PEW13" s="84"/>
      <c r="PEX13" s="84"/>
      <c r="PEY13" s="84"/>
      <c r="PEZ13" s="84"/>
      <c r="PFA13" s="84"/>
      <c r="PFB13" s="84"/>
      <c r="PFC13" s="84"/>
      <c r="PFD13" s="84"/>
      <c r="PFE13" s="84"/>
      <c r="PFF13" s="84"/>
      <c r="PFG13" s="84"/>
      <c r="PFH13" s="84"/>
      <c r="PFI13" s="84"/>
      <c r="PFJ13" s="84"/>
      <c r="PFK13" s="84"/>
      <c r="PFL13" s="84"/>
      <c r="PFM13" s="84"/>
      <c r="PFN13" s="84"/>
      <c r="PFO13" s="84"/>
      <c r="PFP13" s="84"/>
      <c r="PFQ13" s="84"/>
      <c r="PFR13" s="84"/>
      <c r="PFS13" s="84"/>
      <c r="PFT13" s="84"/>
      <c r="PFU13" s="84"/>
      <c r="PFV13" s="84"/>
      <c r="PFW13" s="84"/>
      <c r="PFX13" s="84"/>
      <c r="PFY13" s="84"/>
      <c r="PFZ13" s="84"/>
      <c r="PGA13" s="84"/>
      <c r="PGB13" s="84"/>
      <c r="PGC13" s="84"/>
      <c r="PGD13" s="84"/>
      <c r="PGE13" s="84"/>
      <c r="PGF13" s="84"/>
      <c r="PGG13" s="84"/>
      <c r="PGH13" s="84"/>
      <c r="PGI13" s="84"/>
      <c r="PGJ13" s="84"/>
      <c r="PGK13" s="84"/>
      <c r="PGL13" s="84"/>
      <c r="PGM13" s="84"/>
      <c r="PGN13" s="84"/>
      <c r="PGO13" s="84"/>
      <c r="PGP13" s="84"/>
      <c r="PGQ13" s="84"/>
      <c r="PGR13" s="84"/>
      <c r="PGS13" s="84"/>
      <c r="PGT13" s="84"/>
      <c r="PGU13" s="84"/>
      <c r="PGV13" s="84"/>
      <c r="PGW13" s="84"/>
      <c r="PGX13" s="84"/>
      <c r="PGY13" s="84"/>
      <c r="PGZ13" s="84"/>
      <c r="PHA13" s="84"/>
      <c r="PHB13" s="84"/>
      <c r="PHC13" s="84"/>
      <c r="PHD13" s="84"/>
      <c r="PHE13" s="84"/>
      <c r="PHF13" s="84"/>
      <c r="PHG13" s="84"/>
      <c r="PHH13" s="84"/>
      <c r="PHI13" s="84"/>
      <c r="PHJ13" s="84"/>
      <c r="PHK13" s="84"/>
      <c r="PHL13" s="84"/>
      <c r="PHM13" s="84"/>
      <c r="PHN13" s="84"/>
      <c r="PHO13" s="84"/>
      <c r="PHP13" s="84"/>
      <c r="PHQ13" s="84"/>
      <c r="PHR13" s="84"/>
      <c r="PHS13" s="84"/>
      <c r="PHT13" s="84"/>
      <c r="PHU13" s="84"/>
      <c r="PHV13" s="84"/>
      <c r="PHW13" s="84"/>
      <c r="PHX13" s="84"/>
      <c r="PHY13" s="84"/>
      <c r="PHZ13" s="84"/>
      <c r="PIA13" s="84"/>
      <c r="PIB13" s="84"/>
      <c r="PIC13" s="84"/>
      <c r="PID13" s="84"/>
      <c r="PIE13" s="84"/>
      <c r="PIF13" s="84"/>
      <c r="PIG13" s="84"/>
      <c r="PIH13" s="84"/>
      <c r="PII13" s="84"/>
      <c r="PIJ13" s="84"/>
      <c r="PIK13" s="84"/>
      <c r="PIL13" s="84"/>
      <c r="PIM13" s="84"/>
      <c r="PIN13" s="84"/>
      <c r="PIO13" s="84"/>
      <c r="PIP13" s="84"/>
      <c r="PIQ13" s="84"/>
      <c r="PIR13" s="84"/>
      <c r="PIS13" s="84"/>
      <c r="PIT13" s="84"/>
      <c r="PIU13" s="84"/>
      <c r="PIV13" s="84"/>
      <c r="PIW13" s="84"/>
      <c r="PIX13" s="84"/>
      <c r="PIY13" s="84"/>
      <c r="PIZ13" s="84"/>
      <c r="PJA13" s="84"/>
      <c r="PJB13" s="84"/>
      <c r="PJC13" s="84"/>
      <c r="PJD13" s="84"/>
      <c r="PJE13" s="84"/>
      <c r="PJF13" s="84"/>
      <c r="PJG13" s="84"/>
      <c r="PJH13" s="84"/>
      <c r="PJI13" s="84"/>
      <c r="PJJ13" s="84"/>
      <c r="PJK13" s="84"/>
      <c r="PJL13" s="84"/>
      <c r="PJM13" s="84"/>
      <c r="PJN13" s="84"/>
      <c r="PJO13" s="84"/>
      <c r="PJP13" s="84"/>
      <c r="PJQ13" s="84"/>
      <c r="PJR13" s="84"/>
      <c r="PJS13" s="84"/>
      <c r="PJT13" s="84"/>
      <c r="PJU13" s="84"/>
      <c r="PJV13" s="84"/>
      <c r="PJW13" s="84"/>
      <c r="PJX13" s="84"/>
      <c r="PJY13" s="84"/>
      <c r="PJZ13" s="84"/>
      <c r="PKA13" s="84"/>
      <c r="PKB13" s="84"/>
      <c r="PKC13" s="84"/>
      <c r="PKD13" s="84"/>
      <c r="PKE13" s="84"/>
      <c r="PKF13" s="84"/>
      <c r="PKG13" s="84"/>
      <c r="PKH13" s="84"/>
      <c r="PKI13" s="84"/>
      <c r="PKJ13" s="84"/>
      <c r="PKK13" s="84"/>
      <c r="PKL13" s="84"/>
      <c r="PKM13" s="84"/>
      <c r="PKN13" s="84"/>
      <c r="PKO13" s="84"/>
      <c r="PKP13" s="84"/>
      <c r="PKQ13" s="84"/>
      <c r="PKR13" s="84"/>
      <c r="PKS13" s="84"/>
      <c r="PKT13" s="84"/>
      <c r="PKU13" s="84"/>
      <c r="PKV13" s="84"/>
      <c r="PKW13" s="84"/>
      <c r="PKX13" s="84"/>
      <c r="PKY13" s="84"/>
      <c r="PKZ13" s="84"/>
      <c r="PLA13" s="84"/>
      <c r="PLB13" s="84"/>
      <c r="PLC13" s="84"/>
      <c r="PLD13" s="84"/>
      <c r="PLE13" s="84"/>
      <c r="PLF13" s="84"/>
      <c r="PLG13" s="84"/>
      <c r="PLH13" s="84"/>
      <c r="PLI13" s="84"/>
      <c r="PLJ13" s="84"/>
      <c r="PLK13" s="84"/>
      <c r="PLL13" s="84"/>
      <c r="PLM13" s="84"/>
      <c r="PLN13" s="84"/>
      <c r="PLO13" s="84"/>
      <c r="PLP13" s="84"/>
      <c r="PLQ13" s="84"/>
      <c r="PLR13" s="84"/>
      <c r="PLS13" s="84"/>
      <c r="PLT13" s="84"/>
      <c r="PLU13" s="84"/>
      <c r="PLV13" s="84"/>
      <c r="PLW13" s="84"/>
      <c r="PLX13" s="84"/>
      <c r="PLY13" s="84"/>
      <c r="PLZ13" s="84"/>
      <c r="PMA13" s="84"/>
      <c r="PMB13" s="84"/>
      <c r="PMC13" s="84"/>
      <c r="PMD13" s="84"/>
      <c r="PME13" s="84"/>
      <c r="PMF13" s="84"/>
      <c r="PMG13" s="84"/>
      <c r="PMH13" s="84"/>
      <c r="PMI13" s="84"/>
      <c r="PMJ13" s="84"/>
      <c r="PMK13" s="84"/>
      <c r="PML13" s="84"/>
      <c r="PMM13" s="84"/>
      <c r="PMN13" s="84"/>
      <c r="PMO13" s="84"/>
      <c r="PMP13" s="84"/>
      <c r="PMQ13" s="84"/>
      <c r="PMR13" s="84"/>
      <c r="PMS13" s="84"/>
      <c r="PMT13" s="84"/>
      <c r="PMU13" s="84"/>
      <c r="PMV13" s="84"/>
      <c r="PMW13" s="84"/>
      <c r="PMX13" s="84"/>
      <c r="PMY13" s="84"/>
      <c r="PMZ13" s="84"/>
      <c r="PNA13" s="84"/>
      <c r="PNB13" s="84"/>
      <c r="PNC13" s="84"/>
      <c r="PND13" s="84"/>
      <c r="PNE13" s="84"/>
      <c r="PNF13" s="84"/>
      <c r="PNG13" s="84"/>
      <c r="PNH13" s="84"/>
      <c r="PNI13" s="84"/>
      <c r="PNJ13" s="84"/>
      <c r="PNK13" s="84"/>
      <c r="PNL13" s="84"/>
      <c r="PNM13" s="84"/>
      <c r="PNN13" s="84"/>
      <c r="PNO13" s="84"/>
      <c r="PNP13" s="84"/>
      <c r="PNQ13" s="84"/>
      <c r="PNR13" s="84"/>
      <c r="PNS13" s="84"/>
      <c r="PNT13" s="84"/>
      <c r="PNU13" s="84"/>
      <c r="PNV13" s="84"/>
      <c r="PNW13" s="84"/>
      <c r="PNX13" s="84"/>
      <c r="PNY13" s="84"/>
      <c r="PNZ13" s="84"/>
      <c r="POA13" s="84"/>
      <c r="POB13" s="84"/>
      <c r="POC13" s="84"/>
      <c r="POD13" s="84"/>
      <c r="POE13" s="84"/>
      <c r="POF13" s="84"/>
      <c r="POG13" s="84"/>
      <c r="POH13" s="84"/>
      <c r="POI13" s="84"/>
      <c r="POJ13" s="84"/>
      <c r="POK13" s="84"/>
      <c r="POL13" s="84"/>
      <c r="POM13" s="84"/>
      <c r="PON13" s="84"/>
      <c r="POO13" s="84"/>
      <c r="POP13" s="84"/>
      <c r="POQ13" s="84"/>
      <c r="POR13" s="84"/>
      <c r="POS13" s="84"/>
      <c r="POT13" s="84"/>
      <c r="POU13" s="84"/>
      <c r="POV13" s="84"/>
      <c r="POW13" s="84"/>
      <c r="POX13" s="84"/>
      <c r="POY13" s="84"/>
      <c r="POZ13" s="84"/>
      <c r="PPA13" s="84"/>
      <c r="PPB13" s="84"/>
      <c r="PPC13" s="84"/>
      <c r="PPD13" s="84"/>
      <c r="PPE13" s="84"/>
      <c r="PPF13" s="84"/>
      <c r="PPG13" s="84"/>
      <c r="PPH13" s="84"/>
      <c r="PPI13" s="84"/>
      <c r="PPJ13" s="84"/>
      <c r="PPK13" s="84"/>
      <c r="PPL13" s="84"/>
      <c r="PPM13" s="84"/>
      <c r="PPN13" s="84"/>
      <c r="PPO13" s="84"/>
      <c r="PPP13" s="84"/>
      <c r="PPQ13" s="84"/>
      <c r="PPR13" s="84"/>
      <c r="PPS13" s="84"/>
      <c r="PPT13" s="84"/>
      <c r="PPU13" s="84"/>
      <c r="PPV13" s="84"/>
      <c r="PPW13" s="84"/>
      <c r="PPX13" s="84"/>
      <c r="PPY13" s="84"/>
      <c r="PPZ13" s="84"/>
      <c r="PQA13" s="84"/>
      <c r="PQB13" s="84"/>
      <c r="PQC13" s="84"/>
      <c r="PQD13" s="84"/>
      <c r="PQE13" s="84"/>
      <c r="PQF13" s="84"/>
      <c r="PQG13" s="84"/>
      <c r="PQH13" s="84"/>
      <c r="PQI13" s="84"/>
      <c r="PQJ13" s="84"/>
      <c r="PQK13" s="84"/>
      <c r="PQL13" s="84"/>
      <c r="PQM13" s="84"/>
      <c r="PQN13" s="84"/>
      <c r="PQO13" s="84"/>
      <c r="PQP13" s="84"/>
      <c r="PQQ13" s="84"/>
      <c r="PQR13" s="84"/>
      <c r="PQS13" s="84"/>
      <c r="PQT13" s="84"/>
      <c r="PQU13" s="84"/>
      <c r="PQV13" s="84"/>
      <c r="PQW13" s="84"/>
      <c r="PQX13" s="84"/>
      <c r="PQY13" s="84"/>
      <c r="PQZ13" s="84"/>
      <c r="PRA13" s="84"/>
      <c r="PRB13" s="84"/>
      <c r="PRC13" s="84"/>
      <c r="PRD13" s="84"/>
      <c r="PRE13" s="84"/>
      <c r="PRF13" s="84"/>
      <c r="PRG13" s="84"/>
      <c r="PRH13" s="84"/>
      <c r="PRI13" s="84"/>
      <c r="PRJ13" s="84"/>
      <c r="PRK13" s="84"/>
      <c r="PRL13" s="84"/>
      <c r="PRM13" s="84"/>
      <c r="PRN13" s="84"/>
      <c r="PRO13" s="84"/>
      <c r="PRP13" s="84"/>
      <c r="PRQ13" s="84"/>
      <c r="PRR13" s="84"/>
      <c r="PRS13" s="84"/>
      <c r="PRT13" s="84"/>
      <c r="PRU13" s="84"/>
      <c r="PRV13" s="84"/>
      <c r="PRW13" s="84"/>
      <c r="PRX13" s="84"/>
      <c r="PRY13" s="84"/>
      <c r="PRZ13" s="84"/>
      <c r="PSA13" s="84"/>
      <c r="PSB13" s="84"/>
      <c r="PSC13" s="84"/>
      <c r="PSD13" s="84"/>
      <c r="PSE13" s="84"/>
      <c r="PSF13" s="84"/>
      <c r="PSG13" s="84"/>
      <c r="PSH13" s="84"/>
      <c r="PSI13" s="84"/>
      <c r="PSJ13" s="84"/>
      <c r="PSK13" s="84"/>
      <c r="PSL13" s="84"/>
      <c r="PSM13" s="84"/>
      <c r="PSN13" s="84"/>
      <c r="PSO13" s="84"/>
      <c r="PSP13" s="84"/>
      <c r="PSQ13" s="84"/>
      <c r="PSR13" s="84"/>
      <c r="PSS13" s="84"/>
      <c r="PST13" s="84"/>
      <c r="PSU13" s="84"/>
      <c r="PSV13" s="84"/>
      <c r="PSW13" s="84"/>
      <c r="PSX13" s="84"/>
      <c r="PSY13" s="84"/>
      <c r="PSZ13" s="84"/>
      <c r="PTA13" s="84"/>
      <c r="PTB13" s="84"/>
      <c r="PTC13" s="84"/>
      <c r="PTD13" s="84"/>
      <c r="PTE13" s="84"/>
      <c r="PTF13" s="84"/>
      <c r="PTG13" s="84"/>
      <c r="PTH13" s="84"/>
      <c r="PTI13" s="84"/>
      <c r="PTJ13" s="84"/>
      <c r="PTK13" s="84"/>
      <c r="PTL13" s="84"/>
      <c r="PTM13" s="84"/>
      <c r="PTN13" s="84"/>
      <c r="PTO13" s="84"/>
      <c r="PTP13" s="84"/>
      <c r="PTQ13" s="84"/>
      <c r="PTR13" s="84"/>
      <c r="PTS13" s="84"/>
      <c r="PTT13" s="84"/>
      <c r="PTU13" s="84"/>
      <c r="PTV13" s="84"/>
      <c r="PTW13" s="84"/>
      <c r="PTX13" s="84"/>
      <c r="PTY13" s="84"/>
      <c r="PTZ13" s="84"/>
      <c r="PUA13" s="84"/>
      <c r="PUB13" s="84"/>
      <c r="PUC13" s="84"/>
      <c r="PUD13" s="84"/>
      <c r="PUE13" s="84"/>
      <c r="PUF13" s="84"/>
      <c r="PUG13" s="84"/>
      <c r="PUH13" s="84"/>
      <c r="PUI13" s="84"/>
      <c r="PUJ13" s="84"/>
      <c r="PUK13" s="84"/>
      <c r="PUL13" s="84"/>
      <c r="PUM13" s="84"/>
      <c r="PUN13" s="84"/>
      <c r="PUO13" s="84"/>
      <c r="PUP13" s="84"/>
      <c r="PUQ13" s="84"/>
      <c r="PUR13" s="84"/>
      <c r="PUS13" s="84"/>
      <c r="PUT13" s="84"/>
      <c r="PUU13" s="84"/>
      <c r="PUV13" s="84"/>
      <c r="PUW13" s="84"/>
      <c r="PUX13" s="84"/>
      <c r="PUY13" s="84"/>
      <c r="PUZ13" s="84"/>
      <c r="PVA13" s="84"/>
      <c r="PVB13" s="84"/>
      <c r="PVC13" s="84"/>
      <c r="PVD13" s="84"/>
      <c r="PVE13" s="84"/>
      <c r="PVF13" s="84"/>
      <c r="PVG13" s="84"/>
      <c r="PVH13" s="84"/>
      <c r="PVI13" s="84"/>
      <c r="PVJ13" s="84"/>
      <c r="PVK13" s="84"/>
      <c r="PVL13" s="84"/>
      <c r="PVM13" s="84"/>
      <c r="PVN13" s="84"/>
      <c r="PVO13" s="84"/>
      <c r="PVP13" s="84"/>
      <c r="PVQ13" s="84"/>
      <c r="PVR13" s="84"/>
      <c r="PVS13" s="84"/>
      <c r="PVT13" s="84"/>
      <c r="PVU13" s="84"/>
      <c r="PVV13" s="84"/>
      <c r="PVW13" s="84"/>
      <c r="PVX13" s="84"/>
      <c r="PVY13" s="84"/>
      <c r="PVZ13" s="84"/>
      <c r="PWA13" s="84"/>
      <c r="PWB13" s="84"/>
      <c r="PWC13" s="84"/>
      <c r="PWD13" s="84"/>
      <c r="PWE13" s="84"/>
      <c r="PWF13" s="84"/>
      <c r="PWG13" s="84"/>
      <c r="PWH13" s="84"/>
      <c r="PWI13" s="84"/>
      <c r="PWJ13" s="84"/>
      <c r="PWK13" s="84"/>
      <c r="PWL13" s="84"/>
      <c r="PWM13" s="84"/>
      <c r="PWN13" s="84"/>
      <c r="PWO13" s="84"/>
      <c r="PWP13" s="84"/>
      <c r="PWQ13" s="84"/>
      <c r="PWR13" s="84"/>
      <c r="PWS13" s="84"/>
      <c r="PWT13" s="84"/>
      <c r="PWU13" s="84"/>
      <c r="PWV13" s="84"/>
      <c r="PWW13" s="84"/>
      <c r="PWX13" s="84"/>
      <c r="PWY13" s="84"/>
      <c r="PWZ13" s="84"/>
      <c r="PXA13" s="84"/>
      <c r="PXB13" s="84"/>
      <c r="PXC13" s="84"/>
      <c r="PXD13" s="84"/>
      <c r="PXE13" s="84"/>
      <c r="PXF13" s="84"/>
      <c r="PXG13" s="84"/>
      <c r="PXH13" s="84"/>
      <c r="PXI13" s="84"/>
      <c r="PXJ13" s="84"/>
      <c r="PXK13" s="84"/>
      <c r="PXL13" s="84"/>
      <c r="PXM13" s="84"/>
      <c r="PXN13" s="84"/>
      <c r="PXO13" s="84"/>
      <c r="PXP13" s="84"/>
      <c r="PXQ13" s="84"/>
      <c r="PXR13" s="84"/>
      <c r="PXS13" s="84"/>
      <c r="PXT13" s="84"/>
      <c r="PXU13" s="84"/>
      <c r="PXV13" s="84"/>
      <c r="PXW13" s="84"/>
      <c r="PXX13" s="84"/>
      <c r="PXY13" s="84"/>
      <c r="PXZ13" s="84"/>
      <c r="PYA13" s="84"/>
      <c r="PYB13" s="84"/>
      <c r="PYC13" s="84"/>
      <c r="PYD13" s="84"/>
      <c r="PYE13" s="84"/>
      <c r="PYF13" s="84"/>
      <c r="PYG13" s="84"/>
      <c r="PYH13" s="84"/>
      <c r="PYI13" s="84"/>
      <c r="PYJ13" s="84"/>
      <c r="PYK13" s="84"/>
      <c r="PYL13" s="84"/>
      <c r="PYM13" s="84"/>
      <c r="PYN13" s="84"/>
      <c r="PYO13" s="84"/>
      <c r="PYP13" s="84"/>
      <c r="PYQ13" s="84"/>
      <c r="PYR13" s="84"/>
      <c r="PYS13" s="84"/>
      <c r="PYT13" s="84"/>
      <c r="PYU13" s="84"/>
      <c r="PYV13" s="84"/>
      <c r="PYW13" s="84"/>
      <c r="PYX13" s="84"/>
      <c r="PYY13" s="84"/>
      <c r="PYZ13" s="84"/>
      <c r="PZA13" s="84"/>
      <c r="PZB13" s="84"/>
      <c r="PZC13" s="84"/>
      <c r="PZD13" s="84"/>
      <c r="PZE13" s="84"/>
      <c r="PZF13" s="84"/>
      <c r="PZG13" s="84"/>
      <c r="PZH13" s="84"/>
      <c r="PZI13" s="84"/>
      <c r="PZJ13" s="84"/>
      <c r="PZK13" s="84"/>
      <c r="PZL13" s="84"/>
      <c r="PZM13" s="84"/>
      <c r="PZN13" s="84"/>
      <c r="PZO13" s="84"/>
      <c r="PZP13" s="84"/>
      <c r="PZQ13" s="84"/>
      <c r="PZR13" s="84"/>
      <c r="PZS13" s="84"/>
      <c r="PZT13" s="84"/>
      <c r="PZU13" s="84"/>
      <c r="PZV13" s="84"/>
      <c r="PZW13" s="84"/>
      <c r="PZX13" s="84"/>
      <c r="PZY13" s="84"/>
      <c r="PZZ13" s="84"/>
      <c r="QAA13" s="84"/>
      <c r="QAB13" s="84"/>
      <c r="QAC13" s="84"/>
      <c r="QAD13" s="84"/>
      <c r="QAE13" s="84"/>
      <c r="QAF13" s="84"/>
      <c r="QAG13" s="84"/>
      <c r="QAH13" s="84"/>
      <c r="QAI13" s="84"/>
      <c r="QAJ13" s="84"/>
      <c r="QAK13" s="84"/>
      <c r="QAL13" s="84"/>
      <c r="QAM13" s="84"/>
      <c r="QAN13" s="84"/>
      <c r="QAO13" s="84"/>
      <c r="QAP13" s="84"/>
      <c r="QAQ13" s="84"/>
      <c r="QAR13" s="84"/>
      <c r="QAS13" s="84"/>
      <c r="QAT13" s="84"/>
      <c r="QAU13" s="84"/>
      <c r="QAV13" s="84"/>
      <c r="QAW13" s="84"/>
      <c r="QAX13" s="84"/>
      <c r="QAY13" s="84"/>
      <c r="QAZ13" s="84"/>
      <c r="QBA13" s="84"/>
      <c r="QBB13" s="84"/>
      <c r="QBC13" s="84"/>
      <c r="QBD13" s="84"/>
      <c r="QBE13" s="84"/>
      <c r="QBF13" s="84"/>
      <c r="QBG13" s="84"/>
      <c r="QBH13" s="84"/>
      <c r="QBI13" s="84"/>
      <c r="QBJ13" s="84"/>
      <c r="QBK13" s="84"/>
      <c r="QBL13" s="84"/>
      <c r="QBM13" s="84"/>
      <c r="QBN13" s="84"/>
      <c r="QBO13" s="84"/>
      <c r="QBP13" s="84"/>
      <c r="QBQ13" s="84"/>
      <c r="QBR13" s="84"/>
      <c r="QBS13" s="84"/>
      <c r="QBT13" s="84"/>
      <c r="QBU13" s="84"/>
      <c r="QBV13" s="84"/>
      <c r="QBW13" s="84"/>
      <c r="QBX13" s="84"/>
      <c r="QBY13" s="84"/>
      <c r="QBZ13" s="84"/>
      <c r="QCA13" s="84"/>
      <c r="QCB13" s="84"/>
      <c r="QCC13" s="84"/>
      <c r="QCD13" s="84"/>
      <c r="QCE13" s="84"/>
      <c r="QCF13" s="84"/>
      <c r="QCG13" s="84"/>
      <c r="QCH13" s="84"/>
      <c r="QCI13" s="84"/>
      <c r="QCJ13" s="84"/>
      <c r="QCK13" s="84"/>
      <c r="QCL13" s="84"/>
      <c r="QCM13" s="84"/>
      <c r="QCN13" s="84"/>
      <c r="QCO13" s="84"/>
      <c r="QCP13" s="84"/>
      <c r="QCQ13" s="84"/>
      <c r="QCR13" s="84"/>
      <c r="QCS13" s="84"/>
      <c r="QCT13" s="84"/>
      <c r="QCU13" s="84"/>
      <c r="QCV13" s="84"/>
      <c r="QCW13" s="84"/>
      <c r="QCX13" s="84"/>
      <c r="QCY13" s="84"/>
      <c r="QCZ13" s="84"/>
      <c r="QDA13" s="84"/>
      <c r="QDB13" s="84"/>
      <c r="QDC13" s="84"/>
      <c r="QDD13" s="84"/>
      <c r="QDE13" s="84"/>
      <c r="QDF13" s="84"/>
      <c r="QDG13" s="84"/>
      <c r="QDH13" s="84"/>
      <c r="QDI13" s="84"/>
      <c r="QDJ13" s="84"/>
      <c r="QDK13" s="84"/>
      <c r="QDL13" s="84"/>
      <c r="QDM13" s="84"/>
      <c r="QDN13" s="84"/>
      <c r="QDO13" s="84"/>
      <c r="QDP13" s="84"/>
      <c r="QDQ13" s="84"/>
      <c r="QDR13" s="84"/>
      <c r="QDS13" s="84"/>
      <c r="QDT13" s="84"/>
      <c r="QDU13" s="84"/>
      <c r="QDV13" s="84"/>
      <c r="QDW13" s="84"/>
      <c r="QDX13" s="84"/>
      <c r="QDY13" s="84"/>
      <c r="QDZ13" s="84"/>
      <c r="QEA13" s="84"/>
      <c r="QEB13" s="84"/>
      <c r="QEC13" s="84"/>
      <c r="QED13" s="84"/>
      <c r="QEE13" s="84"/>
      <c r="QEF13" s="84"/>
      <c r="QEG13" s="84"/>
      <c r="QEH13" s="84"/>
      <c r="QEI13" s="84"/>
      <c r="QEJ13" s="84"/>
      <c r="QEK13" s="84"/>
      <c r="QEL13" s="84"/>
      <c r="QEM13" s="84"/>
      <c r="QEN13" s="84"/>
      <c r="QEO13" s="84"/>
      <c r="QEP13" s="84"/>
      <c r="QEQ13" s="84"/>
      <c r="QER13" s="84"/>
      <c r="QES13" s="84"/>
      <c r="QET13" s="84"/>
      <c r="QEU13" s="84"/>
      <c r="QEV13" s="84"/>
      <c r="QEW13" s="84"/>
      <c r="QEX13" s="84"/>
      <c r="QEY13" s="84"/>
      <c r="QEZ13" s="84"/>
      <c r="QFA13" s="84"/>
      <c r="QFB13" s="84"/>
      <c r="QFC13" s="84"/>
      <c r="QFD13" s="84"/>
      <c r="QFE13" s="84"/>
      <c r="QFF13" s="84"/>
      <c r="QFG13" s="84"/>
      <c r="QFH13" s="84"/>
      <c r="QFI13" s="84"/>
      <c r="QFJ13" s="84"/>
      <c r="QFK13" s="84"/>
      <c r="QFL13" s="84"/>
      <c r="QFM13" s="84"/>
      <c r="QFN13" s="84"/>
      <c r="QFO13" s="84"/>
      <c r="QFP13" s="84"/>
      <c r="QFQ13" s="84"/>
      <c r="QFR13" s="84"/>
      <c r="QFS13" s="84"/>
      <c r="QFT13" s="84"/>
      <c r="QFU13" s="84"/>
      <c r="QFV13" s="84"/>
      <c r="QFW13" s="84"/>
      <c r="QFX13" s="84"/>
      <c r="QFY13" s="84"/>
      <c r="QFZ13" s="84"/>
      <c r="QGA13" s="84"/>
      <c r="QGB13" s="84"/>
      <c r="QGC13" s="84"/>
      <c r="QGD13" s="84"/>
      <c r="QGE13" s="84"/>
      <c r="QGF13" s="84"/>
      <c r="QGG13" s="84"/>
      <c r="QGH13" s="84"/>
      <c r="QGI13" s="84"/>
      <c r="QGJ13" s="84"/>
      <c r="QGK13" s="84"/>
      <c r="QGL13" s="84"/>
      <c r="QGM13" s="84"/>
      <c r="QGN13" s="84"/>
      <c r="QGO13" s="84"/>
      <c r="QGP13" s="84"/>
      <c r="QGQ13" s="84"/>
      <c r="QGR13" s="84"/>
      <c r="QGS13" s="84"/>
      <c r="QGT13" s="84"/>
      <c r="QGU13" s="84"/>
      <c r="QGV13" s="84"/>
      <c r="QGW13" s="84"/>
      <c r="QGX13" s="84"/>
      <c r="QGY13" s="84"/>
      <c r="QGZ13" s="84"/>
      <c r="QHA13" s="84"/>
      <c r="QHB13" s="84"/>
      <c r="QHC13" s="84"/>
      <c r="QHD13" s="84"/>
      <c r="QHE13" s="84"/>
      <c r="QHF13" s="84"/>
      <c r="QHG13" s="84"/>
      <c r="QHH13" s="84"/>
      <c r="QHI13" s="84"/>
      <c r="QHJ13" s="84"/>
      <c r="QHK13" s="84"/>
      <c r="QHL13" s="84"/>
      <c r="QHM13" s="84"/>
      <c r="QHN13" s="84"/>
      <c r="QHO13" s="84"/>
      <c r="QHP13" s="84"/>
      <c r="QHQ13" s="84"/>
      <c r="QHR13" s="84"/>
      <c r="QHS13" s="84"/>
      <c r="QHT13" s="84"/>
      <c r="QHU13" s="84"/>
      <c r="QHV13" s="84"/>
      <c r="QHW13" s="84"/>
      <c r="QHX13" s="84"/>
      <c r="QHY13" s="84"/>
      <c r="QHZ13" s="84"/>
      <c r="QIA13" s="84"/>
      <c r="QIB13" s="84"/>
      <c r="QIC13" s="84"/>
      <c r="QID13" s="84"/>
      <c r="QIE13" s="84"/>
      <c r="QIF13" s="84"/>
      <c r="QIG13" s="84"/>
      <c r="QIH13" s="84"/>
      <c r="QII13" s="84"/>
      <c r="QIJ13" s="84"/>
      <c r="QIK13" s="84"/>
      <c r="QIL13" s="84"/>
      <c r="QIM13" s="84"/>
      <c r="QIN13" s="84"/>
      <c r="QIO13" s="84"/>
      <c r="QIP13" s="84"/>
      <c r="QIQ13" s="84"/>
      <c r="QIR13" s="84"/>
      <c r="QIS13" s="84"/>
      <c r="QIT13" s="84"/>
      <c r="QIU13" s="84"/>
      <c r="QIV13" s="84"/>
      <c r="QIW13" s="84"/>
      <c r="QIX13" s="84"/>
      <c r="QIY13" s="84"/>
      <c r="QIZ13" s="84"/>
      <c r="QJA13" s="84"/>
      <c r="QJB13" s="84"/>
      <c r="QJC13" s="84"/>
      <c r="QJD13" s="84"/>
      <c r="QJE13" s="84"/>
      <c r="QJF13" s="84"/>
      <c r="QJG13" s="84"/>
      <c r="QJH13" s="84"/>
      <c r="QJI13" s="84"/>
      <c r="QJJ13" s="84"/>
      <c r="QJK13" s="84"/>
      <c r="QJL13" s="84"/>
      <c r="QJM13" s="84"/>
      <c r="QJN13" s="84"/>
      <c r="QJO13" s="84"/>
      <c r="QJP13" s="84"/>
      <c r="QJQ13" s="84"/>
      <c r="QJR13" s="84"/>
      <c r="QJS13" s="84"/>
      <c r="QJT13" s="84"/>
      <c r="QJU13" s="84"/>
      <c r="QJV13" s="84"/>
      <c r="QJW13" s="84"/>
      <c r="QJX13" s="84"/>
      <c r="QJY13" s="84"/>
      <c r="QJZ13" s="84"/>
      <c r="QKA13" s="84"/>
      <c r="QKB13" s="84"/>
      <c r="QKC13" s="84"/>
      <c r="QKD13" s="84"/>
      <c r="QKE13" s="84"/>
      <c r="QKF13" s="84"/>
      <c r="QKG13" s="84"/>
      <c r="QKH13" s="84"/>
      <c r="QKI13" s="84"/>
      <c r="QKJ13" s="84"/>
      <c r="QKK13" s="84"/>
      <c r="QKL13" s="84"/>
      <c r="QKM13" s="84"/>
      <c r="QKN13" s="84"/>
      <c r="QKO13" s="84"/>
      <c r="QKP13" s="84"/>
      <c r="QKQ13" s="84"/>
      <c r="QKR13" s="84"/>
      <c r="QKS13" s="84"/>
      <c r="QKT13" s="84"/>
      <c r="QKU13" s="84"/>
      <c r="QKV13" s="84"/>
      <c r="QKW13" s="84"/>
      <c r="QKX13" s="84"/>
      <c r="QKY13" s="84"/>
      <c r="QKZ13" s="84"/>
      <c r="QLA13" s="84"/>
      <c r="QLB13" s="84"/>
      <c r="QLC13" s="84"/>
      <c r="QLD13" s="84"/>
      <c r="QLE13" s="84"/>
      <c r="QLF13" s="84"/>
      <c r="QLG13" s="84"/>
      <c r="QLH13" s="84"/>
      <c r="QLI13" s="84"/>
      <c r="QLJ13" s="84"/>
      <c r="QLK13" s="84"/>
      <c r="QLL13" s="84"/>
      <c r="QLM13" s="84"/>
      <c r="QLN13" s="84"/>
      <c r="QLO13" s="84"/>
      <c r="QLP13" s="84"/>
      <c r="QLQ13" s="84"/>
      <c r="QLR13" s="84"/>
      <c r="QLS13" s="84"/>
      <c r="QLT13" s="84"/>
      <c r="QLU13" s="84"/>
      <c r="QLV13" s="84"/>
      <c r="QLW13" s="84"/>
      <c r="QLX13" s="84"/>
      <c r="QLY13" s="84"/>
      <c r="QLZ13" s="84"/>
      <c r="QMA13" s="84"/>
      <c r="QMB13" s="84"/>
      <c r="QMC13" s="84"/>
      <c r="QMD13" s="84"/>
      <c r="QME13" s="84"/>
      <c r="QMF13" s="84"/>
      <c r="QMG13" s="84"/>
      <c r="QMH13" s="84"/>
      <c r="QMI13" s="84"/>
      <c r="QMJ13" s="84"/>
      <c r="QMK13" s="84"/>
      <c r="QML13" s="84"/>
      <c r="QMM13" s="84"/>
      <c r="QMN13" s="84"/>
      <c r="QMO13" s="84"/>
      <c r="QMP13" s="84"/>
      <c r="QMQ13" s="84"/>
      <c r="QMR13" s="84"/>
      <c r="QMS13" s="84"/>
      <c r="QMT13" s="84"/>
      <c r="QMU13" s="84"/>
      <c r="QMV13" s="84"/>
      <c r="QMW13" s="84"/>
      <c r="QMX13" s="84"/>
      <c r="QMY13" s="84"/>
      <c r="QMZ13" s="84"/>
      <c r="QNA13" s="84"/>
      <c r="QNB13" s="84"/>
      <c r="QNC13" s="84"/>
      <c r="QND13" s="84"/>
      <c r="QNE13" s="84"/>
      <c r="QNF13" s="84"/>
      <c r="QNG13" s="84"/>
      <c r="QNH13" s="84"/>
      <c r="QNI13" s="84"/>
      <c r="QNJ13" s="84"/>
      <c r="QNK13" s="84"/>
      <c r="QNL13" s="84"/>
      <c r="QNM13" s="84"/>
      <c r="QNN13" s="84"/>
      <c r="QNO13" s="84"/>
      <c r="QNP13" s="84"/>
      <c r="QNQ13" s="84"/>
      <c r="QNR13" s="84"/>
      <c r="QNS13" s="84"/>
      <c r="QNT13" s="84"/>
      <c r="QNU13" s="84"/>
      <c r="QNV13" s="84"/>
      <c r="QNW13" s="84"/>
      <c r="QNX13" s="84"/>
      <c r="QNY13" s="84"/>
      <c r="QNZ13" s="84"/>
      <c r="QOA13" s="84"/>
      <c r="QOB13" s="84"/>
      <c r="QOC13" s="84"/>
      <c r="QOD13" s="84"/>
      <c r="QOE13" s="84"/>
      <c r="QOF13" s="84"/>
      <c r="QOG13" s="84"/>
      <c r="QOH13" s="84"/>
      <c r="QOI13" s="84"/>
      <c r="QOJ13" s="84"/>
      <c r="QOK13" s="84"/>
      <c r="QOL13" s="84"/>
      <c r="QOM13" s="84"/>
      <c r="QON13" s="84"/>
      <c r="QOO13" s="84"/>
      <c r="QOP13" s="84"/>
      <c r="QOQ13" s="84"/>
      <c r="QOR13" s="84"/>
      <c r="QOS13" s="84"/>
      <c r="QOT13" s="84"/>
      <c r="QOU13" s="84"/>
      <c r="QOV13" s="84"/>
      <c r="QOW13" s="84"/>
      <c r="QOX13" s="84"/>
      <c r="QOY13" s="84"/>
      <c r="QOZ13" s="84"/>
      <c r="QPA13" s="84"/>
      <c r="QPB13" s="84"/>
      <c r="QPC13" s="84"/>
      <c r="QPD13" s="84"/>
      <c r="QPE13" s="84"/>
      <c r="QPF13" s="84"/>
      <c r="QPG13" s="84"/>
      <c r="QPH13" s="84"/>
      <c r="QPI13" s="84"/>
      <c r="QPJ13" s="84"/>
      <c r="QPK13" s="84"/>
      <c r="QPL13" s="84"/>
      <c r="QPM13" s="84"/>
      <c r="QPN13" s="84"/>
      <c r="QPO13" s="84"/>
      <c r="QPP13" s="84"/>
      <c r="QPQ13" s="84"/>
      <c r="QPR13" s="84"/>
      <c r="QPS13" s="84"/>
      <c r="QPT13" s="84"/>
      <c r="QPU13" s="84"/>
      <c r="QPV13" s="84"/>
      <c r="QPW13" s="84"/>
      <c r="QPX13" s="84"/>
      <c r="QPY13" s="84"/>
      <c r="QPZ13" s="84"/>
      <c r="QQA13" s="84"/>
      <c r="QQB13" s="84"/>
      <c r="QQC13" s="84"/>
      <c r="QQD13" s="84"/>
      <c r="QQE13" s="84"/>
      <c r="QQF13" s="84"/>
      <c r="QQG13" s="84"/>
      <c r="QQH13" s="84"/>
      <c r="QQI13" s="84"/>
      <c r="QQJ13" s="84"/>
      <c r="QQK13" s="84"/>
      <c r="QQL13" s="84"/>
      <c r="QQM13" s="84"/>
      <c r="QQN13" s="84"/>
      <c r="QQO13" s="84"/>
      <c r="QQP13" s="84"/>
      <c r="QQQ13" s="84"/>
      <c r="QQR13" s="84"/>
      <c r="QQS13" s="84"/>
      <c r="QQT13" s="84"/>
      <c r="QQU13" s="84"/>
      <c r="QQV13" s="84"/>
      <c r="QQW13" s="84"/>
      <c r="QQX13" s="84"/>
      <c r="QQY13" s="84"/>
      <c r="QQZ13" s="84"/>
      <c r="QRA13" s="84"/>
      <c r="QRB13" s="84"/>
      <c r="QRC13" s="84"/>
      <c r="QRD13" s="84"/>
      <c r="QRE13" s="84"/>
      <c r="QRF13" s="84"/>
      <c r="QRG13" s="84"/>
      <c r="QRH13" s="84"/>
      <c r="QRI13" s="84"/>
      <c r="QRJ13" s="84"/>
      <c r="QRK13" s="84"/>
      <c r="QRL13" s="84"/>
      <c r="QRM13" s="84"/>
      <c r="QRN13" s="84"/>
      <c r="QRO13" s="84"/>
      <c r="QRP13" s="84"/>
      <c r="QRQ13" s="84"/>
      <c r="QRR13" s="84"/>
      <c r="QRS13" s="84"/>
      <c r="QRT13" s="84"/>
      <c r="QRU13" s="84"/>
      <c r="QRV13" s="84"/>
      <c r="QRW13" s="84"/>
      <c r="QRX13" s="84"/>
      <c r="QRY13" s="84"/>
      <c r="QRZ13" s="84"/>
      <c r="QSA13" s="84"/>
      <c r="QSB13" s="84"/>
      <c r="QSC13" s="84"/>
      <c r="QSD13" s="84"/>
      <c r="QSE13" s="84"/>
      <c r="QSF13" s="84"/>
      <c r="QSG13" s="84"/>
      <c r="QSH13" s="84"/>
      <c r="QSI13" s="84"/>
      <c r="QSJ13" s="84"/>
      <c r="QSK13" s="84"/>
      <c r="QSL13" s="84"/>
      <c r="QSM13" s="84"/>
      <c r="QSN13" s="84"/>
      <c r="QSO13" s="84"/>
      <c r="QSP13" s="84"/>
      <c r="QSQ13" s="84"/>
      <c r="QSR13" s="84"/>
      <c r="QSS13" s="84"/>
      <c r="QST13" s="84"/>
      <c r="QSU13" s="84"/>
      <c r="QSV13" s="84"/>
      <c r="QSW13" s="84"/>
      <c r="QSX13" s="84"/>
      <c r="QSY13" s="84"/>
      <c r="QSZ13" s="84"/>
      <c r="QTA13" s="84"/>
      <c r="QTB13" s="84"/>
      <c r="QTC13" s="84"/>
      <c r="QTD13" s="84"/>
      <c r="QTE13" s="84"/>
      <c r="QTF13" s="84"/>
      <c r="QTG13" s="84"/>
      <c r="QTH13" s="84"/>
      <c r="QTI13" s="84"/>
      <c r="QTJ13" s="84"/>
      <c r="QTK13" s="84"/>
      <c r="QTL13" s="84"/>
      <c r="QTM13" s="84"/>
      <c r="QTN13" s="84"/>
      <c r="QTO13" s="84"/>
      <c r="QTP13" s="84"/>
      <c r="QTQ13" s="84"/>
      <c r="QTR13" s="84"/>
      <c r="QTS13" s="84"/>
      <c r="QTT13" s="84"/>
      <c r="QTU13" s="84"/>
      <c r="QTV13" s="84"/>
      <c r="QTW13" s="84"/>
      <c r="QTX13" s="84"/>
      <c r="QTY13" s="84"/>
      <c r="QTZ13" s="84"/>
      <c r="QUA13" s="84"/>
      <c r="QUB13" s="84"/>
      <c r="QUC13" s="84"/>
      <c r="QUD13" s="84"/>
      <c r="QUE13" s="84"/>
      <c r="QUF13" s="84"/>
      <c r="QUG13" s="84"/>
      <c r="QUH13" s="84"/>
      <c r="QUI13" s="84"/>
      <c r="QUJ13" s="84"/>
      <c r="QUK13" s="84"/>
      <c r="QUL13" s="84"/>
      <c r="QUM13" s="84"/>
      <c r="QUN13" s="84"/>
      <c r="QUO13" s="84"/>
      <c r="QUP13" s="84"/>
      <c r="QUQ13" s="84"/>
      <c r="QUR13" s="84"/>
      <c r="QUS13" s="84"/>
      <c r="QUT13" s="84"/>
      <c r="QUU13" s="84"/>
      <c r="QUV13" s="84"/>
      <c r="QUW13" s="84"/>
      <c r="QUX13" s="84"/>
      <c r="QUY13" s="84"/>
      <c r="QUZ13" s="84"/>
      <c r="QVA13" s="84"/>
      <c r="QVB13" s="84"/>
      <c r="QVC13" s="84"/>
      <c r="QVD13" s="84"/>
      <c r="QVE13" s="84"/>
      <c r="QVF13" s="84"/>
      <c r="QVG13" s="84"/>
      <c r="QVH13" s="84"/>
      <c r="QVI13" s="84"/>
      <c r="QVJ13" s="84"/>
      <c r="QVK13" s="84"/>
      <c r="QVL13" s="84"/>
      <c r="QVM13" s="84"/>
      <c r="QVN13" s="84"/>
      <c r="QVO13" s="84"/>
      <c r="QVP13" s="84"/>
      <c r="QVQ13" s="84"/>
      <c r="QVR13" s="84"/>
      <c r="QVS13" s="84"/>
      <c r="QVT13" s="84"/>
      <c r="QVU13" s="84"/>
      <c r="QVV13" s="84"/>
      <c r="QVW13" s="84"/>
      <c r="QVX13" s="84"/>
      <c r="QVY13" s="84"/>
      <c r="QVZ13" s="84"/>
      <c r="QWA13" s="84"/>
      <c r="QWB13" s="84"/>
      <c r="QWC13" s="84"/>
      <c r="QWD13" s="84"/>
      <c r="QWE13" s="84"/>
      <c r="QWF13" s="84"/>
      <c r="QWG13" s="84"/>
      <c r="QWH13" s="84"/>
      <c r="QWI13" s="84"/>
      <c r="QWJ13" s="84"/>
      <c r="QWK13" s="84"/>
      <c r="QWL13" s="84"/>
      <c r="QWM13" s="84"/>
      <c r="QWN13" s="84"/>
      <c r="QWO13" s="84"/>
      <c r="QWP13" s="84"/>
      <c r="QWQ13" s="84"/>
      <c r="QWR13" s="84"/>
      <c r="QWS13" s="84"/>
      <c r="QWT13" s="84"/>
      <c r="QWU13" s="84"/>
      <c r="QWV13" s="84"/>
      <c r="QWW13" s="84"/>
      <c r="QWX13" s="84"/>
      <c r="QWY13" s="84"/>
      <c r="QWZ13" s="84"/>
      <c r="QXA13" s="84"/>
      <c r="QXB13" s="84"/>
      <c r="QXC13" s="84"/>
      <c r="QXD13" s="84"/>
      <c r="QXE13" s="84"/>
      <c r="QXF13" s="84"/>
      <c r="QXG13" s="84"/>
      <c r="QXH13" s="84"/>
      <c r="QXI13" s="84"/>
      <c r="QXJ13" s="84"/>
      <c r="QXK13" s="84"/>
      <c r="QXL13" s="84"/>
      <c r="QXM13" s="84"/>
      <c r="QXN13" s="84"/>
      <c r="QXO13" s="84"/>
      <c r="QXP13" s="84"/>
      <c r="QXQ13" s="84"/>
      <c r="QXR13" s="84"/>
      <c r="QXS13" s="84"/>
      <c r="QXT13" s="84"/>
      <c r="QXU13" s="84"/>
      <c r="QXV13" s="84"/>
      <c r="QXW13" s="84"/>
      <c r="QXX13" s="84"/>
      <c r="QXY13" s="84"/>
      <c r="QXZ13" s="84"/>
      <c r="QYA13" s="84"/>
      <c r="QYB13" s="84"/>
      <c r="QYC13" s="84"/>
      <c r="QYD13" s="84"/>
      <c r="QYE13" s="84"/>
      <c r="QYF13" s="84"/>
      <c r="QYG13" s="84"/>
      <c r="QYH13" s="84"/>
      <c r="QYI13" s="84"/>
      <c r="QYJ13" s="84"/>
      <c r="QYK13" s="84"/>
      <c r="QYL13" s="84"/>
      <c r="QYM13" s="84"/>
      <c r="QYN13" s="84"/>
      <c r="QYO13" s="84"/>
      <c r="QYP13" s="84"/>
      <c r="QYQ13" s="84"/>
      <c r="QYR13" s="84"/>
      <c r="QYS13" s="84"/>
      <c r="QYT13" s="84"/>
      <c r="QYU13" s="84"/>
      <c r="QYV13" s="84"/>
      <c r="QYW13" s="84"/>
      <c r="QYX13" s="84"/>
      <c r="QYY13" s="84"/>
      <c r="QYZ13" s="84"/>
      <c r="QZA13" s="84"/>
      <c r="QZB13" s="84"/>
      <c r="QZC13" s="84"/>
      <c r="QZD13" s="84"/>
      <c r="QZE13" s="84"/>
      <c r="QZF13" s="84"/>
      <c r="QZG13" s="84"/>
      <c r="QZH13" s="84"/>
      <c r="QZI13" s="84"/>
      <c r="QZJ13" s="84"/>
      <c r="QZK13" s="84"/>
      <c r="QZL13" s="84"/>
      <c r="QZM13" s="84"/>
      <c r="QZN13" s="84"/>
      <c r="QZO13" s="84"/>
      <c r="QZP13" s="84"/>
      <c r="QZQ13" s="84"/>
      <c r="QZR13" s="84"/>
      <c r="QZS13" s="84"/>
      <c r="QZT13" s="84"/>
      <c r="QZU13" s="84"/>
      <c r="QZV13" s="84"/>
      <c r="QZW13" s="84"/>
      <c r="QZX13" s="84"/>
      <c r="QZY13" s="84"/>
      <c r="QZZ13" s="84"/>
      <c r="RAA13" s="84"/>
      <c r="RAB13" s="84"/>
      <c r="RAC13" s="84"/>
      <c r="RAD13" s="84"/>
      <c r="RAE13" s="84"/>
      <c r="RAF13" s="84"/>
      <c r="RAG13" s="84"/>
      <c r="RAH13" s="84"/>
      <c r="RAI13" s="84"/>
      <c r="RAJ13" s="84"/>
      <c r="RAK13" s="84"/>
      <c r="RAL13" s="84"/>
      <c r="RAM13" s="84"/>
      <c r="RAN13" s="84"/>
      <c r="RAO13" s="84"/>
      <c r="RAP13" s="84"/>
      <c r="RAQ13" s="84"/>
      <c r="RAR13" s="84"/>
      <c r="RAS13" s="84"/>
      <c r="RAT13" s="84"/>
      <c r="RAU13" s="84"/>
      <c r="RAV13" s="84"/>
      <c r="RAW13" s="84"/>
      <c r="RAX13" s="84"/>
      <c r="RAY13" s="84"/>
      <c r="RAZ13" s="84"/>
      <c r="RBA13" s="84"/>
      <c r="RBB13" s="84"/>
      <c r="RBC13" s="84"/>
      <c r="RBD13" s="84"/>
      <c r="RBE13" s="84"/>
      <c r="RBF13" s="84"/>
      <c r="RBG13" s="84"/>
      <c r="RBH13" s="84"/>
      <c r="RBI13" s="84"/>
      <c r="RBJ13" s="84"/>
      <c r="RBK13" s="84"/>
      <c r="RBL13" s="84"/>
      <c r="RBM13" s="84"/>
      <c r="RBN13" s="84"/>
      <c r="RBO13" s="84"/>
      <c r="RBP13" s="84"/>
      <c r="RBQ13" s="84"/>
      <c r="RBR13" s="84"/>
      <c r="RBS13" s="84"/>
      <c r="RBT13" s="84"/>
      <c r="RBU13" s="84"/>
      <c r="RBV13" s="84"/>
      <c r="RBW13" s="84"/>
      <c r="RBX13" s="84"/>
      <c r="RBY13" s="84"/>
      <c r="RBZ13" s="84"/>
      <c r="RCA13" s="84"/>
      <c r="RCB13" s="84"/>
      <c r="RCC13" s="84"/>
      <c r="RCD13" s="84"/>
      <c r="RCE13" s="84"/>
      <c r="RCF13" s="84"/>
      <c r="RCG13" s="84"/>
      <c r="RCH13" s="84"/>
      <c r="RCI13" s="84"/>
      <c r="RCJ13" s="84"/>
      <c r="RCK13" s="84"/>
      <c r="RCL13" s="84"/>
      <c r="RCM13" s="84"/>
      <c r="RCN13" s="84"/>
      <c r="RCO13" s="84"/>
      <c r="RCP13" s="84"/>
      <c r="RCQ13" s="84"/>
      <c r="RCR13" s="84"/>
      <c r="RCS13" s="84"/>
      <c r="RCT13" s="84"/>
      <c r="RCU13" s="84"/>
      <c r="RCV13" s="84"/>
      <c r="RCW13" s="84"/>
      <c r="RCX13" s="84"/>
      <c r="RCY13" s="84"/>
      <c r="RCZ13" s="84"/>
      <c r="RDA13" s="84"/>
      <c r="RDB13" s="84"/>
      <c r="RDC13" s="84"/>
      <c r="RDD13" s="84"/>
      <c r="RDE13" s="84"/>
      <c r="RDF13" s="84"/>
      <c r="RDG13" s="84"/>
      <c r="RDH13" s="84"/>
      <c r="RDI13" s="84"/>
      <c r="RDJ13" s="84"/>
      <c r="RDK13" s="84"/>
      <c r="RDL13" s="84"/>
      <c r="RDM13" s="84"/>
      <c r="RDN13" s="84"/>
      <c r="RDO13" s="84"/>
      <c r="RDP13" s="84"/>
      <c r="RDQ13" s="84"/>
      <c r="RDR13" s="84"/>
      <c r="RDS13" s="84"/>
      <c r="RDT13" s="84"/>
      <c r="RDU13" s="84"/>
      <c r="RDV13" s="84"/>
      <c r="RDW13" s="84"/>
      <c r="RDX13" s="84"/>
      <c r="RDY13" s="84"/>
      <c r="RDZ13" s="84"/>
      <c r="REA13" s="84"/>
      <c r="REB13" s="84"/>
      <c r="REC13" s="84"/>
      <c r="RED13" s="84"/>
      <c r="REE13" s="84"/>
      <c r="REF13" s="84"/>
      <c r="REG13" s="84"/>
      <c r="REH13" s="84"/>
      <c r="REI13" s="84"/>
      <c r="REJ13" s="84"/>
      <c r="REK13" s="84"/>
      <c r="REL13" s="84"/>
      <c r="REM13" s="84"/>
      <c r="REN13" s="84"/>
      <c r="REO13" s="84"/>
      <c r="REP13" s="84"/>
      <c r="REQ13" s="84"/>
      <c r="RER13" s="84"/>
      <c r="RES13" s="84"/>
      <c r="RET13" s="84"/>
      <c r="REU13" s="84"/>
      <c r="REV13" s="84"/>
      <c r="REW13" s="84"/>
      <c r="REX13" s="84"/>
      <c r="REY13" s="84"/>
      <c r="REZ13" s="84"/>
      <c r="RFA13" s="84"/>
      <c r="RFB13" s="84"/>
      <c r="RFC13" s="84"/>
      <c r="RFD13" s="84"/>
      <c r="RFE13" s="84"/>
      <c r="RFF13" s="84"/>
      <c r="RFG13" s="84"/>
      <c r="RFH13" s="84"/>
      <c r="RFI13" s="84"/>
      <c r="RFJ13" s="84"/>
      <c r="RFK13" s="84"/>
      <c r="RFL13" s="84"/>
      <c r="RFM13" s="84"/>
      <c r="RFN13" s="84"/>
      <c r="RFO13" s="84"/>
      <c r="RFP13" s="84"/>
      <c r="RFQ13" s="84"/>
      <c r="RFR13" s="84"/>
      <c r="RFS13" s="84"/>
      <c r="RFT13" s="84"/>
      <c r="RFU13" s="84"/>
      <c r="RFV13" s="84"/>
      <c r="RFW13" s="84"/>
      <c r="RFX13" s="84"/>
      <c r="RFY13" s="84"/>
      <c r="RFZ13" s="84"/>
      <c r="RGA13" s="84"/>
      <c r="RGB13" s="84"/>
      <c r="RGC13" s="84"/>
      <c r="RGD13" s="84"/>
      <c r="RGE13" s="84"/>
      <c r="RGF13" s="84"/>
      <c r="RGG13" s="84"/>
      <c r="RGH13" s="84"/>
      <c r="RGI13" s="84"/>
      <c r="RGJ13" s="84"/>
      <c r="RGK13" s="84"/>
      <c r="RGL13" s="84"/>
      <c r="RGM13" s="84"/>
      <c r="RGN13" s="84"/>
      <c r="RGO13" s="84"/>
      <c r="RGP13" s="84"/>
      <c r="RGQ13" s="84"/>
      <c r="RGR13" s="84"/>
      <c r="RGS13" s="84"/>
      <c r="RGT13" s="84"/>
      <c r="RGU13" s="84"/>
      <c r="RGV13" s="84"/>
      <c r="RGW13" s="84"/>
      <c r="RGX13" s="84"/>
      <c r="RGY13" s="84"/>
      <c r="RGZ13" s="84"/>
      <c r="RHA13" s="84"/>
      <c r="RHB13" s="84"/>
      <c r="RHC13" s="84"/>
      <c r="RHD13" s="84"/>
      <c r="RHE13" s="84"/>
      <c r="RHF13" s="84"/>
      <c r="RHG13" s="84"/>
      <c r="RHH13" s="84"/>
      <c r="RHI13" s="84"/>
      <c r="RHJ13" s="84"/>
      <c r="RHK13" s="84"/>
      <c r="RHL13" s="84"/>
      <c r="RHM13" s="84"/>
      <c r="RHN13" s="84"/>
      <c r="RHO13" s="84"/>
      <c r="RHP13" s="84"/>
      <c r="RHQ13" s="84"/>
      <c r="RHR13" s="84"/>
      <c r="RHS13" s="84"/>
      <c r="RHT13" s="84"/>
      <c r="RHU13" s="84"/>
      <c r="RHV13" s="84"/>
      <c r="RHW13" s="84"/>
      <c r="RHX13" s="84"/>
      <c r="RHY13" s="84"/>
      <c r="RHZ13" s="84"/>
      <c r="RIA13" s="84"/>
      <c r="RIB13" s="84"/>
      <c r="RIC13" s="84"/>
      <c r="RID13" s="84"/>
      <c r="RIE13" s="84"/>
      <c r="RIF13" s="84"/>
      <c r="RIG13" s="84"/>
      <c r="RIH13" s="84"/>
      <c r="RII13" s="84"/>
      <c r="RIJ13" s="84"/>
      <c r="RIK13" s="84"/>
      <c r="RIL13" s="84"/>
      <c r="RIM13" s="84"/>
      <c r="RIN13" s="84"/>
      <c r="RIO13" s="84"/>
      <c r="RIP13" s="84"/>
      <c r="RIQ13" s="84"/>
      <c r="RIR13" s="84"/>
      <c r="RIS13" s="84"/>
      <c r="RIT13" s="84"/>
      <c r="RIU13" s="84"/>
      <c r="RIV13" s="84"/>
      <c r="RIW13" s="84"/>
      <c r="RIX13" s="84"/>
      <c r="RIY13" s="84"/>
      <c r="RIZ13" s="84"/>
      <c r="RJA13" s="84"/>
      <c r="RJB13" s="84"/>
      <c r="RJC13" s="84"/>
      <c r="RJD13" s="84"/>
      <c r="RJE13" s="84"/>
      <c r="RJF13" s="84"/>
      <c r="RJG13" s="84"/>
      <c r="RJH13" s="84"/>
      <c r="RJI13" s="84"/>
      <c r="RJJ13" s="84"/>
      <c r="RJK13" s="84"/>
      <c r="RJL13" s="84"/>
      <c r="RJM13" s="84"/>
      <c r="RJN13" s="84"/>
      <c r="RJO13" s="84"/>
      <c r="RJP13" s="84"/>
      <c r="RJQ13" s="84"/>
      <c r="RJR13" s="84"/>
      <c r="RJS13" s="84"/>
      <c r="RJT13" s="84"/>
      <c r="RJU13" s="84"/>
      <c r="RJV13" s="84"/>
      <c r="RJW13" s="84"/>
      <c r="RJX13" s="84"/>
      <c r="RJY13" s="84"/>
      <c r="RJZ13" s="84"/>
      <c r="RKA13" s="84"/>
      <c r="RKB13" s="84"/>
      <c r="RKC13" s="84"/>
      <c r="RKD13" s="84"/>
      <c r="RKE13" s="84"/>
      <c r="RKF13" s="84"/>
      <c r="RKG13" s="84"/>
      <c r="RKH13" s="84"/>
      <c r="RKI13" s="84"/>
      <c r="RKJ13" s="84"/>
      <c r="RKK13" s="84"/>
      <c r="RKL13" s="84"/>
      <c r="RKM13" s="84"/>
      <c r="RKN13" s="84"/>
      <c r="RKO13" s="84"/>
      <c r="RKP13" s="84"/>
      <c r="RKQ13" s="84"/>
      <c r="RKR13" s="84"/>
      <c r="RKS13" s="84"/>
      <c r="RKT13" s="84"/>
      <c r="RKU13" s="84"/>
      <c r="RKV13" s="84"/>
      <c r="RKW13" s="84"/>
      <c r="RKX13" s="84"/>
      <c r="RKY13" s="84"/>
      <c r="RKZ13" s="84"/>
      <c r="RLA13" s="84"/>
      <c r="RLB13" s="84"/>
      <c r="RLC13" s="84"/>
      <c r="RLD13" s="84"/>
      <c r="RLE13" s="84"/>
      <c r="RLF13" s="84"/>
      <c r="RLG13" s="84"/>
      <c r="RLH13" s="84"/>
      <c r="RLI13" s="84"/>
      <c r="RLJ13" s="84"/>
      <c r="RLK13" s="84"/>
      <c r="RLL13" s="84"/>
      <c r="RLM13" s="84"/>
      <c r="RLN13" s="84"/>
      <c r="RLO13" s="84"/>
      <c r="RLP13" s="84"/>
      <c r="RLQ13" s="84"/>
      <c r="RLR13" s="84"/>
      <c r="RLS13" s="84"/>
      <c r="RLT13" s="84"/>
      <c r="RLU13" s="84"/>
      <c r="RLV13" s="84"/>
      <c r="RLW13" s="84"/>
      <c r="RLX13" s="84"/>
      <c r="RLY13" s="84"/>
      <c r="RLZ13" s="84"/>
      <c r="RMA13" s="84"/>
      <c r="RMB13" s="84"/>
      <c r="RMC13" s="84"/>
      <c r="RMD13" s="84"/>
      <c r="RME13" s="84"/>
      <c r="RMF13" s="84"/>
      <c r="RMG13" s="84"/>
      <c r="RMH13" s="84"/>
      <c r="RMI13" s="84"/>
      <c r="RMJ13" s="84"/>
      <c r="RMK13" s="84"/>
      <c r="RML13" s="84"/>
      <c r="RMM13" s="84"/>
      <c r="RMN13" s="84"/>
      <c r="RMO13" s="84"/>
      <c r="RMP13" s="84"/>
      <c r="RMQ13" s="84"/>
      <c r="RMR13" s="84"/>
      <c r="RMS13" s="84"/>
      <c r="RMT13" s="84"/>
      <c r="RMU13" s="84"/>
      <c r="RMV13" s="84"/>
      <c r="RMW13" s="84"/>
      <c r="RMX13" s="84"/>
      <c r="RMY13" s="84"/>
      <c r="RMZ13" s="84"/>
      <c r="RNA13" s="84"/>
      <c r="RNB13" s="84"/>
      <c r="RNC13" s="84"/>
      <c r="RND13" s="84"/>
      <c r="RNE13" s="84"/>
      <c r="RNF13" s="84"/>
      <c r="RNG13" s="84"/>
      <c r="RNH13" s="84"/>
      <c r="RNI13" s="84"/>
      <c r="RNJ13" s="84"/>
      <c r="RNK13" s="84"/>
      <c r="RNL13" s="84"/>
      <c r="RNM13" s="84"/>
      <c r="RNN13" s="84"/>
      <c r="RNO13" s="84"/>
      <c r="RNP13" s="84"/>
      <c r="RNQ13" s="84"/>
      <c r="RNR13" s="84"/>
      <c r="RNS13" s="84"/>
      <c r="RNT13" s="84"/>
      <c r="RNU13" s="84"/>
      <c r="RNV13" s="84"/>
      <c r="RNW13" s="84"/>
      <c r="RNX13" s="84"/>
      <c r="RNY13" s="84"/>
      <c r="RNZ13" s="84"/>
      <c r="ROA13" s="84"/>
      <c r="ROB13" s="84"/>
      <c r="ROC13" s="84"/>
      <c r="ROD13" s="84"/>
      <c r="ROE13" s="84"/>
      <c r="ROF13" s="84"/>
      <c r="ROG13" s="84"/>
      <c r="ROH13" s="84"/>
      <c r="ROI13" s="84"/>
      <c r="ROJ13" s="84"/>
      <c r="ROK13" s="84"/>
      <c r="ROL13" s="84"/>
      <c r="ROM13" s="84"/>
      <c r="RON13" s="84"/>
      <c r="ROO13" s="84"/>
      <c r="ROP13" s="84"/>
      <c r="ROQ13" s="84"/>
      <c r="ROR13" s="84"/>
      <c r="ROS13" s="84"/>
      <c r="ROT13" s="84"/>
      <c r="ROU13" s="84"/>
      <c r="ROV13" s="84"/>
      <c r="ROW13" s="84"/>
      <c r="ROX13" s="84"/>
      <c r="ROY13" s="84"/>
      <c r="ROZ13" s="84"/>
      <c r="RPA13" s="84"/>
      <c r="RPB13" s="84"/>
      <c r="RPC13" s="84"/>
      <c r="RPD13" s="84"/>
      <c r="RPE13" s="84"/>
      <c r="RPF13" s="84"/>
      <c r="RPG13" s="84"/>
      <c r="RPH13" s="84"/>
      <c r="RPI13" s="84"/>
      <c r="RPJ13" s="84"/>
      <c r="RPK13" s="84"/>
      <c r="RPL13" s="84"/>
      <c r="RPM13" s="84"/>
      <c r="RPN13" s="84"/>
      <c r="RPO13" s="84"/>
      <c r="RPP13" s="84"/>
      <c r="RPQ13" s="84"/>
      <c r="RPR13" s="84"/>
      <c r="RPS13" s="84"/>
      <c r="RPT13" s="84"/>
      <c r="RPU13" s="84"/>
      <c r="RPV13" s="84"/>
      <c r="RPW13" s="84"/>
      <c r="RPX13" s="84"/>
      <c r="RPY13" s="84"/>
      <c r="RPZ13" s="84"/>
      <c r="RQA13" s="84"/>
      <c r="RQB13" s="84"/>
      <c r="RQC13" s="84"/>
      <c r="RQD13" s="84"/>
      <c r="RQE13" s="84"/>
      <c r="RQF13" s="84"/>
      <c r="RQG13" s="84"/>
      <c r="RQH13" s="84"/>
      <c r="RQI13" s="84"/>
      <c r="RQJ13" s="84"/>
      <c r="RQK13" s="84"/>
      <c r="RQL13" s="84"/>
      <c r="RQM13" s="84"/>
      <c r="RQN13" s="84"/>
      <c r="RQO13" s="84"/>
      <c r="RQP13" s="84"/>
      <c r="RQQ13" s="84"/>
      <c r="RQR13" s="84"/>
      <c r="RQS13" s="84"/>
      <c r="RQT13" s="84"/>
      <c r="RQU13" s="84"/>
      <c r="RQV13" s="84"/>
      <c r="RQW13" s="84"/>
      <c r="RQX13" s="84"/>
      <c r="RQY13" s="84"/>
      <c r="RQZ13" s="84"/>
      <c r="RRA13" s="84"/>
      <c r="RRB13" s="84"/>
      <c r="RRC13" s="84"/>
      <c r="RRD13" s="84"/>
      <c r="RRE13" s="84"/>
      <c r="RRF13" s="84"/>
      <c r="RRG13" s="84"/>
      <c r="RRH13" s="84"/>
      <c r="RRI13" s="84"/>
      <c r="RRJ13" s="84"/>
      <c r="RRK13" s="84"/>
      <c r="RRL13" s="84"/>
      <c r="RRM13" s="84"/>
      <c r="RRN13" s="84"/>
      <c r="RRO13" s="84"/>
      <c r="RRP13" s="84"/>
      <c r="RRQ13" s="84"/>
      <c r="RRR13" s="84"/>
      <c r="RRS13" s="84"/>
      <c r="RRT13" s="84"/>
      <c r="RRU13" s="84"/>
      <c r="RRV13" s="84"/>
      <c r="RRW13" s="84"/>
      <c r="RRX13" s="84"/>
      <c r="RRY13" s="84"/>
      <c r="RRZ13" s="84"/>
      <c r="RSA13" s="84"/>
      <c r="RSB13" s="84"/>
      <c r="RSC13" s="84"/>
      <c r="RSD13" s="84"/>
      <c r="RSE13" s="84"/>
      <c r="RSF13" s="84"/>
      <c r="RSG13" s="84"/>
      <c r="RSH13" s="84"/>
      <c r="RSI13" s="84"/>
      <c r="RSJ13" s="84"/>
      <c r="RSK13" s="84"/>
      <c r="RSL13" s="84"/>
      <c r="RSM13" s="84"/>
      <c r="RSN13" s="84"/>
      <c r="RSO13" s="84"/>
      <c r="RSP13" s="84"/>
      <c r="RSQ13" s="84"/>
      <c r="RSR13" s="84"/>
      <c r="RSS13" s="84"/>
      <c r="RST13" s="84"/>
      <c r="RSU13" s="84"/>
      <c r="RSV13" s="84"/>
      <c r="RSW13" s="84"/>
      <c r="RSX13" s="84"/>
      <c r="RSY13" s="84"/>
      <c r="RSZ13" s="84"/>
      <c r="RTA13" s="84"/>
      <c r="RTB13" s="84"/>
      <c r="RTC13" s="84"/>
      <c r="RTD13" s="84"/>
      <c r="RTE13" s="84"/>
      <c r="RTF13" s="84"/>
      <c r="RTG13" s="84"/>
      <c r="RTH13" s="84"/>
      <c r="RTI13" s="84"/>
      <c r="RTJ13" s="84"/>
      <c r="RTK13" s="84"/>
      <c r="RTL13" s="84"/>
      <c r="RTM13" s="84"/>
      <c r="RTN13" s="84"/>
      <c r="RTO13" s="84"/>
      <c r="RTP13" s="84"/>
      <c r="RTQ13" s="84"/>
      <c r="RTR13" s="84"/>
      <c r="RTS13" s="84"/>
      <c r="RTT13" s="84"/>
      <c r="RTU13" s="84"/>
      <c r="RTV13" s="84"/>
      <c r="RTW13" s="84"/>
      <c r="RTX13" s="84"/>
      <c r="RTY13" s="84"/>
      <c r="RTZ13" s="84"/>
      <c r="RUA13" s="84"/>
      <c r="RUB13" s="84"/>
      <c r="RUC13" s="84"/>
      <c r="RUD13" s="84"/>
      <c r="RUE13" s="84"/>
      <c r="RUF13" s="84"/>
      <c r="RUG13" s="84"/>
      <c r="RUH13" s="84"/>
      <c r="RUI13" s="84"/>
      <c r="RUJ13" s="84"/>
      <c r="RUK13" s="84"/>
      <c r="RUL13" s="84"/>
      <c r="RUM13" s="84"/>
      <c r="RUN13" s="84"/>
      <c r="RUO13" s="84"/>
      <c r="RUP13" s="84"/>
      <c r="RUQ13" s="84"/>
      <c r="RUR13" s="84"/>
      <c r="RUS13" s="84"/>
      <c r="RUT13" s="84"/>
      <c r="RUU13" s="84"/>
      <c r="RUV13" s="84"/>
      <c r="RUW13" s="84"/>
      <c r="RUX13" s="84"/>
      <c r="RUY13" s="84"/>
      <c r="RUZ13" s="84"/>
      <c r="RVA13" s="84"/>
      <c r="RVB13" s="84"/>
      <c r="RVC13" s="84"/>
      <c r="RVD13" s="84"/>
      <c r="RVE13" s="84"/>
      <c r="RVF13" s="84"/>
      <c r="RVG13" s="84"/>
      <c r="RVH13" s="84"/>
      <c r="RVI13" s="84"/>
      <c r="RVJ13" s="84"/>
      <c r="RVK13" s="84"/>
      <c r="RVL13" s="84"/>
      <c r="RVM13" s="84"/>
      <c r="RVN13" s="84"/>
      <c r="RVO13" s="84"/>
      <c r="RVP13" s="84"/>
      <c r="RVQ13" s="84"/>
      <c r="RVR13" s="84"/>
      <c r="RVS13" s="84"/>
      <c r="RVT13" s="84"/>
      <c r="RVU13" s="84"/>
      <c r="RVV13" s="84"/>
      <c r="RVW13" s="84"/>
      <c r="RVX13" s="84"/>
      <c r="RVY13" s="84"/>
      <c r="RVZ13" s="84"/>
      <c r="RWA13" s="84"/>
      <c r="RWB13" s="84"/>
      <c r="RWC13" s="84"/>
      <c r="RWD13" s="84"/>
      <c r="RWE13" s="84"/>
      <c r="RWF13" s="84"/>
      <c r="RWG13" s="84"/>
      <c r="RWH13" s="84"/>
      <c r="RWI13" s="84"/>
      <c r="RWJ13" s="84"/>
      <c r="RWK13" s="84"/>
      <c r="RWL13" s="84"/>
      <c r="RWM13" s="84"/>
      <c r="RWN13" s="84"/>
      <c r="RWO13" s="84"/>
      <c r="RWP13" s="84"/>
      <c r="RWQ13" s="84"/>
      <c r="RWR13" s="84"/>
      <c r="RWS13" s="84"/>
      <c r="RWT13" s="84"/>
      <c r="RWU13" s="84"/>
      <c r="RWV13" s="84"/>
      <c r="RWW13" s="84"/>
      <c r="RWX13" s="84"/>
      <c r="RWY13" s="84"/>
      <c r="RWZ13" s="84"/>
      <c r="RXA13" s="84"/>
      <c r="RXB13" s="84"/>
      <c r="RXC13" s="84"/>
      <c r="RXD13" s="84"/>
      <c r="RXE13" s="84"/>
      <c r="RXF13" s="84"/>
      <c r="RXG13" s="84"/>
      <c r="RXH13" s="84"/>
      <c r="RXI13" s="84"/>
      <c r="RXJ13" s="84"/>
      <c r="RXK13" s="84"/>
      <c r="RXL13" s="84"/>
      <c r="RXM13" s="84"/>
      <c r="RXN13" s="84"/>
      <c r="RXO13" s="84"/>
      <c r="RXP13" s="84"/>
      <c r="RXQ13" s="84"/>
      <c r="RXR13" s="84"/>
      <c r="RXS13" s="84"/>
      <c r="RXT13" s="84"/>
      <c r="RXU13" s="84"/>
      <c r="RXV13" s="84"/>
      <c r="RXW13" s="84"/>
      <c r="RXX13" s="84"/>
      <c r="RXY13" s="84"/>
      <c r="RXZ13" s="84"/>
      <c r="RYA13" s="84"/>
      <c r="RYB13" s="84"/>
      <c r="RYC13" s="84"/>
      <c r="RYD13" s="84"/>
      <c r="RYE13" s="84"/>
      <c r="RYF13" s="84"/>
      <c r="RYG13" s="84"/>
      <c r="RYH13" s="84"/>
      <c r="RYI13" s="84"/>
      <c r="RYJ13" s="84"/>
      <c r="RYK13" s="84"/>
      <c r="RYL13" s="84"/>
      <c r="RYM13" s="84"/>
      <c r="RYN13" s="84"/>
      <c r="RYO13" s="84"/>
      <c r="RYP13" s="84"/>
      <c r="RYQ13" s="84"/>
      <c r="RYR13" s="84"/>
      <c r="RYS13" s="84"/>
      <c r="RYT13" s="84"/>
      <c r="RYU13" s="84"/>
      <c r="RYV13" s="84"/>
      <c r="RYW13" s="84"/>
      <c r="RYX13" s="84"/>
      <c r="RYY13" s="84"/>
      <c r="RYZ13" s="84"/>
      <c r="RZA13" s="84"/>
      <c r="RZB13" s="84"/>
      <c r="RZC13" s="84"/>
      <c r="RZD13" s="84"/>
      <c r="RZE13" s="84"/>
      <c r="RZF13" s="84"/>
      <c r="RZG13" s="84"/>
      <c r="RZH13" s="84"/>
      <c r="RZI13" s="84"/>
      <c r="RZJ13" s="84"/>
      <c r="RZK13" s="84"/>
      <c r="RZL13" s="84"/>
      <c r="RZM13" s="84"/>
      <c r="RZN13" s="84"/>
      <c r="RZO13" s="84"/>
      <c r="RZP13" s="84"/>
      <c r="RZQ13" s="84"/>
      <c r="RZR13" s="84"/>
      <c r="RZS13" s="84"/>
      <c r="RZT13" s="84"/>
      <c r="RZU13" s="84"/>
      <c r="RZV13" s="84"/>
      <c r="RZW13" s="84"/>
      <c r="RZX13" s="84"/>
      <c r="RZY13" s="84"/>
      <c r="RZZ13" s="84"/>
      <c r="SAA13" s="84"/>
      <c r="SAB13" s="84"/>
      <c r="SAC13" s="84"/>
      <c r="SAD13" s="84"/>
      <c r="SAE13" s="84"/>
      <c r="SAF13" s="84"/>
      <c r="SAG13" s="84"/>
      <c r="SAH13" s="84"/>
      <c r="SAI13" s="84"/>
      <c r="SAJ13" s="84"/>
      <c r="SAK13" s="84"/>
      <c r="SAL13" s="84"/>
      <c r="SAM13" s="84"/>
      <c r="SAN13" s="84"/>
      <c r="SAO13" s="84"/>
      <c r="SAP13" s="84"/>
      <c r="SAQ13" s="84"/>
      <c r="SAR13" s="84"/>
      <c r="SAS13" s="84"/>
      <c r="SAT13" s="84"/>
      <c r="SAU13" s="84"/>
      <c r="SAV13" s="84"/>
      <c r="SAW13" s="84"/>
      <c r="SAX13" s="84"/>
      <c r="SAY13" s="84"/>
      <c r="SAZ13" s="84"/>
      <c r="SBA13" s="84"/>
      <c r="SBB13" s="84"/>
      <c r="SBC13" s="84"/>
      <c r="SBD13" s="84"/>
      <c r="SBE13" s="84"/>
      <c r="SBF13" s="84"/>
      <c r="SBG13" s="84"/>
      <c r="SBH13" s="84"/>
      <c r="SBI13" s="84"/>
      <c r="SBJ13" s="84"/>
      <c r="SBK13" s="84"/>
      <c r="SBL13" s="84"/>
      <c r="SBM13" s="84"/>
      <c r="SBN13" s="84"/>
      <c r="SBO13" s="84"/>
      <c r="SBP13" s="84"/>
      <c r="SBQ13" s="84"/>
      <c r="SBR13" s="84"/>
      <c r="SBS13" s="84"/>
      <c r="SBT13" s="84"/>
      <c r="SBU13" s="84"/>
      <c r="SBV13" s="84"/>
      <c r="SBW13" s="84"/>
      <c r="SBX13" s="84"/>
      <c r="SBY13" s="84"/>
      <c r="SBZ13" s="84"/>
      <c r="SCA13" s="84"/>
      <c r="SCB13" s="84"/>
      <c r="SCC13" s="84"/>
      <c r="SCD13" s="84"/>
      <c r="SCE13" s="84"/>
      <c r="SCF13" s="84"/>
      <c r="SCG13" s="84"/>
      <c r="SCH13" s="84"/>
      <c r="SCI13" s="84"/>
      <c r="SCJ13" s="84"/>
      <c r="SCK13" s="84"/>
      <c r="SCL13" s="84"/>
      <c r="SCM13" s="84"/>
      <c r="SCN13" s="84"/>
      <c r="SCO13" s="84"/>
      <c r="SCP13" s="84"/>
      <c r="SCQ13" s="84"/>
      <c r="SCR13" s="84"/>
      <c r="SCS13" s="84"/>
      <c r="SCT13" s="84"/>
      <c r="SCU13" s="84"/>
      <c r="SCV13" s="84"/>
      <c r="SCW13" s="84"/>
      <c r="SCX13" s="84"/>
      <c r="SCY13" s="84"/>
      <c r="SCZ13" s="84"/>
      <c r="SDA13" s="84"/>
      <c r="SDB13" s="84"/>
      <c r="SDC13" s="84"/>
      <c r="SDD13" s="84"/>
      <c r="SDE13" s="84"/>
      <c r="SDF13" s="84"/>
      <c r="SDG13" s="84"/>
      <c r="SDH13" s="84"/>
      <c r="SDI13" s="84"/>
      <c r="SDJ13" s="84"/>
      <c r="SDK13" s="84"/>
      <c r="SDL13" s="84"/>
      <c r="SDM13" s="84"/>
      <c r="SDN13" s="84"/>
      <c r="SDO13" s="84"/>
      <c r="SDP13" s="84"/>
      <c r="SDQ13" s="84"/>
      <c r="SDR13" s="84"/>
      <c r="SDS13" s="84"/>
      <c r="SDT13" s="84"/>
      <c r="SDU13" s="84"/>
      <c r="SDV13" s="84"/>
      <c r="SDW13" s="84"/>
      <c r="SDX13" s="84"/>
      <c r="SDY13" s="84"/>
      <c r="SDZ13" s="84"/>
      <c r="SEA13" s="84"/>
      <c r="SEB13" s="84"/>
      <c r="SEC13" s="84"/>
      <c r="SED13" s="84"/>
      <c r="SEE13" s="84"/>
      <c r="SEF13" s="84"/>
      <c r="SEG13" s="84"/>
      <c r="SEH13" s="84"/>
      <c r="SEI13" s="84"/>
      <c r="SEJ13" s="84"/>
      <c r="SEK13" s="84"/>
      <c r="SEL13" s="84"/>
      <c r="SEM13" s="84"/>
      <c r="SEN13" s="84"/>
      <c r="SEO13" s="84"/>
      <c r="SEP13" s="84"/>
      <c r="SEQ13" s="84"/>
      <c r="SER13" s="84"/>
      <c r="SES13" s="84"/>
      <c r="SET13" s="84"/>
      <c r="SEU13" s="84"/>
      <c r="SEV13" s="84"/>
      <c r="SEW13" s="84"/>
      <c r="SEX13" s="84"/>
      <c r="SEY13" s="84"/>
      <c r="SEZ13" s="84"/>
      <c r="SFA13" s="84"/>
      <c r="SFB13" s="84"/>
      <c r="SFC13" s="84"/>
      <c r="SFD13" s="84"/>
      <c r="SFE13" s="84"/>
      <c r="SFF13" s="84"/>
      <c r="SFG13" s="84"/>
      <c r="SFH13" s="84"/>
      <c r="SFI13" s="84"/>
      <c r="SFJ13" s="84"/>
      <c r="SFK13" s="84"/>
      <c r="SFL13" s="84"/>
      <c r="SFM13" s="84"/>
      <c r="SFN13" s="84"/>
      <c r="SFO13" s="84"/>
      <c r="SFP13" s="84"/>
      <c r="SFQ13" s="84"/>
      <c r="SFR13" s="84"/>
      <c r="SFS13" s="84"/>
      <c r="SFT13" s="84"/>
      <c r="SFU13" s="84"/>
      <c r="SFV13" s="84"/>
      <c r="SFW13" s="84"/>
      <c r="SFX13" s="84"/>
      <c r="SFY13" s="84"/>
      <c r="SFZ13" s="84"/>
      <c r="SGA13" s="84"/>
      <c r="SGB13" s="84"/>
      <c r="SGC13" s="84"/>
      <c r="SGD13" s="84"/>
      <c r="SGE13" s="84"/>
      <c r="SGF13" s="84"/>
      <c r="SGG13" s="84"/>
      <c r="SGH13" s="84"/>
      <c r="SGI13" s="84"/>
      <c r="SGJ13" s="84"/>
      <c r="SGK13" s="84"/>
      <c r="SGL13" s="84"/>
      <c r="SGM13" s="84"/>
      <c r="SGN13" s="84"/>
      <c r="SGO13" s="84"/>
      <c r="SGP13" s="84"/>
      <c r="SGQ13" s="84"/>
      <c r="SGR13" s="84"/>
      <c r="SGS13" s="84"/>
      <c r="SGT13" s="84"/>
      <c r="SGU13" s="84"/>
      <c r="SGV13" s="84"/>
      <c r="SGW13" s="84"/>
      <c r="SGX13" s="84"/>
      <c r="SGY13" s="84"/>
      <c r="SGZ13" s="84"/>
      <c r="SHA13" s="84"/>
      <c r="SHB13" s="84"/>
      <c r="SHC13" s="84"/>
      <c r="SHD13" s="84"/>
      <c r="SHE13" s="84"/>
      <c r="SHF13" s="84"/>
      <c r="SHG13" s="84"/>
      <c r="SHH13" s="84"/>
      <c r="SHI13" s="84"/>
      <c r="SHJ13" s="84"/>
      <c r="SHK13" s="84"/>
      <c r="SHL13" s="84"/>
      <c r="SHM13" s="84"/>
      <c r="SHN13" s="84"/>
      <c r="SHO13" s="84"/>
      <c r="SHP13" s="84"/>
      <c r="SHQ13" s="84"/>
      <c r="SHR13" s="84"/>
      <c r="SHS13" s="84"/>
      <c r="SHT13" s="84"/>
      <c r="SHU13" s="84"/>
      <c r="SHV13" s="84"/>
      <c r="SHW13" s="84"/>
      <c r="SHX13" s="84"/>
      <c r="SHY13" s="84"/>
      <c r="SHZ13" s="84"/>
      <c r="SIA13" s="84"/>
      <c r="SIB13" s="84"/>
      <c r="SIC13" s="84"/>
      <c r="SID13" s="84"/>
      <c r="SIE13" s="84"/>
      <c r="SIF13" s="84"/>
      <c r="SIG13" s="84"/>
      <c r="SIH13" s="84"/>
      <c r="SII13" s="84"/>
      <c r="SIJ13" s="84"/>
      <c r="SIK13" s="84"/>
      <c r="SIL13" s="84"/>
      <c r="SIM13" s="84"/>
      <c r="SIN13" s="84"/>
      <c r="SIO13" s="84"/>
      <c r="SIP13" s="84"/>
      <c r="SIQ13" s="84"/>
      <c r="SIR13" s="84"/>
      <c r="SIS13" s="84"/>
      <c r="SIT13" s="84"/>
      <c r="SIU13" s="84"/>
      <c r="SIV13" s="84"/>
      <c r="SIW13" s="84"/>
      <c r="SIX13" s="84"/>
      <c r="SIY13" s="84"/>
      <c r="SIZ13" s="84"/>
      <c r="SJA13" s="84"/>
      <c r="SJB13" s="84"/>
      <c r="SJC13" s="84"/>
      <c r="SJD13" s="84"/>
      <c r="SJE13" s="84"/>
      <c r="SJF13" s="84"/>
      <c r="SJG13" s="84"/>
      <c r="SJH13" s="84"/>
      <c r="SJI13" s="84"/>
      <c r="SJJ13" s="84"/>
      <c r="SJK13" s="84"/>
      <c r="SJL13" s="84"/>
      <c r="SJM13" s="84"/>
      <c r="SJN13" s="84"/>
      <c r="SJO13" s="84"/>
      <c r="SJP13" s="84"/>
      <c r="SJQ13" s="84"/>
      <c r="SJR13" s="84"/>
      <c r="SJS13" s="84"/>
      <c r="SJT13" s="84"/>
      <c r="SJU13" s="84"/>
      <c r="SJV13" s="84"/>
      <c r="SJW13" s="84"/>
      <c r="SJX13" s="84"/>
      <c r="SJY13" s="84"/>
      <c r="SJZ13" s="84"/>
      <c r="SKA13" s="84"/>
      <c r="SKB13" s="84"/>
      <c r="SKC13" s="84"/>
      <c r="SKD13" s="84"/>
      <c r="SKE13" s="84"/>
      <c r="SKF13" s="84"/>
      <c r="SKG13" s="84"/>
      <c r="SKH13" s="84"/>
      <c r="SKI13" s="84"/>
      <c r="SKJ13" s="84"/>
      <c r="SKK13" s="84"/>
      <c r="SKL13" s="84"/>
      <c r="SKM13" s="84"/>
      <c r="SKN13" s="84"/>
      <c r="SKO13" s="84"/>
      <c r="SKP13" s="84"/>
      <c r="SKQ13" s="84"/>
      <c r="SKR13" s="84"/>
      <c r="SKS13" s="84"/>
      <c r="SKT13" s="84"/>
      <c r="SKU13" s="84"/>
      <c r="SKV13" s="84"/>
      <c r="SKW13" s="84"/>
      <c r="SKX13" s="84"/>
      <c r="SKY13" s="84"/>
      <c r="SKZ13" s="84"/>
      <c r="SLA13" s="84"/>
      <c r="SLB13" s="84"/>
      <c r="SLC13" s="84"/>
      <c r="SLD13" s="84"/>
      <c r="SLE13" s="84"/>
      <c r="SLF13" s="84"/>
      <c r="SLG13" s="84"/>
      <c r="SLH13" s="84"/>
      <c r="SLI13" s="84"/>
      <c r="SLJ13" s="84"/>
      <c r="SLK13" s="84"/>
      <c r="SLL13" s="84"/>
      <c r="SLM13" s="84"/>
      <c r="SLN13" s="84"/>
      <c r="SLO13" s="84"/>
      <c r="SLP13" s="84"/>
      <c r="SLQ13" s="84"/>
      <c r="SLR13" s="84"/>
      <c r="SLS13" s="84"/>
      <c r="SLT13" s="84"/>
      <c r="SLU13" s="84"/>
      <c r="SLV13" s="84"/>
      <c r="SLW13" s="84"/>
      <c r="SLX13" s="84"/>
      <c r="SLY13" s="84"/>
      <c r="SLZ13" s="84"/>
      <c r="SMA13" s="84"/>
      <c r="SMB13" s="84"/>
      <c r="SMC13" s="84"/>
      <c r="SMD13" s="84"/>
      <c r="SME13" s="84"/>
      <c r="SMF13" s="84"/>
      <c r="SMG13" s="84"/>
      <c r="SMH13" s="84"/>
      <c r="SMI13" s="84"/>
      <c r="SMJ13" s="84"/>
      <c r="SMK13" s="84"/>
      <c r="SML13" s="84"/>
      <c r="SMM13" s="84"/>
      <c r="SMN13" s="84"/>
      <c r="SMO13" s="84"/>
      <c r="SMP13" s="84"/>
      <c r="SMQ13" s="84"/>
      <c r="SMR13" s="84"/>
      <c r="SMS13" s="84"/>
      <c r="SMT13" s="84"/>
      <c r="SMU13" s="84"/>
      <c r="SMV13" s="84"/>
      <c r="SMW13" s="84"/>
      <c r="SMX13" s="84"/>
      <c r="SMY13" s="84"/>
      <c r="SMZ13" s="84"/>
      <c r="SNA13" s="84"/>
      <c r="SNB13" s="84"/>
      <c r="SNC13" s="84"/>
      <c r="SND13" s="84"/>
      <c r="SNE13" s="84"/>
      <c r="SNF13" s="84"/>
      <c r="SNG13" s="84"/>
      <c r="SNH13" s="84"/>
      <c r="SNI13" s="84"/>
      <c r="SNJ13" s="84"/>
      <c r="SNK13" s="84"/>
      <c r="SNL13" s="84"/>
      <c r="SNM13" s="84"/>
      <c r="SNN13" s="84"/>
      <c r="SNO13" s="84"/>
      <c r="SNP13" s="84"/>
      <c r="SNQ13" s="84"/>
      <c r="SNR13" s="84"/>
      <c r="SNS13" s="84"/>
      <c r="SNT13" s="84"/>
      <c r="SNU13" s="84"/>
      <c r="SNV13" s="84"/>
      <c r="SNW13" s="84"/>
      <c r="SNX13" s="84"/>
      <c r="SNY13" s="84"/>
      <c r="SNZ13" s="84"/>
      <c r="SOA13" s="84"/>
      <c r="SOB13" s="84"/>
      <c r="SOC13" s="84"/>
      <c r="SOD13" s="84"/>
      <c r="SOE13" s="84"/>
      <c r="SOF13" s="84"/>
      <c r="SOG13" s="84"/>
      <c r="SOH13" s="84"/>
      <c r="SOI13" s="84"/>
      <c r="SOJ13" s="84"/>
      <c r="SOK13" s="84"/>
      <c r="SOL13" s="84"/>
      <c r="SOM13" s="84"/>
      <c r="SON13" s="84"/>
      <c r="SOO13" s="84"/>
      <c r="SOP13" s="84"/>
      <c r="SOQ13" s="84"/>
      <c r="SOR13" s="84"/>
      <c r="SOS13" s="84"/>
      <c r="SOT13" s="84"/>
      <c r="SOU13" s="84"/>
      <c r="SOV13" s="84"/>
      <c r="SOW13" s="84"/>
      <c r="SOX13" s="84"/>
      <c r="SOY13" s="84"/>
      <c r="SOZ13" s="84"/>
      <c r="SPA13" s="84"/>
      <c r="SPB13" s="84"/>
      <c r="SPC13" s="84"/>
      <c r="SPD13" s="84"/>
      <c r="SPE13" s="84"/>
      <c r="SPF13" s="84"/>
      <c r="SPG13" s="84"/>
      <c r="SPH13" s="84"/>
      <c r="SPI13" s="84"/>
      <c r="SPJ13" s="84"/>
      <c r="SPK13" s="84"/>
      <c r="SPL13" s="84"/>
      <c r="SPM13" s="84"/>
      <c r="SPN13" s="84"/>
      <c r="SPO13" s="84"/>
      <c r="SPP13" s="84"/>
      <c r="SPQ13" s="84"/>
      <c r="SPR13" s="84"/>
      <c r="SPS13" s="84"/>
      <c r="SPT13" s="84"/>
      <c r="SPU13" s="84"/>
      <c r="SPV13" s="84"/>
      <c r="SPW13" s="84"/>
      <c r="SPX13" s="84"/>
      <c r="SPY13" s="84"/>
      <c r="SPZ13" s="84"/>
      <c r="SQA13" s="84"/>
      <c r="SQB13" s="84"/>
      <c r="SQC13" s="84"/>
      <c r="SQD13" s="84"/>
      <c r="SQE13" s="84"/>
      <c r="SQF13" s="84"/>
      <c r="SQG13" s="84"/>
      <c r="SQH13" s="84"/>
      <c r="SQI13" s="84"/>
      <c r="SQJ13" s="84"/>
      <c r="SQK13" s="84"/>
      <c r="SQL13" s="84"/>
      <c r="SQM13" s="84"/>
      <c r="SQN13" s="84"/>
      <c r="SQO13" s="84"/>
      <c r="SQP13" s="84"/>
      <c r="SQQ13" s="84"/>
      <c r="SQR13" s="84"/>
      <c r="SQS13" s="84"/>
      <c r="SQT13" s="84"/>
      <c r="SQU13" s="84"/>
      <c r="SQV13" s="84"/>
      <c r="SQW13" s="84"/>
      <c r="SQX13" s="84"/>
      <c r="SQY13" s="84"/>
      <c r="SQZ13" s="84"/>
      <c r="SRA13" s="84"/>
      <c r="SRB13" s="84"/>
      <c r="SRC13" s="84"/>
      <c r="SRD13" s="84"/>
      <c r="SRE13" s="84"/>
      <c r="SRF13" s="84"/>
      <c r="SRG13" s="84"/>
      <c r="SRH13" s="84"/>
      <c r="SRI13" s="84"/>
      <c r="SRJ13" s="84"/>
      <c r="SRK13" s="84"/>
      <c r="SRL13" s="84"/>
      <c r="SRM13" s="84"/>
      <c r="SRN13" s="84"/>
      <c r="SRO13" s="84"/>
      <c r="SRP13" s="84"/>
      <c r="SRQ13" s="84"/>
      <c r="SRR13" s="84"/>
      <c r="SRS13" s="84"/>
      <c r="SRT13" s="84"/>
      <c r="SRU13" s="84"/>
      <c r="SRV13" s="84"/>
      <c r="SRW13" s="84"/>
      <c r="SRX13" s="84"/>
      <c r="SRY13" s="84"/>
      <c r="SRZ13" s="84"/>
      <c r="SSA13" s="84"/>
      <c r="SSB13" s="84"/>
      <c r="SSC13" s="84"/>
      <c r="SSD13" s="84"/>
      <c r="SSE13" s="84"/>
      <c r="SSF13" s="84"/>
      <c r="SSG13" s="84"/>
      <c r="SSH13" s="84"/>
      <c r="SSI13" s="84"/>
      <c r="SSJ13" s="84"/>
      <c r="SSK13" s="84"/>
      <c r="SSL13" s="84"/>
      <c r="SSM13" s="84"/>
      <c r="SSN13" s="84"/>
      <c r="SSO13" s="84"/>
      <c r="SSP13" s="84"/>
      <c r="SSQ13" s="84"/>
      <c r="SSR13" s="84"/>
      <c r="SSS13" s="84"/>
      <c r="SST13" s="84"/>
      <c r="SSU13" s="84"/>
      <c r="SSV13" s="84"/>
      <c r="SSW13" s="84"/>
      <c r="SSX13" s="84"/>
      <c r="SSY13" s="84"/>
      <c r="SSZ13" s="84"/>
      <c r="STA13" s="84"/>
      <c r="STB13" s="84"/>
      <c r="STC13" s="84"/>
      <c r="STD13" s="84"/>
      <c r="STE13" s="84"/>
      <c r="STF13" s="84"/>
      <c r="STG13" s="84"/>
      <c r="STH13" s="84"/>
      <c r="STI13" s="84"/>
      <c r="STJ13" s="84"/>
      <c r="STK13" s="84"/>
      <c r="STL13" s="84"/>
      <c r="STM13" s="84"/>
      <c r="STN13" s="84"/>
      <c r="STO13" s="84"/>
      <c r="STP13" s="84"/>
      <c r="STQ13" s="84"/>
      <c r="STR13" s="84"/>
      <c r="STS13" s="84"/>
      <c r="STT13" s="84"/>
      <c r="STU13" s="84"/>
      <c r="STV13" s="84"/>
      <c r="STW13" s="84"/>
      <c r="STX13" s="84"/>
      <c r="STY13" s="84"/>
      <c r="STZ13" s="84"/>
      <c r="SUA13" s="84"/>
      <c r="SUB13" s="84"/>
      <c r="SUC13" s="84"/>
      <c r="SUD13" s="84"/>
      <c r="SUE13" s="84"/>
      <c r="SUF13" s="84"/>
      <c r="SUG13" s="84"/>
      <c r="SUH13" s="84"/>
      <c r="SUI13" s="84"/>
      <c r="SUJ13" s="84"/>
      <c r="SUK13" s="84"/>
      <c r="SUL13" s="84"/>
      <c r="SUM13" s="84"/>
      <c r="SUN13" s="84"/>
      <c r="SUO13" s="84"/>
      <c r="SUP13" s="84"/>
      <c r="SUQ13" s="84"/>
      <c r="SUR13" s="84"/>
      <c r="SUS13" s="84"/>
      <c r="SUT13" s="84"/>
      <c r="SUU13" s="84"/>
      <c r="SUV13" s="84"/>
      <c r="SUW13" s="84"/>
      <c r="SUX13" s="84"/>
      <c r="SUY13" s="84"/>
      <c r="SUZ13" s="84"/>
      <c r="SVA13" s="84"/>
      <c r="SVB13" s="84"/>
      <c r="SVC13" s="84"/>
      <c r="SVD13" s="84"/>
      <c r="SVE13" s="84"/>
      <c r="SVF13" s="84"/>
      <c r="SVG13" s="84"/>
      <c r="SVH13" s="84"/>
      <c r="SVI13" s="84"/>
      <c r="SVJ13" s="84"/>
      <c r="SVK13" s="84"/>
      <c r="SVL13" s="84"/>
      <c r="SVM13" s="84"/>
      <c r="SVN13" s="84"/>
      <c r="SVO13" s="84"/>
      <c r="SVP13" s="84"/>
      <c r="SVQ13" s="84"/>
      <c r="SVR13" s="84"/>
      <c r="SVS13" s="84"/>
      <c r="SVT13" s="84"/>
      <c r="SVU13" s="84"/>
      <c r="SVV13" s="84"/>
      <c r="SVW13" s="84"/>
      <c r="SVX13" s="84"/>
      <c r="SVY13" s="84"/>
      <c r="SVZ13" s="84"/>
      <c r="SWA13" s="84"/>
      <c r="SWB13" s="84"/>
      <c r="SWC13" s="84"/>
      <c r="SWD13" s="84"/>
      <c r="SWE13" s="84"/>
      <c r="SWF13" s="84"/>
      <c r="SWG13" s="84"/>
      <c r="SWH13" s="84"/>
      <c r="SWI13" s="84"/>
      <c r="SWJ13" s="84"/>
      <c r="SWK13" s="84"/>
      <c r="SWL13" s="84"/>
      <c r="SWM13" s="84"/>
      <c r="SWN13" s="84"/>
      <c r="SWO13" s="84"/>
      <c r="SWP13" s="84"/>
      <c r="SWQ13" s="84"/>
      <c r="SWR13" s="84"/>
      <c r="SWS13" s="84"/>
      <c r="SWT13" s="84"/>
      <c r="SWU13" s="84"/>
      <c r="SWV13" s="84"/>
      <c r="SWW13" s="84"/>
      <c r="SWX13" s="84"/>
      <c r="SWY13" s="84"/>
      <c r="SWZ13" s="84"/>
      <c r="SXA13" s="84"/>
      <c r="SXB13" s="84"/>
      <c r="SXC13" s="84"/>
      <c r="SXD13" s="84"/>
      <c r="SXE13" s="84"/>
      <c r="SXF13" s="84"/>
      <c r="SXG13" s="84"/>
      <c r="SXH13" s="84"/>
      <c r="SXI13" s="84"/>
      <c r="SXJ13" s="84"/>
      <c r="SXK13" s="84"/>
      <c r="SXL13" s="84"/>
      <c r="SXM13" s="84"/>
      <c r="SXN13" s="84"/>
      <c r="SXO13" s="84"/>
      <c r="SXP13" s="84"/>
      <c r="SXQ13" s="84"/>
      <c r="SXR13" s="84"/>
      <c r="SXS13" s="84"/>
      <c r="SXT13" s="84"/>
      <c r="SXU13" s="84"/>
      <c r="SXV13" s="84"/>
      <c r="SXW13" s="84"/>
      <c r="SXX13" s="84"/>
      <c r="SXY13" s="84"/>
      <c r="SXZ13" s="84"/>
      <c r="SYA13" s="84"/>
      <c r="SYB13" s="84"/>
      <c r="SYC13" s="84"/>
      <c r="SYD13" s="84"/>
      <c r="SYE13" s="84"/>
      <c r="SYF13" s="84"/>
      <c r="SYG13" s="84"/>
      <c r="SYH13" s="84"/>
      <c r="SYI13" s="84"/>
      <c r="SYJ13" s="84"/>
      <c r="SYK13" s="84"/>
      <c r="SYL13" s="84"/>
      <c r="SYM13" s="84"/>
      <c r="SYN13" s="84"/>
      <c r="SYO13" s="84"/>
      <c r="SYP13" s="84"/>
      <c r="SYQ13" s="84"/>
      <c r="SYR13" s="84"/>
      <c r="SYS13" s="84"/>
      <c r="SYT13" s="84"/>
      <c r="SYU13" s="84"/>
      <c r="SYV13" s="84"/>
      <c r="SYW13" s="84"/>
      <c r="SYX13" s="84"/>
      <c r="SYY13" s="84"/>
      <c r="SYZ13" s="84"/>
      <c r="SZA13" s="84"/>
      <c r="SZB13" s="84"/>
      <c r="SZC13" s="84"/>
      <c r="SZD13" s="84"/>
      <c r="SZE13" s="84"/>
      <c r="SZF13" s="84"/>
      <c r="SZG13" s="84"/>
      <c r="SZH13" s="84"/>
      <c r="SZI13" s="84"/>
      <c r="SZJ13" s="84"/>
      <c r="SZK13" s="84"/>
      <c r="SZL13" s="84"/>
      <c r="SZM13" s="84"/>
      <c r="SZN13" s="84"/>
      <c r="SZO13" s="84"/>
      <c r="SZP13" s="84"/>
      <c r="SZQ13" s="84"/>
      <c r="SZR13" s="84"/>
      <c r="SZS13" s="84"/>
      <c r="SZT13" s="84"/>
      <c r="SZU13" s="84"/>
      <c r="SZV13" s="84"/>
      <c r="SZW13" s="84"/>
      <c r="SZX13" s="84"/>
      <c r="SZY13" s="84"/>
      <c r="SZZ13" s="84"/>
      <c r="TAA13" s="84"/>
      <c r="TAB13" s="84"/>
      <c r="TAC13" s="84"/>
      <c r="TAD13" s="84"/>
      <c r="TAE13" s="84"/>
      <c r="TAF13" s="84"/>
      <c r="TAG13" s="84"/>
      <c r="TAH13" s="84"/>
      <c r="TAI13" s="84"/>
      <c r="TAJ13" s="84"/>
      <c r="TAK13" s="84"/>
      <c r="TAL13" s="84"/>
      <c r="TAM13" s="84"/>
      <c r="TAN13" s="84"/>
      <c r="TAO13" s="84"/>
      <c r="TAP13" s="84"/>
      <c r="TAQ13" s="84"/>
      <c r="TAR13" s="84"/>
      <c r="TAS13" s="84"/>
      <c r="TAT13" s="84"/>
      <c r="TAU13" s="84"/>
      <c r="TAV13" s="84"/>
      <c r="TAW13" s="84"/>
      <c r="TAX13" s="84"/>
      <c r="TAY13" s="84"/>
      <c r="TAZ13" s="84"/>
      <c r="TBA13" s="84"/>
      <c r="TBB13" s="84"/>
      <c r="TBC13" s="84"/>
      <c r="TBD13" s="84"/>
      <c r="TBE13" s="84"/>
      <c r="TBF13" s="84"/>
      <c r="TBG13" s="84"/>
      <c r="TBH13" s="84"/>
      <c r="TBI13" s="84"/>
      <c r="TBJ13" s="84"/>
      <c r="TBK13" s="84"/>
      <c r="TBL13" s="84"/>
      <c r="TBM13" s="84"/>
      <c r="TBN13" s="84"/>
      <c r="TBO13" s="84"/>
      <c r="TBP13" s="84"/>
      <c r="TBQ13" s="84"/>
      <c r="TBR13" s="84"/>
      <c r="TBS13" s="84"/>
      <c r="TBT13" s="84"/>
      <c r="TBU13" s="84"/>
      <c r="TBV13" s="84"/>
      <c r="TBW13" s="84"/>
      <c r="TBX13" s="84"/>
      <c r="TBY13" s="84"/>
      <c r="TBZ13" s="84"/>
      <c r="TCA13" s="84"/>
      <c r="TCB13" s="84"/>
      <c r="TCC13" s="84"/>
      <c r="TCD13" s="84"/>
      <c r="TCE13" s="84"/>
      <c r="TCF13" s="84"/>
      <c r="TCG13" s="84"/>
      <c r="TCH13" s="84"/>
      <c r="TCI13" s="84"/>
      <c r="TCJ13" s="84"/>
      <c r="TCK13" s="84"/>
      <c r="TCL13" s="84"/>
      <c r="TCM13" s="84"/>
      <c r="TCN13" s="84"/>
      <c r="TCO13" s="84"/>
      <c r="TCP13" s="84"/>
      <c r="TCQ13" s="84"/>
      <c r="TCR13" s="84"/>
      <c r="TCS13" s="84"/>
      <c r="TCT13" s="84"/>
      <c r="TCU13" s="84"/>
      <c r="TCV13" s="84"/>
      <c r="TCW13" s="84"/>
      <c r="TCX13" s="84"/>
      <c r="TCY13" s="84"/>
      <c r="TCZ13" s="84"/>
      <c r="TDA13" s="84"/>
      <c r="TDB13" s="84"/>
      <c r="TDC13" s="84"/>
      <c r="TDD13" s="84"/>
      <c r="TDE13" s="84"/>
      <c r="TDF13" s="84"/>
      <c r="TDG13" s="84"/>
      <c r="TDH13" s="84"/>
      <c r="TDI13" s="84"/>
      <c r="TDJ13" s="84"/>
      <c r="TDK13" s="84"/>
      <c r="TDL13" s="84"/>
      <c r="TDM13" s="84"/>
      <c r="TDN13" s="84"/>
      <c r="TDO13" s="84"/>
      <c r="TDP13" s="84"/>
      <c r="TDQ13" s="84"/>
      <c r="TDR13" s="84"/>
      <c r="TDS13" s="84"/>
      <c r="TDT13" s="84"/>
      <c r="TDU13" s="84"/>
      <c r="TDV13" s="84"/>
      <c r="TDW13" s="84"/>
      <c r="TDX13" s="84"/>
      <c r="TDY13" s="84"/>
      <c r="TDZ13" s="84"/>
      <c r="TEA13" s="84"/>
      <c r="TEB13" s="84"/>
      <c r="TEC13" s="84"/>
      <c r="TED13" s="84"/>
      <c r="TEE13" s="84"/>
      <c r="TEF13" s="84"/>
      <c r="TEG13" s="84"/>
      <c r="TEH13" s="84"/>
      <c r="TEI13" s="84"/>
      <c r="TEJ13" s="84"/>
      <c r="TEK13" s="84"/>
      <c r="TEL13" s="84"/>
      <c r="TEM13" s="84"/>
      <c r="TEN13" s="84"/>
      <c r="TEO13" s="84"/>
      <c r="TEP13" s="84"/>
      <c r="TEQ13" s="84"/>
      <c r="TER13" s="84"/>
      <c r="TES13" s="84"/>
      <c r="TET13" s="84"/>
      <c r="TEU13" s="84"/>
      <c r="TEV13" s="84"/>
      <c r="TEW13" s="84"/>
      <c r="TEX13" s="84"/>
      <c r="TEY13" s="84"/>
      <c r="TEZ13" s="84"/>
      <c r="TFA13" s="84"/>
      <c r="TFB13" s="84"/>
      <c r="TFC13" s="84"/>
      <c r="TFD13" s="84"/>
      <c r="TFE13" s="84"/>
      <c r="TFF13" s="84"/>
      <c r="TFG13" s="84"/>
      <c r="TFH13" s="84"/>
      <c r="TFI13" s="84"/>
      <c r="TFJ13" s="84"/>
      <c r="TFK13" s="84"/>
      <c r="TFL13" s="84"/>
      <c r="TFM13" s="84"/>
      <c r="TFN13" s="84"/>
      <c r="TFO13" s="84"/>
      <c r="TFP13" s="84"/>
      <c r="TFQ13" s="84"/>
      <c r="TFR13" s="84"/>
      <c r="TFS13" s="84"/>
      <c r="TFT13" s="84"/>
      <c r="TFU13" s="84"/>
      <c r="TFV13" s="84"/>
      <c r="TFW13" s="84"/>
      <c r="TFX13" s="84"/>
      <c r="TFY13" s="84"/>
      <c r="TFZ13" s="84"/>
      <c r="TGA13" s="84"/>
      <c r="TGB13" s="84"/>
      <c r="TGC13" s="84"/>
      <c r="TGD13" s="84"/>
      <c r="TGE13" s="84"/>
      <c r="TGF13" s="84"/>
      <c r="TGG13" s="84"/>
      <c r="TGH13" s="84"/>
      <c r="TGI13" s="84"/>
      <c r="TGJ13" s="84"/>
      <c r="TGK13" s="84"/>
      <c r="TGL13" s="84"/>
      <c r="TGM13" s="84"/>
      <c r="TGN13" s="84"/>
      <c r="TGO13" s="84"/>
      <c r="TGP13" s="84"/>
      <c r="TGQ13" s="84"/>
      <c r="TGR13" s="84"/>
      <c r="TGS13" s="84"/>
      <c r="TGT13" s="84"/>
      <c r="TGU13" s="84"/>
      <c r="TGV13" s="84"/>
      <c r="TGW13" s="84"/>
      <c r="TGX13" s="84"/>
      <c r="TGY13" s="84"/>
      <c r="TGZ13" s="84"/>
      <c r="THA13" s="84"/>
      <c r="THB13" s="84"/>
      <c r="THC13" s="84"/>
      <c r="THD13" s="84"/>
      <c r="THE13" s="84"/>
      <c r="THF13" s="84"/>
      <c r="THG13" s="84"/>
      <c r="THH13" s="84"/>
      <c r="THI13" s="84"/>
      <c r="THJ13" s="84"/>
      <c r="THK13" s="84"/>
      <c r="THL13" s="84"/>
      <c r="THM13" s="84"/>
      <c r="THN13" s="84"/>
      <c r="THO13" s="84"/>
      <c r="THP13" s="84"/>
      <c r="THQ13" s="84"/>
      <c r="THR13" s="84"/>
      <c r="THS13" s="84"/>
      <c r="THT13" s="84"/>
      <c r="THU13" s="84"/>
      <c r="THV13" s="84"/>
      <c r="THW13" s="84"/>
      <c r="THX13" s="84"/>
      <c r="THY13" s="84"/>
      <c r="THZ13" s="84"/>
      <c r="TIA13" s="84"/>
      <c r="TIB13" s="84"/>
      <c r="TIC13" s="84"/>
      <c r="TID13" s="84"/>
      <c r="TIE13" s="84"/>
      <c r="TIF13" s="84"/>
      <c r="TIG13" s="84"/>
      <c r="TIH13" s="84"/>
      <c r="TII13" s="84"/>
      <c r="TIJ13" s="84"/>
      <c r="TIK13" s="84"/>
      <c r="TIL13" s="84"/>
      <c r="TIM13" s="84"/>
      <c r="TIN13" s="84"/>
      <c r="TIO13" s="84"/>
      <c r="TIP13" s="84"/>
      <c r="TIQ13" s="84"/>
      <c r="TIR13" s="84"/>
      <c r="TIS13" s="84"/>
      <c r="TIT13" s="84"/>
      <c r="TIU13" s="84"/>
      <c r="TIV13" s="84"/>
      <c r="TIW13" s="84"/>
      <c r="TIX13" s="84"/>
      <c r="TIY13" s="84"/>
      <c r="TIZ13" s="84"/>
      <c r="TJA13" s="84"/>
      <c r="TJB13" s="84"/>
      <c r="TJC13" s="84"/>
      <c r="TJD13" s="84"/>
      <c r="TJE13" s="84"/>
      <c r="TJF13" s="84"/>
      <c r="TJG13" s="84"/>
      <c r="TJH13" s="84"/>
      <c r="TJI13" s="84"/>
      <c r="TJJ13" s="84"/>
      <c r="TJK13" s="84"/>
      <c r="TJL13" s="84"/>
      <c r="TJM13" s="84"/>
      <c r="TJN13" s="84"/>
      <c r="TJO13" s="84"/>
      <c r="TJP13" s="84"/>
      <c r="TJQ13" s="84"/>
      <c r="TJR13" s="84"/>
      <c r="TJS13" s="84"/>
      <c r="TJT13" s="84"/>
      <c r="TJU13" s="84"/>
      <c r="TJV13" s="84"/>
      <c r="TJW13" s="84"/>
      <c r="TJX13" s="84"/>
      <c r="TJY13" s="84"/>
      <c r="TJZ13" s="84"/>
      <c r="TKA13" s="84"/>
      <c r="TKB13" s="84"/>
      <c r="TKC13" s="84"/>
      <c r="TKD13" s="84"/>
      <c r="TKE13" s="84"/>
      <c r="TKF13" s="84"/>
      <c r="TKG13" s="84"/>
      <c r="TKH13" s="84"/>
      <c r="TKI13" s="84"/>
      <c r="TKJ13" s="84"/>
      <c r="TKK13" s="84"/>
      <c r="TKL13" s="84"/>
      <c r="TKM13" s="84"/>
      <c r="TKN13" s="84"/>
      <c r="TKO13" s="84"/>
      <c r="TKP13" s="84"/>
      <c r="TKQ13" s="84"/>
      <c r="TKR13" s="84"/>
      <c r="TKS13" s="84"/>
      <c r="TKT13" s="84"/>
      <c r="TKU13" s="84"/>
      <c r="TKV13" s="84"/>
      <c r="TKW13" s="84"/>
      <c r="TKX13" s="84"/>
      <c r="TKY13" s="84"/>
      <c r="TKZ13" s="84"/>
      <c r="TLA13" s="84"/>
      <c r="TLB13" s="84"/>
      <c r="TLC13" s="84"/>
      <c r="TLD13" s="84"/>
      <c r="TLE13" s="84"/>
      <c r="TLF13" s="84"/>
      <c r="TLG13" s="84"/>
      <c r="TLH13" s="84"/>
      <c r="TLI13" s="84"/>
      <c r="TLJ13" s="84"/>
      <c r="TLK13" s="84"/>
      <c r="TLL13" s="84"/>
      <c r="TLM13" s="84"/>
      <c r="TLN13" s="84"/>
      <c r="TLO13" s="84"/>
      <c r="TLP13" s="84"/>
      <c r="TLQ13" s="84"/>
      <c r="TLR13" s="84"/>
      <c r="TLS13" s="84"/>
      <c r="TLT13" s="84"/>
      <c r="TLU13" s="84"/>
      <c r="TLV13" s="84"/>
      <c r="TLW13" s="84"/>
      <c r="TLX13" s="84"/>
      <c r="TLY13" s="84"/>
      <c r="TLZ13" s="84"/>
      <c r="TMA13" s="84"/>
      <c r="TMB13" s="84"/>
      <c r="TMC13" s="84"/>
      <c r="TMD13" s="84"/>
      <c r="TME13" s="84"/>
      <c r="TMF13" s="84"/>
      <c r="TMG13" s="84"/>
      <c r="TMH13" s="84"/>
      <c r="TMI13" s="84"/>
      <c r="TMJ13" s="84"/>
      <c r="TMK13" s="84"/>
      <c r="TML13" s="84"/>
      <c r="TMM13" s="84"/>
      <c r="TMN13" s="84"/>
      <c r="TMO13" s="84"/>
      <c r="TMP13" s="84"/>
      <c r="TMQ13" s="84"/>
      <c r="TMR13" s="84"/>
      <c r="TMS13" s="84"/>
      <c r="TMT13" s="84"/>
      <c r="TMU13" s="84"/>
      <c r="TMV13" s="84"/>
      <c r="TMW13" s="84"/>
      <c r="TMX13" s="84"/>
      <c r="TMY13" s="84"/>
      <c r="TMZ13" s="84"/>
      <c r="TNA13" s="84"/>
      <c r="TNB13" s="84"/>
      <c r="TNC13" s="84"/>
      <c r="TND13" s="84"/>
      <c r="TNE13" s="84"/>
      <c r="TNF13" s="84"/>
      <c r="TNG13" s="84"/>
      <c r="TNH13" s="84"/>
      <c r="TNI13" s="84"/>
      <c r="TNJ13" s="84"/>
      <c r="TNK13" s="84"/>
      <c r="TNL13" s="84"/>
      <c r="TNM13" s="84"/>
      <c r="TNN13" s="84"/>
      <c r="TNO13" s="84"/>
      <c r="TNP13" s="84"/>
      <c r="TNQ13" s="84"/>
      <c r="TNR13" s="84"/>
      <c r="TNS13" s="84"/>
      <c r="TNT13" s="84"/>
      <c r="TNU13" s="84"/>
      <c r="TNV13" s="84"/>
      <c r="TNW13" s="84"/>
      <c r="TNX13" s="84"/>
      <c r="TNY13" s="84"/>
      <c r="TNZ13" s="84"/>
      <c r="TOA13" s="84"/>
      <c r="TOB13" s="84"/>
      <c r="TOC13" s="84"/>
      <c r="TOD13" s="84"/>
      <c r="TOE13" s="84"/>
      <c r="TOF13" s="84"/>
      <c r="TOG13" s="84"/>
      <c r="TOH13" s="84"/>
      <c r="TOI13" s="84"/>
      <c r="TOJ13" s="84"/>
      <c r="TOK13" s="84"/>
      <c r="TOL13" s="84"/>
      <c r="TOM13" s="84"/>
      <c r="TON13" s="84"/>
      <c r="TOO13" s="84"/>
      <c r="TOP13" s="84"/>
      <c r="TOQ13" s="84"/>
      <c r="TOR13" s="84"/>
      <c r="TOS13" s="84"/>
      <c r="TOT13" s="84"/>
      <c r="TOU13" s="84"/>
      <c r="TOV13" s="84"/>
      <c r="TOW13" s="84"/>
      <c r="TOX13" s="84"/>
      <c r="TOY13" s="84"/>
      <c r="TOZ13" s="84"/>
      <c r="TPA13" s="84"/>
      <c r="TPB13" s="84"/>
      <c r="TPC13" s="84"/>
      <c r="TPD13" s="84"/>
      <c r="TPE13" s="84"/>
      <c r="TPF13" s="84"/>
      <c r="TPG13" s="84"/>
      <c r="TPH13" s="84"/>
      <c r="TPI13" s="84"/>
      <c r="TPJ13" s="84"/>
      <c r="TPK13" s="84"/>
      <c r="TPL13" s="84"/>
      <c r="TPM13" s="84"/>
      <c r="TPN13" s="84"/>
      <c r="TPO13" s="84"/>
      <c r="TPP13" s="84"/>
      <c r="TPQ13" s="84"/>
      <c r="TPR13" s="84"/>
      <c r="TPS13" s="84"/>
      <c r="TPT13" s="84"/>
      <c r="TPU13" s="84"/>
      <c r="TPV13" s="84"/>
      <c r="TPW13" s="84"/>
      <c r="TPX13" s="84"/>
      <c r="TPY13" s="84"/>
      <c r="TPZ13" s="84"/>
      <c r="TQA13" s="84"/>
      <c r="TQB13" s="84"/>
      <c r="TQC13" s="84"/>
      <c r="TQD13" s="84"/>
      <c r="TQE13" s="84"/>
      <c r="TQF13" s="84"/>
      <c r="TQG13" s="84"/>
      <c r="TQH13" s="84"/>
      <c r="TQI13" s="84"/>
      <c r="TQJ13" s="84"/>
      <c r="TQK13" s="84"/>
      <c r="TQL13" s="84"/>
      <c r="TQM13" s="84"/>
      <c r="TQN13" s="84"/>
      <c r="TQO13" s="84"/>
      <c r="TQP13" s="84"/>
      <c r="TQQ13" s="84"/>
      <c r="TQR13" s="84"/>
      <c r="TQS13" s="84"/>
      <c r="TQT13" s="84"/>
      <c r="TQU13" s="84"/>
      <c r="TQV13" s="84"/>
      <c r="TQW13" s="84"/>
      <c r="TQX13" s="84"/>
      <c r="TQY13" s="84"/>
      <c r="TQZ13" s="84"/>
      <c r="TRA13" s="84"/>
      <c r="TRB13" s="84"/>
      <c r="TRC13" s="84"/>
      <c r="TRD13" s="84"/>
      <c r="TRE13" s="84"/>
      <c r="TRF13" s="84"/>
      <c r="TRG13" s="84"/>
      <c r="TRH13" s="84"/>
      <c r="TRI13" s="84"/>
      <c r="TRJ13" s="84"/>
      <c r="TRK13" s="84"/>
      <c r="TRL13" s="84"/>
      <c r="TRM13" s="84"/>
      <c r="TRN13" s="84"/>
      <c r="TRO13" s="84"/>
      <c r="TRP13" s="84"/>
      <c r="TRQ13" s="84"/>
      <c r="TRR13" s="84"/>
      <c r="TRS13" s="84"/>
      <c r="TRT13" s="84"/>
      <c r="TRU13" s="84"/>
      <c r="TRV13" s="84"/>
      <c r="TRW13" s="84"/>
      <c r="TRX13" s="84"/>
      <c r="TRY13" s="84"/>
      <c r="TRZ13" s="84"/>
      <c r="TSA13" s="84"/>
      <c r="TSB13" s="84"/>
      <c r="TSC13" s="84"/>
      <c r="TSD13" s="84"/>
      <c r="TSE13" s="84"/>
      <c r="TSF13" s="84"/>
      <c r="TSG13" s="84"/>
      <c r="TSH13" s="84"/>
      <c r="TSI13" s="84"/>
      <c r="TSJ13" s="84"/>
      <c r="TSK13" s="84"/>
      <c r="TSL13" s="84"/>
      <c r="TSM13" s="84"/>
      <c r="TSN13" s="84"/>
      <c r="TSO13" s="84"/>
      <c r="TSP13" s="84"/>
      <c r="TSQ13" s="84"/>
      <c r="TSR13" s="84"/>
      <c r="TSS13" s="84"/>
      <c r="TST13" s="84"/>
      <c r="TSU13" s="84"/>
      <c r="TSV13" s="84"/>
      <c r="TSW13" s="84"/>
      <c r="TSX13" s="84"/>
      <c r="TSY13" s="84"/>
      <c r="TSZ13" s="84"/>
      <c r="TTA13" s="84"/>
      <c r="TTB13" s="84"/>
      <c r="TTC13" s="84"/>
      <c r="TTD13" s="84"/>
      <c r="TTE13" s="84"/>
      <c r="TTF13" s="84"/>
      <c r="TTG13" s="84"/>
      <c r="TTH13" s="84"/>
      <c r="TTI13" s="84"/>
      <c r="TTJ13" s="84"/>
      <c r="TTK13" s="84"/>
      <c r="TTL13" s="84"/>
      <c r="TTM13" s="84"/>
      <c r="TTN13" s="84"/>
      <c r="TTO13" s="84"/>
      <c r="TTP13" s="84"/>
      <c r="TTQ13" s="84"/>
      <c r="TTR13" s="84"/>
      <c r="TTS13" s="84"/>
      <c r="TTT13" s="84"/>
      <c r="TTU13" s="84"/>
      <c r="TTV13" s="84"/>
      <c r="TTW13" s="84"/>
      <c r="TTX13" s="84"/>
      <c r="TTY13" s="84"/>
      <c r="TTZ13" s="84"/>
      <c r="TUA13" s="84"/>
      <c r="TUB13" s="84"/>
      <c r="TUC13" s="84"/>
      <c r="TUD13" s="84"/>
      <c r="TUE13" s="84"/>
      <c r="TUF13" s="84"/>
      <c r="TUG13" s="84"/>
      <c r="TUH13" s="84"/>
      <c r="TUI13" s="84"/>
      <c r="TUJ13" s="84"/>
      <c r="TUK13" s="84"/>
      <c r="TUL13" s="84"/>
      <c r="TUM13" s="84"/>
      <c r="TUN13" s="84"/>
      <c r="TUO13" s="84"/>
      <c r="TUP13" s="84"/>
      <c r="TUQ13" s="84"/>
      <c r="TUR13" s="84"/>
      <c r="TUS13" s="84"/>
      <c r="TUT13" s="84"/>
      <c r="TUU13" s="84"/>
      <c r="TUV13" s="84"/>
      <c r="TUW13" s="84"/>
      <c r="TUX13" s="84"/>
      <c r="TUY13" s="84"/>
      <c r="TUZ13" s="84"/>
      <c r="TVA13" s="84"/>
      <c r="TVB13" s="84"/>
      <c r="TVC13" s="84"/>
      <c r="TVD13" s="84"/>
      <c r="TVE13" s="84"/>
      <c r="TVF13" s="84"/>
      <c r="TVG13" s="84"/>
      <c r="TVH13" s="84"/>
      <c r="TVI13" s="84"/>
      <c r="TVJ13" s="84"/>
      <c r="TVK13" s="84"/>
      <c r="TVL13" s="84"/>
      <c r="TVM13" s="84"/>
      <c r="TVN13" s="84"/>
      <c r="TVO13" s="84"/>
      <c r="TVP13" s="84"/>
      <c r="TVQ13" s="84"/>
      <c r="TVR13" s="84"/>
      <c r="TVS13" s="84"/>
      <c r="TVT13" s="84"/>
      <c r="TVU13" s="84"/>
      <c r="TVV13" s="84"/>
      <c r="TVW13" s="84"/>
      <c r="TVX13" s="84"/>
      <c r="TVY13" s="84"/>
      <c r="TVZ13" s="84"/>
      <c r="TWA13" s="84"/>
      <c r="TWB13" s="84"/>
      <c r="TWC13" s="84"/>
      <c r="TWD13" s="84"/>
      <c r="TWE13" s="84"/>
      <c r="TWF13" s="84"/>
      <c r="TWG13" s="84"/>
      <c r="TWH13" s="84"/>
      <c r="TWI13" s="84"/>
      <c r="TWJ13" s="84"/>
      <c r="TWK13" s="84"/>
      <c r="TWL13" s="84"/>
      <c r="TWM13" s="84"/>
      <c r="TWN13" s="84"/>
      <c r="TWO13" s="84"/>
      <c r="TWP13" s="84"/>
      <c r="TWQ13" s="84"/>
      <c r="TWR13" s="84"/>
      <c r="TWS13" s="84"/>
      <c r="TWT13" s="84"/>
      <c r="TWU13" s="84"/>
      <c r="TWV13" s="84"/>
      <c r="TWW13" s="84"/>
      <c r="TWX13" s="84"/>
      <c r="TWY13" s="84"/>
      <c r="TWZ13" s="84"/>
      <c r="TXA13" s="84"/>
      <c r="TXB13" s="84"/>
      <c r="TXC13" s="84"/>
      <c r="TXD13" s="84"/>
      <c r="TXE13" s="84"/>
      <c r="TXF13" s="84"/>
      <c r="TXG13" s="84"/>
      <c r="TXH13" s="84"/>
      <c r="TXI13" s="84"/>
      <c r="TXJ13" s="84"/>
      <c r="TXK13" s="84"/>
      <c r="TXL13" s="84"/>
      <c r="TXM13" s="84"/>
      <c r="TXN13" s="84"/>
      <c r="TXO13" s="84"/>
      <c r="TXP13" s="84"/>
      <c r="TXQ13" s="84"/>
      <c r="TXR13" s="84"/>
      <c r="TXS13" s="84"/>
      <c r="TXT13" s="84"/>
      <c r="TXU13" s="84"/>
      <c r="TXV13" s="84"/>
      <c r="TXW13" s="84"/>
      <c r="TXX13" s="84"/>
      <c r="TXY13" s="84"/>
      <c r="TXZ13" s="84"/>
      <c r="TYA13" s="84"/>
      <c r="TYB13" s="84"/>
      <c r="TYC13" s="84"/>
      <c r="TYD13" s="84"/>
      <c r="TYE13" s="84"/>
      <c r="TYF13" s="84"/>
      <c r="TYG13" s="84"/>
      <c r="TYH13" s="84"/>
      <c r="TYI13" s="84"/>
      <c r="TYJ13" s="84"/>
      <c r="TYK13" s="84"/>
      <c r="TYL13" s="84"/>
      <c r="TYM13" s="84"/>
      <c r="TYN13" s="84"/>
      <c r="TYO13" s="84"/>
      <c r="TYP13" s="84"/>
      <c r="TYQ13" s="84"/>
      <c r="TYR13" s="84"/>
      <c r="TYS13" s="84"/>
      <c r="TYT13" s="84"/>
      <c r="TYU13" s="84"/>
      <c r="TYV13" s="84"/>
      <c r="TYW13" s="84"/>
      <c r="TYX13" s="84"/>
      <c r="TYY13" s="84"/>
      <c r="TYZ13" s="84"/>
      <c r="TZA13" s="84"/>
      <c r="TZB13" s="84"/>
      <c r="TZC13" s="84"/>
      <c r="TZD13" s="84"/>
      <c r="TZE13" s="84"/>
      <c r="TZF13" s="84"/>
      <c r="TZG13" s="84"/>
      <c r="TZH13" s="84"/>
      <c r="TZI13" s="84"/>
      <c r="TZJ13" s="84"/>
      <c r="TZK13" s="84"/>
      <c r="TZL13" s="84"/>
      <c r="TZM13" s="84"/>
      <c r="TZN13" s="84"/>
      <c r="TZO13" s="84"/>
      <c r="TZP13" s="84"/>
      <c r="TZQ13" s="84"/>
      <c r="TZR13" s="84"/>
      <c r="TZS13" s="84"/>
      <c r="TZT13" s="84"/>
      <c r="TZU13" s="84"/>
      <c r="TZV13" s="84"/>
      <c r="TZW13" s="84"/>
      <c r="TZX13" s="84"/>
      <c r="TZY13" s="84"/>
      <c r="TZZ13" s="84"/>
      <c r="UAA13" s="84"/>
      <c r="UAB13" s="84"/>
      <c r="UAC13" s="84"/>
      <c r="UAD13" s="84"/>
      <c r="UAE13" s="84"/>
      <c r="UAF13" s="84"/>
      <c r="UAG13" s="84"/>
      <c r="UAH13" s="84"/>
      <c r="UAI13" s="84"/>
      <c r="UAJ13" s="84"/>
      <c r="UAK13" s="84"/>
      <c r="UAL13" s="84"/>
      <c r="UAM13" s="84"/>
      <c r="UAN13" s="84"/>
      <c r="UAO13" s="84"/>
      <c r="UAP13" s="84"/>
      <c r="UAQ13" s="84"/>
      <c r="UAR13" s="84"/>
      <c r="UAS13" s="84"/>
      <c r="UAT13" s="84"/>
      <c r="UAU13" s="84"/>
      <c r="UAV13" s="84"/>
      <c r="UAW13" s="84"/>
      <c r="UAX13" s="84"/>
      <c r="UAY13" s="84"/>
      <c r="UAZ13" s="84"/>
      <c r="UBA13" s="84"/>
      <c r="UBB13" s="84"/>
      <c r="UBC13" s="84"/>
      <c r="UBD13" s="84"/>
      <c r="UBE13" s="84"/>
      <c r="UBF13" s="84"/>
      <c r="UBG13" s="84"/>
      <c r="UBH13" s="84"/>
      <c r="UBI13" s="84"/>
      <c r="UBJ13" s="84"/>
      <c r="UBK13" s="84"/>
      <c r="UBL13" s="84"/>
      <c r="UBM13" s="84"/>
      <c r="UBN13" s="84"/>
      <c r="UBO13" s="84"/>
      <c r="UBP13" s="84"/>
      <c r="UBQ13" s="84"/>
      <c r="UBR13" s="84"/>
      <c r="UBS13" s="84"/>
      <c r="UBT13" s="84"/>
      <c r="UBU13" s="84"/>
      <c r="UBV13" s="84"/>
      <c r="UBW13" s="84"/>
      <c r="UBX13" s="84"/>
      <c r="UBY13" s="84"/>
      <c r="UBZ13" s="84"/>
      <c r="UCA13" s="84"/>
      <c r="UCB13" s="84"/>
      <c r="UCC13" s="84"/>
      <c r="UCD13" s="84"/>
      <c r="UCE13" s="84"/>
      <c r="UCF13" s="84"/>
      <c r="UCG13" s="84"/>
      <c r="UCH13" s="84"/>
      <c r="UCI13" s="84"/>
      <c r="UCJ13" s="84"/>
      <c r="UCK13" s="84"/>
      <c r="UCL13" s="84"/>
      <c r="UCM13" s="84"/>
      <c r="UCN13" s="84"/>
      <c r="UCO13" s="84"/>
      <c r="UCP13" s="84"/>
      <c r="UCQ13" s="84"/>
      <c r="UCR13" s="84"/>
      <c r="UCS13" s="84"/>
      <c r="UCT13" s="84"/>
      <c r="UCU13" s="84"/>
      <c r="UCV13" s="84"/>
      <c r="UCW13" s="84"/>
      <c r="UCX13" s="84"/>
      <c r="UCY13" s="84"/>
      <c r="UCZ13" s="84"/>
      <c r="UDA13" s="84"/>
      <c r="UDB13" s="84"/>
      <c r="UDC13" s="84"/>
      <c r="UDD13" s="84"/>
      <c r="UDE13" s="84"/>
      <c r="UDF13" s="84"/>
      <c r="UDG13" s="84"/>
      <c r="UDH13" s="84"/>
      <c r="UDI13" s="84"/>
      <c r="UDJ13" s="84"/>
      <c r="UDK13" s="84"/>
      <c r="UDL13" s="84"/>
      <c r="UDM13" s="84"/>
      <c r="UDN13" s="84"/>
      <c r="UDO13" s="84"/>
      <c r="UDP13" s="84"/>
      <c r="UDQ13" s="84"/>
      <c r="UDR13" s="84"/>
      <c r="UDS13" s="84"/>
      <c r="UDT13" s="84"/>
      <c r="UDU13" s="84"/>
      <c r="UDV13" s="84"/>
      <c r="UDW13" s="84"/>
      <c r="UDX13" s="84"/>
      <c r="UDY13" s="84"/>
      <c r="UDZ13" s="84"/>
      <c r="UEA13" s="84"/>
      <c r="UEB13" s="84"/>
      <c r="UEC13" s="84"/>
      <c r="UED13" s="84"/>
      <c r="UEE13" s="84"/>
      <c r="UEF13" s="84"/>
      <c r="UEG13" s="84"/>
      <c r="UEH13" s="84"/>
      <c r="UEI13" s="84"/>
      <c r="UEJ13" s="84"/>
      <c r="UEK13" s="84"/>
      <c r="UEL13" s="84"/>
      <c r="UEM13" s="84"/>
      <c r="UEN13" s="84"/>
      <c r="UEO13" s="84"/>
      <c r="UEP13" s="84"/>
      <c r="UEQ13" s="84"/>
      <c r="UER13" s="84"/>
      <c r="UES13" s="84"/>
      <c r="UET13" s="84"/>
      <c r="UEU13" s="84"/>
      <c r="UEV13" s="84"/>
      <c r="UEW13" s="84"/>
      <c r="UEX13" s="84"/>
      <c r="UEY13" s="84"/>
      <c r="UEZ13" s="84"/>
      <c r="UFA13" s="84"/>
      <c r="UFB13" s="84"/>
      <c r="UFC13" s="84"/>
      <c r="UFD13" s="84"/>
      <c r="UFE13" s="84"/>
      <c r="UFF13" s="84"/>
      <c r="UFG13" s="84"/>
      <c r="UFH13" s="84"/>
      <c r="UFI13" s="84"/>
      <c r="UFJ13" s="84"/>
      <c r="UFK13" s="84"/>
      <c r="UFL13" s="84"/>
      <c r="UFM13" s="84"/>
      <c r="UFN13" s="84"/>
      <c r="UFO13" s="84"/>
      <c r="UFP13" s="84"/>
      <c r="UFQ13" s="84"/>
      <c r="UFR13" s="84"/>
      <c r="UFS13" s="84"/>
      <c r="UFT13" s="84"/>
      <c r="UFU13" s="84"/>
      <c r="UFV13" s="84"/>
      <c r="UFW13" s="84"/>
      <c r="UFX13" s="84"/>
      <c r="UFY13" s="84"/>
      <c r="UFZ13" s="84"/>
      <c r="UGA13" s="84"/>
      <c r="UGB13" s="84"/>
      <c r="UGC13" s="84"/>
      <c r="UGD13" s="84"/>
      <c r="UGE13" s="84"/>
      <c r="UGF13" s="84"/>
      <c r="UGG13" s="84"/>
      <c r="UGH13" s="84"/>
      <c r="UGI13" s="84"/>
      <c r="UGJ13" s="84"/>
      <c r="UGK13" s="84"/>
      <c r="UGL13" s="84"/>
      <c r="UGM13" s="84"/>
      <c r="UGN13" s="84"/>
      <c r="UGO13" s="84"/>
      <c r="UGP13" s="84"/>
      <c r="UGQ13" s="84"/>
      <c r="UGR13" s="84"/>
      <c r="UGS13" s="84"/>
      <c r="UGT13" s="84"/>
      <c r="UGU13" s="84"/>
      <c r="UGV13" s="84"/>
      <c r="UGW13" s="84"/>
      <c r="UGX13" s="84"/>
      <c r="UGY13" s="84"/>
      <c r="UGZ13" s="84"/>
      <c r="UHA13" s="84"/>
      <c r="UHB13" s="84"/>
      <c r="UHC13" s="84"/>
      <c r="UHD13" s="84"/>
      <c r="UHE13" s="84"/>
      <c r="UHF13" s="84"/>
      <c r="UHG13" s="84"/>
      <c r="UHH13" s="84"/>
      <c r="UHI13" s="84"/>
      <c r="UHJ13" s="84"/>
      <c r="UHK13" s="84"/>
      <c r="UHL13" s="84"/>
      <c r="UHM13" s="84"/>
      <c r="UHN13" s="84"/>
      <c r="UHO13" s="84"/>
      <c r="UHP13" s="84"/>
      <c r="UHQ13" s="84"/>
      <c r="UHR13" s="84"/>
      <c r="UHS13" s="84"/>
      <c r="UHT13" s="84"/>
      <c r="UHU13" s="84"/>
      <c r="UHV13" s="84"/>
      <c r="UHW13" s="84"/>
      <c r="UHX13" s="84"/>
      <c r="UHY13" s="84"/>
      <c r="UHZ13" s="84"/>
      <c r="UIA13" s="84"/>
      <c r="UIB13" s="84"/>
      <c r="UIC13" s="84"/>
      <c r="UID13" s="84"/>
      <c r="UIE13" s="84"/>
      <c r="UIF13" s="84"/>
      <c r="UIG13" s="84"/>
      <c r="UIH13" s="84"/>
      <c r="UII13" s="84"/>
      <c r="UIJ13" s="84"/>
      <c r="UIK13" s="84"/>
      <c r="UIL13" s="84"/>
      <c r="UIM13" s="84"/>
      <c r="UIN13" s="84"/>
      <c r="UIO13" s="84"/>
      <c r="UIP13" s="84"/>
      <c r="UIQ13" s="84"/>
      <c r="UIR13" s="84"/>
      <c r="UIS13" s="84"/>
      <c r="UIT13" s="84"/>
      <c r="UIU13" s="84"/>
      <c r="UIV13" s="84"/>
      <c r="UIW13" s="84"/>
      <c r="UIX13" s="84"/>
      <c r="UIY13" s="84"/>
      <c r="UIZ13" s="84"/>
      <c r="UJA13" s="84"/>
      <c r="UJB13" s="84"/>
      <c r="UJC13" s="84"/>
      <c r="UJD13" s="84"/>
      <c r="UJE13" s="84"/>
      <c r="UJF13" s="84"/>
      <c r="UJG13" s="84"/>
      <c r="UJH13" s="84"/>
      <c r="UJI13" s="84"/>
      <c r="UJJ13" s="84"/>
      <c r="UJK13" s="84"/>
      <c r="UJL13" s="84"/>
      <c r="UJM13" s="84"/>
      <c r="UJN13" s="84"/>
      <c r="UJO13" s="84"/>
      <c r="UJP13" s="84"/>
      <c r="UJQ13" s="84"/>
      <c r="UJR13" s="84"/>
      <c r="UJS13" s="84"/>
      <c r="UJT13" s="84"/>
      <c r="UJU13" s="84"/>
      <c r="UJV13" s="84"/>
      <c r="UJW13" s="84"/>
      <c r="UJX13" s="84"/>
      <c r="UJY13" s="84"/>
      <c r="UJZ13" s="84"/>
      <c r="UKA13" s="84"/>
      <c r="UKB13" s="84"/>
      <c r="UKC13" s="84"/>
      <c r="UKD13" s="84"/>
      <c r="UKE13" s="84"/>
      <c r="UKF13" s="84"/>
      <c r="UKG13" s="84"/>
      <c r="UKH13" s="84"/>
      <c r="UKI13" s="84"/>
      <c r="UKJ13" s="84"/>
      <c r="UKK13" s="84"/>
      <c r="UKL13" s="84"/>
      <c r="UKM13" s="84"/>
      <c r="UKN13" s="84"/>
      <c r="UKO13" s="84"/>
      <c r="UKP13" s="84"/>
      <c r="UKQ13" s="84"/>
      <c r="UKR13" s="84"/>
      <c r="UKS13" s="84"/>
      <c r="UKT13" s="84"/>
      <c r="UKU13" s="84"/>
      <c r="UKV13" s="84"/>
      <c r="UKW13" s="84"/>
      <c r="UKX13" s="84"/>
      <c r="UKY13" s="84"/>
      <c r="UKZ13" s="84"/>
      <c r="ULA13" s="84"/>
      <c r="ULB13" s="84"/>
      <c r="ULC13" s="84"/>
      <c r="ULD13" s="84"/>
      <c r="ULE13" s="84"/>
      <c r="ULF13" s="84"/>
      <c r="ULG13" s="84"/>
      <c r="ULH13" s="84"/>
      <c r="ULI13" s="84"/>
      <c r="ULJ13" s="84"/>
      <c r="ULK13" s="84"/>
      <c r="ULL13" s="84"/>
      <c r="ULM13" s="84"/>
      <c r="ULN13" s="84"/>
      <c r="ULO13" s="84"/>
      <c r="ULP13" s="84"/>
      <c r="ULQ13" s="84"/>
      <c r="ULR13" s="84"/>
      <c r="ULS13" s="84"/>
      <c r="ULT13" s="84"/>
      <c r="ULU13" s="84"/>
      <c r="ULV13" s="84"/>
      <c r="ULW13" s="84"/>
      <c r="ULX13" s="84"/>
      <c r="ULY13" s="84"/>
      <c r="ULZ13" s="84"/>
      <c r="UMA13" s="84"/>
      <c r="UMB13" s="84"/>
      <c r="UMC13" s="84"/>
      <c r="UMD13" s="84"/>
      <c r="UME13" s="84"/>
      <c r="UMF13" s="84"/>
      <c r="UMG13" s="84"/>
      <c r="UMH13" s="84"/>
      <c r="UMI13" s="84"/>
      <c r="UMJ13" s="84"/>
      <c r="UMK13" s="84"/>
      <c r="UML13" s="84"/>
      <c r="UMM13" s="84"/>
      <c r="UMN13" s="84"/>
      <c r="UMO13" s="84"/>
      <c r="UMP13" s="84"/>
      <c r="UMQ13" s="84"/>
      <c r="UMR13" s="84"/>
      <c r="UMS13" s="84"/>
      <c r="UMT13" s="84"/>
      <c r="UMU13" s="84"/>
      <c r="UMV13" s="84"/>
      <c r="UMW13" s="84"/>
      <c r="UMX13" s="84"/>
      <c r="UMY13" s="84"/>
      <c r="UMZ13" s="84"/>
      <c r="UNA13" s="84"/>
      <c r="UNB13" s="84"/>
      <c r="UNC13" s="84"/>
      <c r="UND13" s="84"/>
      <c r="UNE13" s="84"/>
      <c r="UNF13" s="84"/>
      <c r="UNG13" s="84"/>
      <c r="UNH13" s="84"/>
      <c r="UNI13" s="84"/>
      <c r="UNJ13" s="84"/>
      <c r="UNK13" s="84"/>
      <c r="UNL13" s="84"/>
      <c r="UNM13" s="84"/>
      <c r="UNN13" s="84"/>
      <c r="UNO13" s="84"/>
      <c r="UNP13" s="84"/>
      <c r="UNQ13" s="84"/>
      <c r="UNR13" s="84"/>
      <c r="UNS13" s="84"/>
      <c r="UNT13" s="84"/>
      <c r="UNU13" s="84"/>
      <c r="UNV13" s="84"/>
      <c r="UNW13" s="84"/>
      <c r="UNX13" s="84"/>
      <c r="UNY13" s="84"/>
      <c r="UNZ13" s="84"/>
      <c r="UOA13" s="84"/>
      <c r="UOB13" s="84"/>
      <c r="UOC13" s="84"/>
      <c r="UOD13" s="84"/>
      <c r="UOE13" s="84"/>
      <c r="UOF13" s="84"/>
      <c r="UOG13" s="84"/>
      <c r="UOH13" s="84"/>
      <c r="UOI13" s="84"/>
      <c r="UOJ13" s="84"/>
      <c r="UOK13" s="84"/>
      <c r="UOL13" s="84"/>
      <c r="UOM13" s="84"/>
      <c r="UON13" s="84"/>
      <c r="UOO13" s="84"/>
      <c r="UOP13" s="84"/>
      <c r="UOQ13" s="84"/>
      <c r="UOR13" s="84"/>
      <c r="UOS13" s="84"/>
      <c r="UOT13" s="84"/>
      <c r="UOU13" s="84"/>
      <c r="UOV13" s="84"/>
      <c r="UOW13" s="84"/>
      <c r="UOX13" s="84"/>
      <c r="UOY13" s="84"/>
      <c r="UOZ13" s="84"/>
      <c r="UPA13" s="84"/>
      <c r="UPB13" s="84"/>
      <c r="UPC13" s="84"/>
      <c r="UPD13" s="84"/>
      <c r="UPE13" s="84"/>
      <c r="UPF13" s="84"/>
      <c r="UPG13" s="84"/>
      <c r="UPH13" s="84"/>
      <c r="UPI13" s="84"/>
      <c r="UPJ13" s="84"/>
      <c r="UPK13" s="84"/>
      <c r="UPL13" s="84"/>
      <c r="UPM13" s="84"/>
      <c r="UPN13" s="84"/>
      <c r="UPO13" s="84"/>
      <c r="UPP13" s="84"/>
      <c r="UPQ13" s="84"/>
      <c r="UPR13" s="84"/>
      <c r="UPS13" s="84"/>
      <c r="UPT13" s="84"/>
      <c r="UPU13" s="84"/>
      <c r="UPV13" s="84"/>
      <c r="UPW13" s="84"/>
      <c r="UPX13" s="84"/>
      <c r="UPY13" s="84"/>
      <c r="UPZ13" s="84"/>
      <c r="UQA13" s="84"/>
      <c r="UQB13" s="84"/>
      <c r="UQC13" s="84"/>
      <c r="UQD13" s="84"/>
      <c r="UQE13" s="84"/>
      <c r="UQF13" s="84"/>
      <c r="UQG13" s="84"/>
      <c r="UQH13" s="84"/>
      <c r="UQI13" s="84"/>
      <c r="UQJ13" s="84"/>
      <c r="UQK13" s="84"/>
      <c r="UQL13" s="84"/>
      <c r="UQM13" s="84"/>
      <c r="UQN13" s="84"/>
      <c r="UQO13" s="84"/>
      <c r="UQP13" s="84"/>
      <c r="UQQ13" s="84"/>
      <c r="UQR13" s="84"/>
      <c r="UQS13" s="84"/>
      <c r="UQT13" s="84"/>
      <c r="UQU13" s="84"/>
      <c r="UQV13" s="84"/>
      <c r="UQW13" s="84"/>
      <c r="UQX13" s="84"/>
      <c r="UQY13" s="84"/>
      <c r="UQZ13" s="84"/>
      <c r="URA13" s="84"/>
      <c r="URB13" s="84"/>
      <c r="URC13" s="84"/>
      <c r="URD13" s="84"/>
      <c r="URE13" s="84"/>
      <c r="URF13" s="84"/>
      <c r="URG13" s="84"/>
      <c r="URH13" s="84"/>
      <c r="URI13" s="84"/>
      <c r="URJ13" s="84"/>
      <c r="URK13" s="84"/>
      <c r="URL13" s="84"/>
      <c r="URM13" s="84"/>
      <c r="URN13" s="84"/>
      <c r="URO13" s="84"/>
      <c r="URP13" s="84"/>
      <c r="URQ13" s="84"/>
      <c r="URR13" s="84"/>
      <c r="URS13" s="84"/>
      <c r="URT13" s="84"/>
      <c r="URU13" s="84"/>
      <c r="URV13" s="84"/>
      <c r="URW13" s="84"/>
      <c r="URX13" s="84"/>
      <c r="URY13" s="84"/>
      <c r="URZ13" s="84"/>
      <c r="USA13" s="84"/>
      <c r="USB13" s="84"/>
      <c r="USC13" s="84"/>
      <c r="USD13" s="84"/>
      <c r="USE13" s="84"/>
      <c r="USF13" s="84"/>
      <c r="USG13" s="84"/>
      <c r="USH13" s="84"/>
      <c r="USI13" s="84"/>
      <c r="USJ13" s="84"/>
      <c r="USK13" s="84"/>
      <c r="USL13" s="84"/>
      <c r="USM13" s="84"/>
      <c r="USN13" s="84"/>
      <c r="USO13" s="84"/>
      <c r="USP13" s="84"/>
      <c r="USQ13" s="84"/>
      <c r="USR13" s="84"/>
      <c r="USS13" s="84"/>
      <c r="UST13" s="84"/>
      <c r="USU13" s="84"/>
      <c r="USV13" s="84"/>
      <c r="USW13" s="84"/>
      <c r="USX13" s="84"/>
      <c r="USY13" s="84"/>
      <c r="USZ13" s="84"/>
      <c r="UTA13" s="84"/>
      <c r="UTB13" s="84"/>
      <c r="UTC13" s="84"/>
      <c r="UTD13" s="84"/>
      <c r="UTE13" s="84"/>
      <c r="UTF13" s="84"/>
      <c r="UTG13" s="84"/>
      <c r="UTH13" s="84"/>
      <c r="UTI13" s="84"/>
      <c r="UTJ13" s="84"/>
      <c r="UTK13" s="84"/>
      <c r="UTL13" s="84"/>
      <c r="UTM13" s="84"/>
      <c r="UTN13" s="84"/>
      <c r="UTO13" s="84"/>
      <c r="UTP13" s="84"/>
      <c r="UTQ13" s="84"/>
      <c r="UTR13" s="84"/>
      <c r="UTS13" s="84"/>
      <c r="UTT13" s="84"/>
      <c r="UTU13" s="84"/>
      <c r="UTV13" s="84"/>
      <c r="UTW13" s="84"/>
      <c r="UTX13" s="84"/>
      <c r="UTY13" s="84"/>
      <c r="UTZ13" s="84"/>
      <c r="UUA13" s="84"/>
      <c r="UUB13" s="84"/>
      <c r="UUC13" s="84"/>
      <c r="UUD13" s="84"/>
      <c r="UUE13" s="84"/>
      <c r="UUF13" s="84"/>
      <c r="UUG13" s="84"/>
      <c r="UUH13" s="84"/>
      <c r="UUI13" s="84"/>
      <c r="UUJ13" s="84"/>
      <c r="UUK13" s="84"/>
      <c r="UUL13" s="84"/>
      <c r="UUM13" s="84"/>
      <c r="UUN13" s="84"/>
      <c r="UUO13" s="84"/>
      <c r="UUP13" s="84"/>
      <c r="UUQ13" s="84"/>
      <c r="UUR13" s="84"/>
      <c r="UUS13" s="84"/>
      <c r="UUT13" s="84"/>
      <c r="UUU13" s="84"/>
      <c r="UUV13" s="84"/>
      <c r="UUW13" s="84"/>
      <c r="UUX13" s="84"/>
      <c r="UUY13" s="84"/>
      <c r="UUZ13" s="84"/>
      <c r="UVA13" s="84"/>
      <c r="UVB13" s="84"/>
      <c r="UVC13" s="84"/>
      <c r="UVD13" s="84"/>
      <c r="UVE13" s="84"/>
      <c r="UVF13" s="84"/>
      <c r="UVG13" s="84"/>
      <c r="UVH13" s="84"/>
      <c r="UVI13" s="84"/>
      <c r="UVJ13" s="84"/>
      <c r="UVK13" s="84"/>
      <c r="UVL13" s="84"/>
      <c r="UVM13" s="84"/>
      <c r="UVN13" s="84"/>
      <c r="UVO13" s="84"/>
      <c r="UVP13" s="84"/>
      <c r="UVQ13" s="84"/>
      <c r="UVR13" s="84"/>
      <c r="UVS13" s="84"/>
      <c r="UVT13" s="84"/>
      <c r="UVU13" s="84"/>
      <c r="UVV13" s="84"/>
      <c r="UVW13" s="84"/>
      <c r="UVX13" s="84"/>
      <c r="UVY13" s="84"/>
      <c r="UVZ13" s="84"/>
      <c r="UWA13" s="84"/>
      <c r="UWB13" s="84"/>
      <c r="UWC13" s="84"/>
      <c r="UWD13" s="84"/>
      <c r="UWE13" s="84"/>
      <c r="UWF13" s="84"/>
      <c r="UWG13" s="84"/>
      <c r="UWH13" s="84"/>
      <c r="UWI13" s="84"/>
      <c r="UWJ13" s="84"/>
      <c r="UWK13" s="84"/>
      <c r="UWL13" s="84"/>
      <c r="UWM13" s="84"/>
      <c r="UWN13" s="84"/>
      <c r="UWO13" s="84"/>
      <c r="UWP13" s="84"/>
      <c r="UWQ13" s="84"/>
      <c r="UWR13" s="84"/>
      <c r="UWS13" s="84"/>
      <c r="UWT13" s="84"/>
      <c r="UWU13" s="84"/>
      <c r="UWV13" s="84"/>
      <c r="UWW13" s="84"/>
      <c r="UWX13" s="84"/>
      <c r="UWY13" s="84"/>
      <c r="UWZ13" s="84"/>
      <c r="UXA13" s="84"/>
      <c r="UXB13" s="84"/>
      <c r="UXC13" s="84"/>
      <c r="UXD13" s="84"/>
      <c r="UXE13" s="84"/>
      <c r="UXF13" s="84"/>
      <c r="UXG13" s="84"/>
      <c r="UXH13" s="84"/>
      <c r="UXI13" s="84"/>
      <c r="UXJ13" s="84"/>
      <c r="UXK13" s="84"/>
      <c r="UXL13" s="84"/>
      <c r="UXM13" s="84"/>
      <c r="UXN13" s="84"/>
      <c r="UXO13" s="84"/>
      <c r="UXP13" s="84"/>
      <c r="UXQ13" s="84"/>
      <c r="UXR13" s="84"/>
      <c r="UXS13" s="84"/>
      <c r="UXT13" s="84"/>
      <c r="UXU13" s="84"/>
      <c r="UXV13" s="84"/>
      <c r="UXW13" s="84"/>
      <c r="UXX13" s="84"/>
      <c r="UXY13" s="84"/>
      <c r="UXZ13" s="84"/>
      <c r="UYA13" s="84"/>
      <c r="UYB13" s="84"/>
      <c r="UYC13" s="84"/>
      <c r="UYD13" s="84"/>
      <c r="UYE13" s="84"/>
      <c r="UYF13" s="84"/>
      <c r="UYG13" s="84"/>
      <c r="UYH13" s="84"/>
      <c r="UYI13" s="84"/>
      <c r="UYJ13" s="84"/>
      <c r="UYK13" s="84"/>
      <c r="UYL13" s="84"/>
      <c r="UYM13" s="84"/>
      <c r="UYN13" s="84"/>
      <c r="UYO13" s="84"/>
      <c r="UYP13" s="84"/>
      <c r="UYQ13" s="84"/>
      <c r="UYR13" s="84"/>
      <c r="UYS13" s="84"/>
      <c r="UYT13" s="84"/>
      <c r="UYU13" s="84"/>
      <c r="UYV13" s="84"/>
      <c r="UYW13" s="84"/>
      <c r="UYX13" s="84"/>
      <c r="UYY13" s="84"/>
      <c r="UYZ13" s="84"/>
      <c r="UZA13" s="84"/>
      <c r="UZB13" s="84"/>
      <c r="UZC13" s="84"/>
      <c r="UZD13" s="84"/>
      <c r="UZE13" s="84"/>
      <c r="UZF13" s="84"/>
      <c r="UZG13" s="84"/>
      <c r="UZH13" s="84"/>
      <c r="UZI13" s="84"/>
      <c r="UZJ13" s="84"/>
      <c r="UZK13" s="84"/>
      <c r="UZL13" s="84"/>
      <c r="UZM13" s="84"/>
      <c r="UZN13" s="84"/>
      <c r="UZO13" s="84"/>
      <c r="UZP13" s="84"/>
      <c r="UZQ13" s="84"/>
      <c r="UZR13" s="84"/>
      <c r="UZS13" s="84"/>
      <c r="UZT13" s="84"/>
      <c r="UZU13" s="84"/>
      <c r="UZV13" s="84"/>
      <c r="UZW13" s="84"/>
      <c r="UZX13" s="84"/>
      <c r="UZY13" s="84"/>
      <c r="UZZ13" s="84"/>
      <c r="VAA13" s="84"/>
      <c r="VAB13" s="84"/>
      <c r="VAC13" s="84"/>
      <c r="VAD13" s="84"/>
      <c r="VAE13" s="84"/>
      <c r="VAF13" s="84"/>
      <c r="VAG13" s="84"/>
      <c r="VAH13" s="84"/>
      <c r="VAI13" s="84"/>
      <c r="VAJ13" s="84"/>
      <c r="VAK13" s="84"/>
      <c r="VAL13" s="84"/>
      <c r="VAM13" s="84"/>
      <c r="VAN13" s="84"/>
      <c r="VAO13" s="84"/>
      <c r="VAP13" s="84"/>
      <c r="VAQ13" s="84"/>
      <c r="VAR13" s="84"/>
      <c r="VAS13" s="84"/>
      <c r="VAT13" s="84"/>
      <c r="VAU13" s="84"/>
      <c r="VAV13" s="84"/>
      <c r="VAW13" s="84"/>
      <c r="VAX13" s="84"/>
      <c r="VAY13" s="84"/>
      <c r="VAZ13" s="84"/>
      <c r="VBA13" s="84"/>
      <c r="VBB13" s="84"/>
      <c r="VBC13" s="84"/>
      <c r="VBD13" s="84"/>
      <c r="VBE13" s="84"/>
      <c r="VBF13" s="84"/>
      <c r="VBG13" s="84"/>
      <c r="VBH13" s="84"/>
      <c r="VBI13" s="84"/>
      <c r="VBJ13" s="84"/>
      <c r="VBK13" s="84"/>
      <c r="VBL13" s="84"/>
      <c r="VBM13" s="84"/>
      <c r="VBN13" s="84"/>
      <c r="VBO13" s="84"/>
      <c r="VBP13" s="84"/>
      <c r="VBQ13" s="84"/>
      <c r="VBR13" s="84"/>
      <c r="VBS13" s="84"/>
      <c r="VBT13" s="84"/>
      <c r="VBU13" s="84"/>
      <c r="VBV13" s="84"/>
      <c r="VBW13" s="84"/>
      <c r="VBX13" s="84"/>
      <c r="VBY13" s="84"/>
      <c r="VBZ13" s="84"/>
      <c r="VCA13" s="84"/>
      <c r="VCB13" s="84"/>
      <c r="VCC13" s="84"/>
      <c r="VCD13" s="84"/>
      <c r="VCE13" s="84"/>
      <c r="VCF13" s="84"/>
      <c r="VCG13" s="84"/>
      <c r="VCH13" s="84"/>
      <c r="VCI13" s="84"/>
      <c r="VCJ13" s="84"/>
      <c r="VCK13" s="84"/>
      <c r="VCL13" s="84"/>
      <c r="VCM13" s="84"/>
      <c r="VCN13" s="84"/>
      <c r="VCO13" s="84"/>
      <c r="VCP13" s="84"/>
      <c r="VCQ13" s="84"/>
      <c r="VCR13" s="84"/>
      <c r="VCS13" s="84"/>
      <c r="VCT13" s="84"/>
      <c r="VCU13" s="84"/>
      <c r="VCV13" s="84"/>
      <c r="VCW13" s="84"/>
      <c r="VCX13" s="84"/>
      <c r="VCY13" s="84"/>
      <c r="VCZ13" s="84"/>
      <c r="VDA13" s="84"/>
      <c r="VDB13" s="84"/>
      <c r="VDC13" s="84"/>
      <c r="VDD13" s="84"/>
      <c r="VDE13" s="84"/>
      <c r="VDF13" s="84"/>
      <c r="VDG13" s="84"/>
      <c r="VDH13" s="84"/>
      <c r="VDI13" s="84"/>
      <c r="VDJ13" s="84"/>
      <c r="VDK13" s="84"/>
      <c r="VDL13" s="84"/>
      <c r="VDM13" s="84"/>
      <c r="VDN13" s="84"/>
      <c r="VDO13" s="84"/>
      <c r="VDP13" s="84"/>
      <c r="VDQ13" s="84"/>
      <c r="VDR13" s="84"/>
      <c r="VDS13" s="84"/>
      <c r="VDT13" s="84"/>
      <c r="VDU13" s="84"/>
      <c r="VDV13" s="84"/>
      <c r="VDW13" s="84"/>
      <c r="VDX13" s="84"/>
      <c r="VDY13" s="84"/>
      <c r="VDZ13" s="84"/>
      <c r="VEA13" s="84"/>
      <c r="VEB13" s="84"/>
      <c r="VEC13" s="84"/>
      <c r="VED13" s="84"/>
      <c r="VEE13" s="84"/>
      <c r="VEF13" s="84"/>
      <c r="VEG13" s="84"/>
      <c r="VEH13" s="84"/>
      <c r="VEI13" s="84"/>
      <c r="VEJ13" s="84"/>
      <c r="VEK13" s="84"/>
      <c r="VEL13" s="84"/>
      <c r="VEM13" s="84"/>
      <c r="VEN13" s="84"/>
      <c r="VEO13" s="84"/>
      <c r="VEP13" s="84"/>
      <c r="VEQ13" s="84"/>
      <c r="VER13" s="84"/>
      <c r="VES13" s="84"/>
      <c r="VET13" s="84"/>
      <c r="VEU13" s="84"/>
      <c r="VEV13" s="84"/>
      <c r="VEW13" s="84"/>
      <c r="VEX13" s="84"/>
      <c r="VEY13" s="84"/>
      <c r="VEZ13" s="84"/>
      <c r="VFA13" s="84"/>
      <c r="VFB13" s="84"/>
      <c r="VFC13" s="84"/>
      <c r="VFD13" s="84"/>
      <c r="VFE13" s="84"/>
      <c r="VFF13" s="84"/>
      <c r="VFG13" s="84"/>
      <c r="VFH13" s="84"/>
      <c r="VFI13" s="84"/>
      <c r="VFJ13" s="84"/>
      <c r="VFK13" s="84"/>
      <c r="VFL13" s="84"/>
      <c r="VFM13" s="84"/>
      <c r="VFN13" s="84"/>
      <c r="VFO13" s="84"/>
      <c r="VFP13" s="84"/>
      <c r="VFQ13" s="84"/>
      <c r="VFR13" s="84"/>
      <c r="VFS13" s="84"/>
      <c r="VFT13" s="84"/>
      <c r="VFU13" s="84"/>
      <c r="VFV13" s="84"/>
      <c r="VFW13" s="84"/>
      <c r="VFX13" s="84"/>
      <c r="VFY13" s="84"/>
      <c r="VFZ13" s="84"/>
      <c r="VGA13" s="84"/>
      <c r="VGB13" s="84"/>
      <c r="VGC13" s="84"/>
      <c r="VGD13" s="84"/>
      <c r="VGE13" s="84"/>
      <c r="VGF13" s="84"/>
      <c r="VGG13" s="84"/>
      <c r="VGH13" s="84"/>
      <c r="VGI13" s="84"/>
      <c r="VGJ13" s="84"/>
      <c r="VGK13" s="84"/>
      <c r="VGL13" s="84"/>
      <c r="VGM13" s="84"/>
      <c r="VGN13" s="84"/>
      <c r="VGO13" s="84"/>
      <c r="VGP13" s="84"/>
      <c r="VGQ13" s="84"/>
      <c r="VGR13" s="84"/>
      <c r="VGS13" s="84"/>
      <c r="VGT13" s="84"/>
      <c r="VGU13" s="84"/>
      <c r="VGV13" s="84"/>
      <c r="VGW13" s="84"/>
      <c r="VGX13" s="84"/>
      <c r="VGY13" s="84"/>
      <c r="VGZ13" s="84"/>
      <c r="VHA13" s="84"/>
      <c r="VHB13" s="84"/>
      <c r="VHC13" s="84"/>
      <c r="VHD13" s="84"/>
      <c r="VHE13" s="84"/>
      <c r="VHF13" s="84"/>
      <c r="VHG13" s="84"/>
      <c r="VHH13" s="84"/>
      <c r="VHI13" s="84"/>
      <c r="VHJ13" s="84"/>
      <c r="VHK13" s="84"/>
      <c r="VHL13" s="84"/>
      <c r="VHM13" s="84"/>
      <c r="VHN13" s="84"/>
      <c r="VHO13" s="84"/>
      <c r="VHP13" s="84"/>
      <c r="VHQ13" s="84"/>
      <c r="VHR13" s="84"/>
      <c r="VHS13" s="84"/>
      <c r="VHT13" s="84"/>
      <c r="VHU13" s="84"/>
      <c r="VHV13" s="84"/>
      <c r="VHW13" s="84"/>
      <c r="VHX13" s="84"/>
      <c r="VHY13" s="84"/>
      <c r="VHZ13" s="84"/>
      <c r="VIA13" s="84"/>
      <c r="VIB13" s="84"/>
      <c r="VIC13" s="84"/>
      <c r="VID13" s="84"/>
      <c r="VIE13" s="84"/>
      <c r="VIF13" s="84"/>
      <c r="VIG13" s="84"/>
      <c r="VIH13" s="84"/>
      <c r="VII13" s="84"/>
      <c r="VIJ13" s="84"/>
      <c r="VIK13" s="84"/>
      <c r="VIL13" s="84"/>
      <c r="VIM13" s="84"/>
      <c r="VIN13" s="84"/>
      <c r="VIO13" s="84"/>
      <c r="VIP13" s="84"/>
      <c r="VIQ13" s="84"/>
      <c r="VIR13" s="84"/>
      <c r="VIS13" s="84"/>
      <c r="VIT13" s="84"/>
      <c r="VIU13" s="84"/>
      <c r="VIV13" s="84"/>
      <c r="VIW13" s="84"/>
      <c r="VIX13" s="84"/>
      <c r="VIY13" s="84"/>
      <c r="VIZ13" s="84"/>
      <c r="VJA13" s="84"/>
      <c r="VJB13" s="84"/>
      <c r="VJC13" s="84"/>
      <c r="VJD13" s="84"/>
      <c r="VJE13" s="84"/>
      <c r="VJF13" s="84"/>
      <c r="VJG13" s="84"/>
      <c r="VJH13" s="84"/>
      <c r="VJI13" s="84"/>
      <c r="VJJ13" s="84"/>
      <c r="VJK13" s="84"/>
      <c r="VJL13" s="84"/>
      <c r="VJM13" s="84"/>
      <c r="VJN13" s="84"/>
      <c r="VJO13" s="84"/>
      <c r="VJP13" s="84"/>
      <c r="VJQ13" s="84"/>
      <c r="VJR13" s="84"/>
      <c r="VJS13" s="84"/>
      <c r="VJT13" s="84"/>
      <c r="VJU13" s="84"/>
      <c r="VJV13" s="84"/>
      <c r="VJW13" s="84"/>
      <c r="VJX13" s="84"/>
      <c r="VJY13" s="84"/>
      <c r="VJZ13" s="84"/>
      <c r="VKA13" s="84"/>
      <c r="VKB13" s="84"/>
      <c r="VKC13" s="84"/>
      <c r="VKD13" s="84"/>
      <c r="VKE13" s="84"/>
      <c r="VKF13" s="84"/>
      <c r="VKG13" s="84"/>
      <c r="VKH13" s="84"/>
      <c r="VKI13" s="84"/>
      <c r="VKJ13" s="84"/>
      <c r="VKK13" s="84"/>
      <c r="VKL13" s="84"/>
      <c r="VKM13" s="84"/>
      <c r="VKN13" s="84"/>
      <c r="VKO13" s="84"/>
      <c r="VKP13" s="84"/>
      <c r="VKQ13" s="84"/>
      <c r="VKR13" s="84"/>
      <c r="VKS13" s="84"/>
      <c r="VKT13" s="84"/>
      <c r="VKU13" s="84"/>
      <c r="VKV13" s="84"/>
      <c r="VKW13" s="84"/>
      <c r="VKX13" s="84"/>
      <c r="VKY13" s="84"/>
      <c r="VKZ13" s="84"/>
      <c r="VLA13" s="84"/>
      <c r="VLB13" s="84"/>
      <c r="VLC13" s="84"/>
      <c r="VLD13" s="84"/>
      <c r="VLE13" s="84"/>
      <c r="VLF13" s="84"/>
      <c r="VLG13" s="84"/>
      <c r="VLH13" s="84"/>
      <c r="VLI13" s="84"/>
      <c r="VLJ13" s="84"/>
      <c r="VLK13" s="84"/>
      <c r="VLL13" s="84"/>
      <c r="VLM13" s="84"/>
      <c r="VLN13" s="84"/>
      <c r="VLO13" s="84"/>
      <c r="VLP13" s="84"/>
      <c r="VLQ13" s="84"/>
      <c r="VLR13" s="84"/>
      <c r="VLS13" s="84"/>
      <c r="VLT13" s="84"/>
      <c r="VLU13" s="84"/>
      <c r="VLV13" s="84"/>
      <c r="VLW13" s="84"/>
      <c r="VLX13" s="84"/>
      <c r="VLY13" s="84"/>
      <c r="VLZ13" s="84"/>
      <c r="VMA13" s="84"/>
      <c r="VMB13" s="84"/>
      <c r="VMC13" s="84"/>
      <c r="VMD13" s="84"/>
      <c r="VME13" s="84"/>
      <c r="VMF13" s="84"/>
      <c r="VMG13" s="84"/>
      <c r="VMH13" s="84"/>
      <c r="VMI13" s="84"/>
      <c r="VMJ13" s="84"/>
      <c r="VMK13" s="84"/>
      <c r="VML13" s="84"/>
      <c r="VMM13" s="84"/>
      <c r="VMN13" s="84"/>
      <c r="VMO13" s="84"/>
      <c r="VMP13" s="84"/>
      <c r="VMQ13" s="84"/>
      <c r="VMR13" s="84"/>
      <c r="VMS13" s="84"/>
      <c r="VMT13" s="84"/>
      <c r="VMU13" s="84"/>
      <c r="VMV13" s="84"/>
      <c r="VMW13" s="84"/>
      <c r="VMX13" s="84"/>
      <c r="VMY13" s="84"/>
      <c r="VMZ13" s="84"/>
      <c r="VNA13" s="84"/>
      <c r="VNB13" s="84"/>
      <c r="VNC13" s="84"/>
      <c r="VND13" s="84"/>
      <c r="VNE13" s="84"/>
      <c r="VNF13" s="84"/>
      <c r="VNG13" s="84"/>
      <c r="VNH13" s="84"/>
      <c r="VNI13" s="84"/>
      <c r="VNJ13" s="84"/>
      <c r="VNK13" s="84"/>
      <c r="VNL13" s="84"/>
      <c r="VNM13" s="84"/>
      <c r="VNN13" s="84"/>
      <c r="VNO13" s="84"/>
      <c r="VNP13" s="84"/>
      <c r="VNQ13" s="84"/>
      <c r="VNR13" s="84"/>
      <c r="VNS13" s="84"/>
      <c r="VNT13" s="84"/>
      <c r="VNU13" s="84"/>
      <c r="VNV13" s="84"/>
      <c r="VNW13" s="84"/>
      <c r="VNX13" s="84"/>
      <c r="VNY13" s="84"/>
      <c r="VNZ13" s="84"/>
      <c r="VOA13" s="84"/>
      <c r="VOB13" s="84"/>
      <c r="VOC13" s="84"/>
      <c r="VOD13" s="84"/>
      <c r="VOE13" s="84"/>
      <c r="VOF13" s="84"/>
      <c r="VOG13" s="84"/>
      <c r="VOH13" s="84"/>
      <c r="VOI13" s="84"/>
      <c r="VOJ13" s="84"/>
      <c r="VOK13" s="84"/>
      <c r="VOL13" s="84"/>
      <c r="VOM13" s="84"/>
      <c r="VON13" s="84"/>
      <c r="VOO13" s="84"/>
      <c r="VOP13" s="84"/>
      <c r="VOQ13" s="84"/>
      <c r="VOR13" s="84"/>
      <c r="VOS13" s="84"/>
      <c r="VOT13" s="84"/>
      <c r="VOU13" s="84"/>
      <c r="VOV13" s="84"/>
      <c r="VOW13" s="84"/>
      <c r="VOX13" s="84"/>
      <c r="VOY13" s="84"/>
      <c r="VOZ13" s="84"/>
      <c r="VPA13" s="84"/>
      <c r="VPB13" s="84"/>
      <c r="VPC13" s="84"/>
      <c r="VPD13" s="84"/>
      <c r="VPE13" s="84"/>
      <c r="VPF13" s="84"/>
      <c r="VPG13" s="84"/>
      <c r="VPH13" s="84"/>
      <c r="VPI13" s="84"/>
      <c r="VPJ13" s="84"/>
      <c r="VPK13" s="84"/>
      <c r="VPL13" s="84"/>
      <c r="VPM13" s="84"/>
      <c r="VPN13" s="84"/>
      <c r="VPO13" s="84"/>
      <c r="VPP13" s="84"/>
      <c r="VPQ13" s="84"/>
      <c r="VPR13" s="84"/>
      <c r="VPS13" s="84"/>
      <c r="VPT13" s="84"/>
      <c r="VPU13" s="84"/>
      <c r="VPV13" s="84"/>
      <c r="VPW13" s="84"/>
      <c r="VPX13" s="84"/>
      <c r="VPY13" s="84"/>
      <c r="VPZ13" s="84"/>
      <c r="VQA13" s="84"/>
      <c r="VQB13" s="84"/>
      <c r="VQC13" s="84"/>
      <c r="VQD13" s="84"/>
      <c r="VQE13" s="84"/>
      <c r="VQF13" s="84"/>
      <c r="VQG13" s="84"/>
      <c r="VQH13" s="84"/>
      <c r="VQI13" s="84"/>
      <c r="VQJ13" s="84"/>
      <c r="VQK13" s="84"/>
      <c r="VQL13" s="84"/>
      <c r="VQM13" s="84"/>
      <c r="VQN13" s="84"/>
      <c r="VQO13" s="84"/>
      <c r="VQP13" s="84"/>
      <c r="VQQ13" s="84"/>
      <c r="VQR13" s="84"/>
      <c r="VQS13" s="84"/>
      <c r="VQT13" s="84"/>
      <c r="VQU13" s="84"/>
      <c r="VQV13" s="84"/>
      <c r="VQW13" s="84"/>
      <c r="VQX13" s="84"/>
      <c r="VQY13" s="84"/>
      <c r="VQZ13" s="84"/>
      <c r="VRA13" s="84"/>
      <c r="VRB13" s="84"/>
      <c r="VRC13" s="84"/>
      <c r="VRD13" s="84"/>
      <c r="VRE13" s="84"/>
      <c r="VRF13" s="84"/>
      <c r="VRG13" s="84"/>
      <c r="VRH13" s="84"/>
      <c r="VRI13" s="84"/>
      <c r="VRJ13" s="84"/>
      <c r="VRK13" s="84"/>
      <c r="VRL13" s="84"/>
      <c r="VRM13" s="84"/>
      <c r="VRN13" s="84"/>
      <c r="VRO13" s="84"/>
      <c r="VRP13" s="84"/>
      <c r="VRQ13" s="84"/>
      <c r="VRR13" s="84"/>
      <c r="VRS13" s="84"/>
      <c r="VRT13" s="84"/>
      <c r="VRU13" s="84"/>
      <c r="VRV13" s="84"/>
      <c r="VRW13" s="84"/>
      <c r="VRX13" s="84"/>
      <c r="VRY13" s="84"/>
      <c r="VRZ13" s="84"/>
      <c r="VSA13" s="84"/>
      <c r="VSB13" s="84"/>
      <c r="VSC13" s="84"/>
      <c r="VSD13" s="84"/>
      <c r="VSE13" s="84"/>
      <c r="VSF13" s="84"/>
      <c r="VSG13" s="84"/>
      <c r="VSH13" s="84"/>
      <c r="VSI13" s="84"/>
      <c r="VSJ13" s="84"/>
      <c r="VSK13" s="84"/>
      <c r="VSL13" s="84"/>
      <c r="VSM13" s="84"/>
      <c r="VSN13" s="84"/>
      <c r="VSO13" s="84"/>
      <c r="VSP13" s="84"/>
      <c r="VSQ13" s="84"/>
      <c r="VSR13" s="84"/>
      <c r="VSS13" s="84"/>
      <c r="VST13" s="84"/>
      <c r="VSU13" s="84"/>
      <c r="VSV13" s="84"/>
      <c r="VSW13" s="84"/>
      <c r="VSX13" s="84"/>
      <c r="VSY13" s="84"/>
      <c r="VSZ13" s="84"/>
      <c r="VTA13" s="84"/>
      <c r="VTB13" s="84"/>
      <c r="VTC13" s="84"/>
      <c r="VTD13" s="84"/>
      <c r="VTE13" s="84"/>
      <c r="VTF13" s="84"/>
      <c r="VTG13" s="84"/>
      <c r="VTH13" s="84"/>
      <c r="VTI13" s="84"/>
      <c r="VTJ13" s="84"/>
      <c r="VTK13" s="84"/>
      <c r="VTL13" s="84"/>
      <c r="VTM13" s="84"/>
      <c r="VTN13" s="84"/>
      <c r="VTO13" s="84"/>
      <c r="VTP13" s="84"/>
      <c r="VTQ13" s="84"/>
      <c r="VTR13" s="84"/>
      <c r="VTS13" s="84"/>
      <c r="VTT13" s="84"/>
      <c r="VTU13" s="84"/>
      <c r="VTV13" s="84"/>
      <c r="VTW13" s="84"/>
      <c r="VTX13" s="84"/>
      <c r="VTY13" s="84"/>
      <c r="VTZ13" s="84"/>
      <c r="VUA13" s="84"/>
      <c r="VUB13" s="84"/>
      <c r="VUC13" s="84"/>
      <c r="VUD13" s="84"/>
      <c r="VUE13" s="84"/>
      <c r="VUF13" s="84"/>
      <c r="VUG13" s="84"/>
      <c r="VUH13" s="84"/>
      <c r="VUI13" s="84"/>
      <c r="VUJ13" s="84"/>
      <c r="VUK13" s="84"/>
      <c r="VUL13" s="84"/>
      <c r="VUM13" s="84"/>
      <c r="VUN13" s="84"/>
      <c r="VUO13" s="84"/>
      <c r="VUP13" s="84"/>
      <c r="VUQ13" s="84"/>
      <c r="VUR13" s="84"/>
      <c r="VUS13" s="84"/>
      <c r="VUT13" s="84"/>
      <c r="VUU13" s="84"/>
      <c r="VUV13" s="84"/>
      <c r="VUW13" s="84"/>
      <c r="VUX13" s="84"/>
      <c r="VUY13" s="84"/>
      <c r="VUZ13" s="84"/>
      <c r="VVA13" s="84"/>
      <c r="VVB13" s="84"/>
      <c r="VVC13" s="84"/>
      <c r="VVD13" s="84"/>
      <c r="VVE13" s="84"/>
      <c r="VVF13" s="84"/>
      <c r="VVG13" s="84"/>
      <c r="VVH13" s="84"/>
      <c r="VVI13" s="84"/>
      <c r="VVJ13" s="84"/>
      <c r="VVK13" s="84"/>
      <c r="VVL13" s="84"/>
      <c r="VVM13" s="84"/>
      <c r="VVN13" s="84"/>
      <c r="VVO13" s="84"/>
      <c r="VVP13" s="84"/>
      <c r="VVQ13" s="84"/>
      <c r="VVR13" s="84"/>
      <c r="VVS13" s="84"/>
      <c r="VVT13" s="84"/>
      <c r="VVU13" s="84"/>
      <c r="VVV13" s="84"/>
      <c r="VVW13" s="84"/>
      <c r="VVX13" s="84"/>
      <c r="VVY13" s="84"/>
      <c r="VVZ13" s="84"/>
      <c r="VWA13" s="84"/>
      <c r="VWB13" s="84"/>
      <c r="VWC13" s="84"/>
      <c r="VWD13" s="84"/>
      <c r="VWE13" s="84"/>
      <c r="VWF13" s="84"/>
      <c r="VWG13" s="84"/>
      <c r="VWH13" s="84"/>
      <c r="VWI13" s="84"/>
      <c r="VWJ13" s="84"/>
      <c r="VWK13" s="84"/>
      <c r="VWL13" s="84"/>
      <c r="VWM13" s="84"/>
      <c r="VWN13" s="84"/>
      <c r="VWO13" s="84"/>
      <c r="VWP13" s="84"/>
      <c r="VWQ13" s="84"/>
      <c r="VWR13" s="84"/>
      <c r="VWS13" s="84"/>
      <c r="VWT13" s="84"/>
      <c r="VWU13" s="84"/>
      <c r="VWV13" s="84"/>
      <c r="VWW13" s="84"/>
      <c r="VWX13" s="84"/>
      <c r="VWY13" s="84"/>
      <c r="VWZ13" s="84"/>
      <c r="VXA13" s="84"/>
      <c r="VXB13" s="84"/>
      <c r="VXC13" s="84"/>
      <c r="VXD13" s="84"/>
      <c r="VXE13" s="84"/>
      <c r="VXF13" s="84"/>
      <c r="VXG13" s="84"/>
      <c r="VXH13" s="84"/>
      <c r="VXI13" s="84"/>
      <c r="VXJ13" s="84"/>
      <c r="VXK13" s="84"/>
      <c r="VXL13" s="84"/>
      <c r="VXM13" s="84"/>
      <c r="VXN13" s="84"/>
      <c r="VXO13" s="84"/>
      <c r="VXP13" s="84"/>
      <c r="VXQ13" s="84"/>
      <c r="VXR13" s="84"/>
      <c r="VXS13" s="84"/>
      <c r="VXT13" s="84"/>
      <c r="VXU13" s="84"/>
      <c r="VXV13" s="84"/>
      <c r="VXW13" s="84"/>
      <c r="VXX13" s="84"/>
      <c r="VXY13" s="84"/>
      <c r="VXZ13" s="84"/>
      <c r="VYA13" s="84"/>
      <c r="VYB13" s="84"/>
      <c r="VYC13" s="84"/>
      <c r="VYD13" s="84"/>
      <c r="VYE13" s="84"/>
      <c r="VYF13" s="84"/>
      <c r="VYG13" s="84"/>
      <c r="VYH13" s="84"/>
      <c r="VYI13" s="84"/>
      <c r="VYJ13" s="84"/>
      <c r="VYK13" s="84"/>
      <c r="VYL13" s="84"/>
      <c r="VYM13" s="84"/>
      <c r="VYN13" s="84"/>
      <c r="VYO13" s="84"/>
      <c r="VYP13" s="84"/>
      <c r="VYQ13" s="84"/>
      <c r="VYR13" s="84"/>
      <c r="VYS13" s="84"/>
      <c r="VYT13" s="84"/>
      <c r="VYU13" s="84"/>
      <c r="VYV13" s="84"/>
      <c r="VYW13" s="84"/>
      <c r="VYX13" s="84"/>
      <c r="VYY13" s="84"/>
      <c r="VYZ13" s="84"/>
      <c r="VZA13" s="84"/>
      <c r="VZB13" s="84"/>
      <c r="VZC13" s="84"/>
      <c r="VZD13" s="84"/>
      <c r="VZE13" s="84"/>
      <c r="VZF13" s="84"/>
      <c r="VZG13" s="84"/>
      <c r="VZH13" s="84"/>
      <c r="VZI13" s="84"/>
      <c r="VZJ13" s="84"/>
      <c r="VZK13" s="84"/>
      <c r="VZL13" s="84"/>
      <c r="VZM13" s="84"/>
      <c r="VZN13" s="84"/>
      <c r="VZO13" s="84"/>
      <c r="VZP13" s="84"/>
      <c r="VZQ13" s="84"/>
      <c r="VZR13" s="84"/>
      <c r="VZS13" s="84"/>
      <c r="VZT13" s="84"/>
      <c r="VZU13" s="84"/>
      <c r="VZV13" s="84"/>
      <c r="VZW13" s="84"/>
      <c r="VZX13" s="84"/>
      <c r="VZY13" s="84"/>
      <c r="VZZ13" s="84"/>
      <c r="WAA13" s="84"/>
      <c r="WAB13" s="84"/>
      <c r="WAC13" s="84"/>
      <c r="WAD13" s="84"/>
      <c r="WAE13" s="84"/>
      <c r="WAF13" s="84"/>
      <c r="WAG13" s="84"/>
      <c r="WAH13" s="84"/>
      <c r="WAI13" s="84"/>
      <c r="WAJ13" s="84"/>
      <c r="WAK13" s="84"/>
      <c r="WAL13" s="84"/>
      <c r="WAM13" s="84"/>
      <c r="WAN13" s="84"/>
      <c r="WAO13" s="84"/>
      <c r="WAP13" s="84"/>
      <c r="WAQ13" s="84"/>
      <c r="WAR13" s="84"/>
      <c r="WAS13" s="84"/>
      <c r="WAT13" s="84"/>
      <c r="WAU13" s="84"/>
      <c r="WAV13" s="84"/>
      <c r="WAW13" s="84"/>
      <c r="WAX13" s="84"/>
      <c r="WAY13" s="84"/>
      <c r="WAZ13" s="84"/>
      <c r="WBA13" s="84"/>
      <c r="WBB13" s="84"/>
      <c r="WBC13" s="84"/>
      <c r="WBD13" s="84"/>
      <c r="WBE13" s="84"/>
      <c r="WBF13" s="84"/>
      <c r="WBG13" s="84"/>
      <c r="WBH13" s="84"/>
      <c r="WBI13" s="84"/>
      <c r="WBJ13" s="84"/>
      <c r="WBK13" s="84"/>
      <c r="WBL13" s="84"/>
      <c r="WBM13" s="84"/>
      <c r="WBN13" s="84"/>
      <c r="WBO13" s="84"/>
      <c r="WBP13" s="84"/>
      <c r="WBQ13" s="84"/>
      <c r="WBR13" s="84"/>
      <c r="WBS13" s="84"/>
      <c r="WBT13" s="84"/>
      <c r="WBU13" s="84"/>
      <c r="WBV13" s="84"/>
      <c r="WBW13" s="84"/>
      <c r="WBX13" s="84"/>
      <c r="WBY13" s="84"/>
      <c r="WBZ13" s="84"/>
      <c r="WCA13" s="84"/>
      <c r="WCB13" s="84"/>
      <c r="WCC13" s="84"/>
      <c r="WCD13" s="84"/>
      <c r="WCE13" s="84"/>
      <c r="WCF13" s="84"/>
      <c r="WCG13" s="84"/>
      <c r="WCH13" s="84"/>
      <c r="WCI13" s="84"/>
      <c r="WCJ13" s="84"/>
      <c r="WCK13" s="84"/>
      <c r="WCL13" s="84"/>
      <c r="WCM13" s="84"/>
      <c r="WCN13" s="84"/>
      <c r="WCO13" s="84"/>
      <c r="WCP13" s="84"/>
      <c r="WCQ13" s="84"/>
      <c r="WCR13" s="84"/>
      <c r="WCS13" s="84"/>
      <c r="WCT13" s="84"/>
      <c r="WCU13" s="84"/>
      <c r="WCV13" s="84"/>
      <c r="WCW13" s="84"/>
      <c r="WCX13" s="84"/>
      <c r="WCY13" s="84"/>
      <c r="WCZ13" s="84"/>
      <c r="WDA13" s="84"/>
      <c r="WDB13" s="84"/>
      <c r="WDC13" s="84"/>
      <c r="WDD13" s="84"/>
      <c r="WDE13" s="84"/>
      <c r="WDF13" s="84"/>
      <c r="WDG13" s="84"/>
      <c r="WDH13" s="84"/>
      <c r="WDI13" s="84"/>
      <c r="WDJ13" s="84"/>
      <c r="WDK13" s="84"/>
      <c r="WDL13" s="84"/>
      <c r="WDM13" s="84"/>
      <c r="WDN13" s="84"/>
      <c r="WDO13" s="84"/>
      <c r="WDP13" s="84"/>
      <c r="WDQ13" s="84"/>
      <c r="WDR13" s="84"/>
      <c r="WDS13" s="84"/>
      <c r="WDT13" s="84"/>
      <c r="WDU13" s="84"/>
      <c r="WDV13" s="84"/>
      <c r="WDW13" s="84"/>
      <c r="WDX13" s="84"/>
      <c r="WDY13" s="84"/>
      <c r="WDZ13" s="84"/>
      <c r="WEA13" s="84"/>
      <c r="WEB13" s="84"/>
      <c r="WEC13" s="84"/>
      <c r="WED13" s="84"/>
      <c r="WEE13" s="84"/>
      <c r="WEF13" s="84"/>
      <c r="WEG13" s="84"/>
      <c r="WEH13" s="84"/>
      <c r="WEI13" s="84"/>
      <c r="WEJ13" s="84"/>
      <c r="WEK13" s="84"/>
      <c r="WEL13" s="84"/>
      <c r="WEM13" s="84"/>
      <c r="WEN13" s="84"/>
      <c r="WEO13" s="84"/>
      <c r="WEP13" s="84"/>
      <c r="WEQ13" s="84"/>
      <c r="WER13" s="84"/>
      <c r="WES13" s="84"/>
      <c r="WET13" s="84"/>
      <c r="WEU13" s="84"/>
      <c r="WEV13" s="84"/>
      <c r="WEW13" s="84"/>
      <c r="WEX13" s="84"/>
      <c r="WEY13" s="84"/>
      <c r="WEZ13" s="84"/>
      <c r="WFA13" s="84"/>
      <c r="WFB13" s="84"/>
      <c r="WFC13" s="84"/>
      <c r="WFD13" s="84"/>
      <c r="WFE13" s="84"/>
      <c r="WFF13" s="84"/>
      <c r="WFG13" s="84"/>
      <c r="WFH13" s="84"/>
      <c r="WFI13" s="84"/>
      <c r="WFJ13" s="84"/>
      <c r="WFK13" s="84"/>
      <c r="WFL13" s="84"/>
      <c r="WFM13" s="84"/>
      <c r="WFN13" s="84"/>
      <c r="WFO13" s="84"/>
      <c r="WFP13" s="84"/>
      <c r="WFQ13" s="84"/>
      <c r="WFR13" s="84"/>
      <c r="WFS13" s="84"/>
      <c r="WFT13" s="84"/>
      <c r="WFU13" s="84"/>
      <c r="WFV13" s="84"/>
      <c r="WFW13" s="84"/>
      <c r="WFX13" s="84"/>
      <c r="WFY13" s="84"/>
      <c r="WFZ13" s="84"/>
      <c r="WGA13" s="84"/>
      <c r="WGB13" s="84"/>
      <c r="WGC13" s="84"/>
      <c r="WGD13" s="84"/>
      <c r="WGE13" s="84"/>
      <c r="WGF13" s="84"/>
      <c r="WGG13" s="84"/>
      <c r="WGH13" s="84"/>
      <c r="WGI13" s="84"/>
      <c r="WGJ13" s="84"/>
      <c r="WGK13" s="84"/>
      <c r="WGL13" s="84"/>
      <c r="WGM13" s="84"/>
      <c r="WGN13" s="84"/>
      <c r="WGO13" s="84"/>
      <c r="WGP13" s="84"/>
      <c r="WGQ13" s="84"/>
      <c r="WGR13" s="84"/>
      <c r="WGS13" s="84"/>
      <c r="WGT13" s="84"/>
      <c r="WGU13" s="84"/>
      <c r="WGV13" s="84"/>
      <c r="WGW13" s="84"/>
      <c r="WGX13" s="84"/>
      <c r="WGY13" s="84"/>
      <c r="WGZ13" s="84"/>
      <c r="WHA13" s="84"/>
      <c r="WHB13" s="84"/>
      <c r="WHC13" s="84"/>
      <c r="WHD13" s="84"/>
      <c r="WHE13" s="84"/>
      <c r="WHF13" s="84"/>
      <c r="WHG13" s="84"/>
      <c r="WHH13" s="84"/>
      <c r="WHI13" s="84"/>
      <c r="WHJ13" s="84"/>
      <c r="WHK13" s="84"/>
      <c r="WHL13" s="84"/>
      <c r="WHM13" s="84"/>
      <c r="WHN13" s="84"/>
      <c r="WHO13" s="84"/>
      <c r="WHP13" s="84"/>
      <c r="WHQ13" s="84"/>
      <c r="WHR13" s="84"/>
      <c r="WHS13" s="84"/>
      <c r="WHT13" s="84"/>
      <c r="WHU13" s="84"/>
      <c r="WHV13" s="84"/>
      <c r="WHW13" s="84"/>
      <c r="WHX13" s="84"/>
      <c r="WHY13" s="84"/>
      <c r="WHZ13" s="84"/>
      <c r="WIA13" s="84"/>
      <c r="WIB13" s="84"/>
      <c r="WIC13" s="84"/>
      <c r="WID13" s="84"/>
      <c r="WIE13" s="84"/>
      <c r="WIF13" s="84"/>
      <c r="WIG13" s="84"/>
      <c r="WIH13" s="84"/>
      <c r="WII13" s="84"/>
      <c r="WIJ13" s="84"/>
      <c r="WIK13" s="84"/>
      <c r="WIL13" s="84"/>
      <c r="WIM13" s="84"/>
      <c r="WIN13" s="84"/>
      <c r="WIO13" s="84"/>
      <c r="WIP13" s="84"/>
      <c r="WIQ13" s="84"/>
      <c r="WIR13" s="84"/>
      <c r="WIS13" s="84"/>
      <c r="WIT13" s="84"/>
      <c r="WIU13" s="84"/>
      <c r="WIV13" s="84"/>
      <c r="WIW13" s="84"/>
      <c r="WIX13" s="84"/>
      <c r="WIY13" s="84"/>
      <c r="WIZ13" s="84"/>
      <c r="WJA13" s="84"/>
      <c r="WJB13" s="84"/>
      <c r="WJC13" s="84"/>
      <c r="WJD13" s="84"/>
      <c r="WJE13" s="84"/>
      <c r="WJF13" s="84"/>
      <c r="WJG13" s="84"/>
      <c r="WJH13" s="84"/>
      <c r="WJI13" s="84"/>
      <c r="WJJ13" s="84"/>
      <c r="WJK13" s="84"/>
      <c r="WJL13" s="84"/>
      <c r="WJM13" s="84"/>
      <c r="WJN13" s="84"/>
      <c r="WJO13" s="84"/>
      <c r="WJP13" s="84"/>
      <c r="WJQ13" s="84"/>
      <c r="WJR13" s="84"/>
      <c r="WJS13" s="84"/>
      <c r="WJT13" s="84"/>
      <c r="WJU13" s="84"/>
      <c r="WJV13" s="84"/>
      <c r="WJW13" s="84"/>
      <c r="WJX13" s="84"/>
      <c r="WJY13" s="84"/>
      <c r="WJZ13" s="84"/>
      <c r="WKA13" s="84"/>
      <c r="WKB13" s="84"/>
      <c r="WKC13" s="84"/>
      <c r="WKD13" s="84"/>
      <c r="WKE13" s="84"/>
      <c r="WKF13" s="84"/>
      <c r="WKG13" s="84"/>
      <c r="WKH13" s="84"/>
      <c r="WKI13" s="84"/>
      <c r="WKJ13" s="84"/>
      <c r="WKK13" s="84"/>
      <c r="WKL13" s="84"/>
      <c r="WKM13" s="84"/>
      <c r="WKN13" s="84"/>
      <c r="WKO13" s="84"/>
      <c r="WKP13" s="84"/>
      <c r="WKQ13" s="84"/>
      <c r="WKR13" s="84"/>
      <c r="WKS13" s="84"/>
      <c r="WKT13" s="84"/>
      <c r="WKU13" s="84"/>
      <c r="WKV13" s="84"/>
      <c r="WKW13" s="84"/>
      <c r="WKX13" s="84"/>
      <c r="WKY13" s="84"/>
      <c r="WKZ13" s="84"/>
      <c r="WLA13" s="84"/>
      <c r="WLB13" s="84"/>
      <c r="WLC13" s="84"/>
      <c r="WLD13" s="84"/>
      <c r="WLE13" s="84"/>
      <c r="WLF13" s="84"/>
      <c r="WLG13" s="84"/>
      <c r="WLH13" s="84"/>
      <c r="WLI13" s="84"/>
      <c r="WLJ13" s="84"/>
      <c r="WLK13" s="84"/>
      <c r="WLL13" s="84"/>
      <c r="WLM13" s="84"/>
      <c r="WLN13" s="84"/>
      <c r="WLO13" s="84"/>
      <c r="WLP13" s="84"/>
      <c r="WLQ13" s="84"/>
      <c r="WLR13" s="84"/>
      <c r="WLS13" s="84"/>
      <c r="WLT13" s="84"/>
      <c r="WLU13" s="84"/>
      <c r="WLV13" s="84"/>
      <c r="WLW13" s="84"/>
      <c r="WLX13" s="84"/>
      <c r="WLY13" s="84"/>
      <c r="WLZ13" s="84"/>
      <c r="WMA13" s="84"/>
      <c r="WMB13" s="84"/>
      <c r="WMC13" s="84"/>
      <c r="WMD13" s="84"/>
      <c r="WME13" s="84"/>
      <c r="WMF13" s="84"/>
      <c r="WMG13" s="84"/>
      <c r="WMH13" s="84"/>
      <c r="WMI13" s="84"/>
      <c r="WMJ13" s="84"/>
      <c r="WMK13" s="84"/>
      <c r="WML13" s="84"/>
      <c r="WMM13" s="84"/>
      <c r="WMN13" s="84"/>
      <c r="WMO13" s="84"/>
      <c r="WMP13" s="84"/>
      <c r="WMQ13" s="84"/>
      <c r="WMR13" s="84"/>
      <c r="WMS13" s="84"/>
      <c r="WMT13" s="84"/>
      <c r="WMU13" s="84"/>
      <c r="WMV13" s="84"/>
      <c r="WMW13" s="84"/>
      <c r="WMX13" s="84"/>
      <c r="WMY13" s="84"/>
      <c r="WMZ13" s="84"/>
      <c r="WNA13" s="84"/>
      <c r="WNB13" s="84"/>
      <c r="WNC13" s="84"/>
      <c r="WND13" s="84"/>
      <c r="WNE13" s="84"/>
      <c r="WNF13" s="84"/>
      <c r="WNG13" s="84"/>
      <c r="WNH13" s="84"/>
      <c r="WNI13" s="84"/>
      <c r="WNJ13" s="84"/>
      <c r="WNK13" s="84"/>
      <c r="WNL13" s="84"/>
      <c r="WNM13" s="84"/>
      <c r="WNN13" s="84"/>
      <c r="WNO13" s="84"/>
      <c r="WNP13" s="84"/>
      <c r="WNQ13" s="84"/>
      <c r="WNR13" s="84"/>
      <c r="WNS13" s="84"/>
      <c r="WNT13" s="84"/>
      <c r="WNU13" s="84"/>
      <c r="WNV13" s="84"/>
      <c r="WNW13" s="84"/>
      <c r="WNX13" s="84"/>
      <c r="WNY13" s="84"/>
      <c r="WNZ13" s="84"/>
      <c r="WOA13" s="84"/>
      <c r="WOB13" s="84"/>
      <c r="WOC13" s="84"/>
      <c r="WOD13" s="84"/>
      <c r="WOE13" s="84"/>
      <c r="WOF13" s="84"/>
      <c r="WOG13" s="84"/>
      <c r="WOH13" s="84"/>
      <c r="WOI13" s="84"/>
      <c r="WOJ13" s="84"/>
      <c r="WOK13" s="84"/>
      <c r="WOL13" s="84"/>
      <c r="WOM13" s="84"/>
      <c r="WON13" s="84"/>
      <c r="WOO13" s="84"/>
      <c r="WOP13" s="84"/>
      <c r="WOQ13" s="84"/>
      <c r="WOR13" s="84"/>
      <c r="WOS13" s="84"/>
      <c r="WOT13" s="84"/>
      <c r="WOU13" s="84"/>
      <c r="WOV13" s="84"/>
      <c r="WOW13" s="84"/>
      <c r="WOX13" s="84"/>
      <c r="WOY13" s="84"/>
      <c r="WOZ13" s="84"/>
      <c r="WPA13" s="84"/>
      <c r="WPB13" s="84"/>
      <c r="WPC13" s="84"/>
      <c r="WPD13" s="84"/>
      <c r="WPE13" s="84"/>
      <c r="WPF13" s="84"/>
      <c r="WPG13" s="84"/>
      <c r="WPH13" s="84"/>
      <c r="WPI13" s="84"/>
      <c r="WPJ13" s="84"/>
      <c r="WPK13" s="84"/>
      <c r="WPL13" s="84"/>
      <c r="WPM13" s="84"/>
      <c r="WPN13" s="84"/>
      <c r="WPO13" s="84"/>
      <c r="WPP13" s="84"/>
      <c r="WPQ13" s="84"/>
      <c r="WPR13" s="84"/>
      <c r="WPS13" s="84"/>
      <c r="WPT13" s="84"/>
      <c r="WPU13" s="84"/>
      <c r="WPV13" s="84"/>
      <c r="WPW13" s="84"/>
      <c r="WPX13" s="84"/>
      <c r="WPY13" s="84"/>
      <c r="WPZ13" s="84"/>
      <c r="WQA13" s="84"/>
      <c r="WQB13" s="84"/>
      <c r="WQC13" s="84"/>
      <c r="WQD13" s="84"/>
      <c r="WQE13" s="84"/>
      <c r="WQF13" s="84"/>
      <c r="WQG13" s="84"/>
      <c r="WQH13" s="84"/>
      <c r="WQI13" s="84"/>
      <c r="WQJ13" s="84"/>
      <c r="WQK13" s="84"/>
      <c r="WQL13" s="84"/>
      <c r="WQM13" s="84"/>
      <c r="WQN13" s="84"/>
      <c r="WQO13" s="84"/>
      <c r="WQP13" s="84"/>
      <c r="WQQ13" s="84"/>
      <c r="WQR13" s="84"/>
      <c r="WQS13" s="84"/>
      <c r="WQT13" s="84"/>
      <c r="WQU13" s="84"/>
      <c r="WQV13" s="84"/>
      <c r="WQW13" s="84"/>
      <c r="WQX13" s="84"/>
      <c r="WQY13" s="84"/>
      <c r="WQZ13" s="84"/>
      <c r="WRA13" s="84"/>
      <c r="WRB13" s="84"/>
      <c r="WRC13" s="84"/>
      <c r="WRD13" s="84"/>
      <c r="WRE13" s="84"/>
      <c r="WRF13" s="84"/>
      <c r="WRG13" s="84"/>
      <c r="WRH13" s="84"/>
      <c r="WRI13" s="84"/>
      <c r="WRJ13" s="84"/>
      <c r="WRK13" s="84"/>
      <c r="WRL13" s="84"/>
      <c r="WRM13" s="84"/>
      <c r="WRN13" s="84"/>
      <c r="WRO13" s="84"/>
      <c r="WRP13" s="84"/>
      <c r="WRQ13" s="84"/>
      <c r="WRR13" s="84"/>
      <c r="WRS13" s="84"/>
      <c r="WRT13" s="84"/>
      <c r="WRU13" s="84"/>
      <c r="WRV13" s="84"/>
      <c r="WRW13" s="84"/>
      <c r="WRX13" s="84"/>
      <c r="WRY13" s="84"/>
      <c r="WRZ13" s="84"/>
      <c r="WSA13" s="84"/>
      <c r="WSB13" s="84"/>
      <c r="WSC13" s="84"/>
      <c r="WSD13" s="84"/>
      <c r="WSE13" s="84"/>
      <c r="WSF13" s="84"/>
      <c r="WSG13" s="84"/>
      <c r="WSH13" s="84"/>
      <c r="WSI13" s="84"/>
      <c r="WSJ13" s="84"/>
      <c r="WSK13" s="84"/>
      <c r="WSL13" s="84"/>
      <c r="WSM13" s="84"/>
      <c r="WSN13" s="84"/>
      <c r="WSO13" s="84"/>
      <c r="WSP13" s="84"/>
      <c r="WSQ13" s="84"/>
      <c r="WSR13" s="84"/>
      <c r="WSS13" s="84"/>
      <c r="WST13" s="84"/>
      <c r="WSU13" s="84"/>
      <c r="WSV13" s="84"/>
      <c r="WSW13" s="84"/>
      <c r="WSX13" s="84"/>
      <c r="WSY13" s="84"/>
      <c r="WSZ13" s="84"/>
      <c r="WTA13" s="84"/>
      <c r="WTB13" s="84"/>
      <c r="WTC13" s="84"/>
      <c r="WTD13" s="84"/>
      <c r="WTE13" s="84"/>
      <c r="WTF13" s="84"/>
      <c r="WTG13" s="84"/>
      <c r="WTH13" s="84"/>
      <c r="WTI13" s="84"/>
      <c r="WTJ13" s="84"/>
      <c r="WTK13" s="84"/>
      <c r="WTL13" s="84"/>
      <c r="WTM13" s="84"/>
      <c r="WTN13" s="84"/>
      <c r="WTO13" s="84"/>
      <c r="WTP13" s="84"/>
      <c r="WTQ13" s="84"/>
      <c r="WTR13" s="84"/>
      <c r="WTS13" s="84"/>
      <c r="WTT13" s="84"/>
      <c r="WTU13" s="84"/>
      <c r="WTV13" s="84"/>
      <c r="WTW13" s="84"/>
      <c r="WTX13" s="84"/>
      <c r="WTY13" s="84"/>
      <c r="WTZ13" s="84"/>
      <c r="WUA13" s="84"/>
      <c r="WUB13" s="84"/>
      <c r="WUC13" s="84"/>
      <c r="WUD13" s="84"/>
      <c r="WUE13" s="84"/>
      <c r="WUF13" s="84"/>
      <c r="WUG13" s="84"/>
      <c r="WUH13" s="84"/>
      <c r="WUI13" s="84"/>
      <c r="WUJ13" s="84"/>
      <c r="WUK13" s="84"/>
      <c r="WUL13" s="84"/>
      <c r="WUM13" s="84"/>
      <c r="WUN13" s="84"/>
      <c r="WUO13" s="84"/>
      <c r="WUP13" s="84"/>
      <c r="WUQ13" s="84"/>
      <c r="WUR13" s="84"/>
      <c r="WUS13" s="84"/>
      <c r="WUT13" s="84"/>
      <c r="WUU13" s="84"/>
      <c r="WUV13" s="84"/>
      <c r="WUW13" s="84"/>
      <c r="WUX13" s="84"/>
      <c r="WUY13" s="84"/>
      <c r="WUZ13" s="84"/>
      <c r="WVA13" s="84"/>
      <c r="WVB13" s="84"/>
      <c r="WVC13" s="84"/>
      <c r="WVD13" s="84"/>
      <c r="WVE13" s="84"/>
      <c r="WVF13" s="84"/>
      <c r="WVG13" s="84"/>
      <c r="WVH13" s="84"/>
      <c r="WVI13" s="84"/>
      <c r="WVJ13" s="84"/>
      <c r="WVK13" s="84"/>
      <c r="WVL13" s="84"/>
      <c r="WVM13" s="84"/>
      <c r="WVN13" s="84"/>
      <c r="WVO13" s="84"/>
      <c r="WVP13" s="84"/>
      <c r="WVQ13" s="84"/>
      <c r="WVR13" s="84"/>
      <c r="WVS13" s="84"/>
      <c r="WVT13" s="84"/>
      <c r="WVU13" s="84"/>
      <c r="WVV13" s="84"/>
      <c r="WVW13" s="84"/>
      <c r="WVX13" s="84"/>
      <c r="WVY13" s="84"/>
      <c r="WVZ13" s="84"/>
      <c r="WWA13" s="84"/>
      <c r="WWB13" s="84"/>
      <c r="WWC13" s="84"/>
      <c r="WWD13" s="84"/>
      <c r="WWE13" s="84"/>
      <c r="WWF13" s="84"/>
      <c r="WWG13" s="84"/>
      <c r="WWH13" s="84"/>
      <c r="WWI13" s="84"/>
      <c r="WWJ13" s="84"/>
      <c r="WWK13" s="84"/>
      <c r="WWL13" s="84"/>
      <c r="WWM13" s="84"/>
      <c r="WWN13" s="84"/>
      <c r="WWO13" s="84"/>
      <c r="WWP13" s="84"/>
      <c r="WWQ13" s="84"/>
      <c r="WWR13" s="84"/>
      <c r="WWS13" s="84"/>
      <c r="WWT13" s="84"/>
      <c r="WWU13" s="84"/>
      <c r="WWV13" s="84"/>
      <c r="WWW13" s="84"/>
      <c r="WWX13" s="84"/>
      <c r="WWY13" s="84"/>
      <c r="WWZ13" s="84"/>
      <c r="WXA13" s="84"/>
      <c r="WXB13" s="84"/>
      <c r="WXC13" s="84"/>
      <c r="WXD13" s="84"/>
      <c r="WXE13" s="84"/>
      <c r="WXF13" s="84"/>
      <c r="WXG13" s="84"/>
      <c r="WXH13" s="84"/>
      <c r="WXI13" s="84"/>
      <c r="WXJ13" s="84"/>
      <c r="WXK13" s="84"/>
      <c r="WXL13" s="84"/>
      <c r="WXM13" s="84"/>
      <c r="WXN13" s="84"/>
      <c r="WXO13" s="84"/>
      <c r="WXP13" s="84"/>
      <c r="WXQ13" s="84"/>
      <c r="WXR13" s="84"/>
      <c r="WXS13" s="84"/>
      <c r="WXT13" s="84"/>
      <c r="WXU13" s="84"/>
      <c r="WXV13" s="84"/>
      <c r="WXW13" s="84"/>
      <c r="WXX13" s="84"/>
      <c r="WXY13" s="84"/>
      <c r="WXZ13" s="84"/>
      <c r="WYA13" s="84"/>
      <c r="WYB13" s="84"/>
      <c r="WYC13" s="84"/>
      <c r="WYD13" s="84"/>
      <c r="WYE13" s="84"/>
      <c r="WYF13" s="84"/>
      <c r="WYG13" s="84"/>
      <c r="WYH13" s="84"/>
      <c r="WYI13" s="84"/>
      <c r="WYJ13" s="84"/>
      <c r="WYK13" s="84"/>
      <c r="WYL13" s="84"/>
      <c r="WYM13" s="84"/>
      <c r="WYN13" s="84"/>
      <c r="WYO13" s="84"/>
      <c r="WYP13" s="84"/>
      <c r="WYQ13" s="84"/>
      <c r="WYR13" s="84"/>
      <c r="WYS13" s="84"/>
      <c r="WYT13" s="84"/>
      <c r="WYU13" s="84"/>
      <c r="WYV13" s="84"/>
      <c r="WYW13" s="84"/>
      <c r="WYX13" s="84"/>
      <c r="WYY13" s="84"/>
      <c r="WYZ13" s="84"/>
      <c r="WZA13" s="84"/>
      <c r="WZB13" s="84"/>
      <c r="WZC13" s="84"/>
      <c r="WZD13" s="84"/>
      <c r="WZE13" s="84"/>
      <c r="WZF13" s="84"/>
      <c r="WZG13" s="84"/>
      <c r="WZH13" s="84"/>
      <c r="WZI13" s="84"/>
      <c r="WZJ13" s="84"/>
      <c r="WZK13" s="84"/>
      <c r="WZL13" s="84"/>
      <c r="WZM13" s="84"/>
      <c r="WZN13" s="84"/>
      <c r="WZO13" s="84"/>
      <c r="WZP13" s="84"/>
      <c r="WZQ13" s="84"/>
      <c r="WZR13" s="84"/>
      <c r="WZS13" s="84"/>
      <c r="WZT13" s="84"/>
      <c r="WZU13" s="84"/>
      <c r="WZV13" s="84"/>
      <c r="WZW13" s="84"/>
      <c r="WZX13" s="84"/>
      <c r="WZY13" s="84"/>
      <c r="WZZ13" s="84"/>
      <c r="XAA13" s="84"/>
      <c r="XAB13" s="84"/>
      <c r="XAC13" s="84"/>
      <c r="XAD13" s="84"/>
      <c r="XAE13" s="84"/>
      <c r="XAF13" s="84"/>
      <c r="XAG13" s="84"/>
      <c r="XAH13" s="84"/>
      <c r="XAI13" s="84"/>
      <c r="XAJ13" s="84"/>
      <c r="XAK13" s="84"/>
      <c r="XAL13" s="84"/>
      <c r="XAM13" s="84"/>
      <c r="XAN13" s="84"/>
      <c r="XAO13" s="84"/>
      <c r="XAP13" s="84"/>
      <c r="XAQ13" s="84"/>
      <c r="XAR13" s="84"/>
      <c r="XAS13" s="84"/>
      <c r="XAT13" s="84"/>
      <c r="XAU13" s="84"/>
      <c r="XAV13" s="84"/>
      <c r="XAW13" s="84"/>
      <c r="XAX13" s="84"/>
      <c r="XAY13" s="84"/>
      <c r="XAZ13" s="84"/>
      <c r="XBA13" s="84"/>
      <c r="XBB13" s="84"/>
      <c r="XBC13" s="84"/>
      <c r="XBD13" s="84"/>
      <c r="XBE13" s="84"/>
      <c r="XBF13" s="84"/>
      <c r="XBG13" s="84"/>
      <c r="XBH13" s="84"/>
      <c r="XBI13" s="84"/>
      <c r="XBJ13" s="84"/>
      <c r="XBK13" s="84"/>
      <c r="XBL13" s="84"/>
      <c r="XBM13" s="84"/>
      <c r="XBN13" s="84"/>
      <c r="XBO13" s="84"/>
      <c r="XBP13" s="84"/>
      <c r="XBQ13" s="84"/>
      <c r="XBR13" s="84"/>
      <c r="XBS13" s="84"/>
      <c r="XBT13" s="84"/>
      <c r="XBU13" s="84"/>
      <c r="XBV13" s="84"/>
      <c r="XBW13" s="84"/>
      <c r="XBX13" s="84"/>
      <c r="XBY13" s="84"/>
      <c r="XBZ13" s="84"/>
      <c r="XCA13" s="84"/>
      <c r="XCB13" s="84"/>
      <c r="XCC13" s="84"/>
      <c r="XCD13" s="84"/>
      <c r="XCE13" s="84"/>
      <c r="XCF13" s="84"/>
      <c r="XCG13" s="84"/>
      <c r="XCH13" s="84"/>
      <c r="XCI13" s="84"/>
      <c r="XCJ13" s="84"/>
      <c r="XCK13" s="84"/>
      <c r="XCL13" s="84"/>
      <c r="XCM13" s="84"/>
      <c r="XCN13" s="84"/>
      <c r="XCO13" s="84"/>
      <c r="XCP13" s="84"/>
      <c r="XCQ13" s="84"/>
      <c r="XCR13" s="84"/>
      <c r="XCS13" s="84"/>
      <c r="XCT13" s="84"/>
      <c r="XCU13" s="84"/>
      <c r="XCV13" s="84"/>
      <c r="XCW13" s="84"/>
      <c r="XCX13" s="84"/>
      <c r="XCY13" s="84"/>
      <c r="XCZ13" s="84"/>
      <c r="XDA13" s="84"/>
      <c r="XDB13" s="84"/>
      <c r="XDC13" s="84"/>
      <c r="XDD13" s="84"/>
      <c r="XDE13" s="84"/>
      <c r="XDF13" s="84"/>
      <c r="XDG13" s="84"/>
      <c r="XDH13" s="84"/>
      <c r="XDI13" s="84"/>
      <c r="XDJ13" s="84"/>
      <c r="XDK13" s="84"/>
      <c r="XDL13" s="84"/>
      <c r="XDM13" s="84"/>
      <c r="XDN13" s="84"/>
      <c r="XDO13" s="84"/>
      <c r="XDP13" s="84"/>
      <c r="XDQ13" s="84"/>
      <c r="XDR13" s="84"/>
      <c r="XDS13" s="84"/>
      <c r="XDT13" s="84"/>
      <c r="XDU13" s="84"/>
      <c r="XDV13" s="84"/>
      <c r="XDW13" s="84"/>
      <c r="XDX13" s="84"/>
      <c r="XDY13" s="84"/>
      <c r="XDZ13" s="84"/>
      <c r="XEA13" s="84"/>
      <c r="XEB13" s="84"/>
      <c r="XEC13" s="84"/>
      <c r="XED13" s="84"/>
      <c r="XEE13" s="84"/>
    </row>
    <row r="14" spans="1:16359" ht="20.399999999999999" customHeight="1">
      <c r="A14" s="295" t="s">
        <v>739</v>
      </c>
      <c r="B14" s="163" t="s">
        <v>777</v>
      </c>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row>
    <row r="15" spans="1:16359" ht="20.399999999999999" customHeight="1">
      <c r="A15" s="295" t="s">
        <v>525</v>
      </c>
      <c r="B15" s="163" t="s">
        <v>778</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row>
    <row r="16" spans="1:16359" ht="20.399999999999999" customHeight="1">
      <c r="A16" s="295" t="s">
        <v>526</v>
      </c>
      <c r="B16" s="163" t="s">
        <v>779</v>
      </c>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row>
    <row r="17" spans="1:38" ht="20.399999999999999" customHeight="1">
      <c r="A17" s="295" t="s">
        <v>517</v>
      </c>
      <c r="B17" s="163" t="s">
        <v>780</v>
      </c>
      <c r="C17" s="357"/>
      <c r="D17" s="357"/>
      <c r="E17" s="357"/>
      <c r="F17" s="357"/>
      <c r="G17" s="357"/>
      <c r="H17" s="357"/>
      <c r="I17" s="357"/>
      <c r="J17" s="357"/>
      <c r="K17" s="357"/>
      <c r="L17" s="357"/>
      <c r="M17" s="357"/>
      <c r="N17" s="357"/>
      <c r="O17" s="357"/>
      <c r="P17" s="357"/>
      <c r="Q17" s="357"/>
      <c r="R17" s="357"/>
      <c r="S17" s="357"/>
      <c r="T17" s="357"/>
      <c r="U17" s="358"/>
      <c r="V17" s="358"/>
      <c r="W17" s="358"/>
      <c r="X17" s="358"/>
      <c r="Y17" s="358"/>
      <c r="Z17" s="358"/>
      <c r="AA17" s="358"/>
      <c r="AB17" s="358"/>
      <c r="AC17" s="358"/>
      <c r="AD17" s="358"/>
      <c r="AE17" s="358"/>
      <c r="AF17" s="358"/>
      <c r="AG17" s="358"/>
      <c r="AH17" s="358"/>
      <c r="AI17" s="358"/>
      <c r="AJ17" s="358"/>
      <c r="AK17" s="358"/>
      <c r="AL17" s="358"/>
    </row>
    <row r="18" spans="1:38" ht="20.399999999999999" customHeight="1">
      <c r="A18" s="295" t="s">
        <v>742</v>
      </c>
      <c r="B18" s="163" t="s">
        <v>781</v>
      </c>
      <c r="C18" s="357"/>
      <c r="D18" s="357"/>
      <c r="E18" s="357"/>
      <c r="F18" s="357"/>
      <c r="G18" s="357"/>
      <c r="H18" s="357"/>
      <c r="I18" s="357"/>
      <c r="J18" s="357"/>
      <c r="K18" s="357"/>
      <c r="L18" s="357"/>
      <c r="M18" s="357"/>
      <c r="N18" s="357"/>
      <c r="O18" s="357"/>
      <c r="P18" s="357"/>
      <c r="Q18" s="357"/>
      <c r="R18" s="357"/>
      <c r="S18" s="357"/>
      <c r="T18" s="357"/>
      <c r="U18" s="358"/>
      <c r="V18" s="358"/>
      <c r="W18" s="358"/>
      <c r="X18" s="358"/>
      <c r="Y18" s="358"/>
      <c r="Z18" s="358"/>
      <c r="AA18" s="358"/>
      <c r="AB18" s="358"/>
      <c r="AC18" s="358"/>
      <c r="AD18" s="358"/>
      <c r="AE18" s="358"/>
      <c r="AF18" s="358"/>
      <c r="AG18" s="358"/>
      <c r="AH18" s="358"/>
      <c r="AI18" s="358"/>
      <c r="AJ18" s="358"/>
      <c r="AK18" s="358"/>
      <c r="AL18" s="358"/>
    </row>
    <row r="19" spans="1:38" ht="20.399999999999999" customHeight="1">
      <c r="A19" s="295" t="s">
        <v>518</v>
      </c>
      <c r="B19" s="163" t="s">
        <v>782</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row>
    <row r="20" spans="1:38" ht="20.399999999999999" customHeight="1">
      <c r="A20" s="168" t="s">
        <v>519</v>
      </c>
      <c r="B20" s="163" t="s">
        <v>783</v>
      </c>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row>
    <row r="21" spans="1:38" ht="20.399999999999999" customHeight="1">
      <c r="A21" s="168" t="s">
        <v>1042</v>
      </c>
      <c r="B21" s="163" t="s">
        <v>784</v>
      </c>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row>
    <row r="22" spans="1:38" ht="20.399999999999999" customHeight="1">
      <c r="A22" s="168" t="s">
        <v>1043</v>
      </c>
      <c r="B22" s="163" t="s">
        <v>785</v>
      </c>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row>
    <row r="23" spans="1:38" ht="20.399999999999999" customHeight="1">
      <c r="A23" s="159" t="s">
        <v>522</v>
      </c>
      <c r="B23" s="163" t="s">
        <v>786</v>
      </c>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row>
    <row r="24" spans="1:38" ht="20.399999999999999" customHeight="1">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7"/>
      <c r="AE24" s="367"/>
      <c r="AF24" s="366"/>
      <c r="AG24" s="366"/>
      <c r="AH24" s="366"/>
      <c r="AI24" s="366"/>
      <c r="AJ24" s="367"/>
      <c r="AK24" s="367"/>
      <c r="AL24" s="366"/>
    </row>
    <row r="25" spans="1:38" ht="20.399999999999999" customHeight="1">
      <c r="A25" s="296" t="s">
        <v>953</v>
      </c>
      <c r="B25" s="163" t="s">
        <v>787</v>
      </c>
      <c r="C25" s="357"/>
      <c r="D25" s="357"/>
      <c r="E25" s="357"/>
      <c r="F25" s="357"/>
      <c r="G25" s="357"/>
      <c r="H25" s="357"/>
      <c r="I25" s="357"/>
      <c r="J25" s="357"/>
      <c r="K25" s="357"/>
      <c r="L25" s="357"/>
      <c r="M25" s="357"/>
      <c r="N25" s="357"/>
      <c r="O25" s="357"/>
      <c r="P25" s="357"/>
      <c r="Q25" s="357"/>
      <c r="R25" s="357"/>
      <c r="S25" s="357"/>
      <c r="T25" s="357"/>
      <c r="U25" s="365"/>
      <c r="V25" s="365"/>
      <c r="W25" s="365"/>
      <c r="X25" s="365"/>
      <c r="Y25" s="365"/>
      <c r="Z25" s="365"/>
      <c r="AA25" s="365"/>
      <c r="AB25" s="365"/>
      <c r="AC25" s="365"/>
      <c r="AD25" s="365"/>
      <c r="AE25" s="365"/>
      <c r="AF25" s="365"/>
      <c r="AG25" s="365"/>
      <c r="AH25" s="365"/>
      <c r="AI25" s="365"/>
      <c r="AJ25" s="365"/>
      <c r="AK25" s="365"/>
      <c r="AL25" s="365"/>
    </row>
    <row r="26" spans="1:38" ht="20.399999999999999" customHeight="1">
      <c r="A26" s="296" t="s">
        <v>743</v>
      </c>
      <c r="B26" s="163" t="s">
        <v>788</v>
      </c>
      <c r="C26" s="357"/>
      <c r="D26" s="357"/>
      <c r="E26" s="357"/>
      <c r="F26" s="357"/>
      <c r="G26" s="357"/>
      <c r="H26" s="357"/>
      <c r="I26" s="357"/>
      <c r="J26" s="357"/>
      <c r="K26" s="357"/>
      <c r="L26" s="357"/>
      <c r="M26" s="357"/>
      <c r="N26" s="357"/>
      <c r="O26" s="357"/>
      <c r="P26" s="357"/>
      <c r="Q26" s="357"/>
      <c r="R26" s="357"/>
      <c r="S26" s="357"/>
      <c r="T26" s="357"/>
      <c r="U26" s="365"/>
      <c r="V26" s="365"/>
      <c r="W26" s="365"/>
      <c r="X26" s="365"/>
      <c r="Y26" s="365"/>
      <c r="Z26" s="365"/>
      <c r="AA26" s="365"/>
      <c r="AB26" s="365"/>
      <c r="AC26" s="365"/>
      <c r="AD26" s="365"/>
      <c r="AE26" s="365"/>
      <c r="AF26" s="365"/>
      <c r="AG26" s="365"/>
      <c r="AH26" s="365"/>
      <c r="AI26" s="365"/>
      <c r="AJ26" s="365"/>
      <c r="AK26" s="365"/>
      <c r="AL26" s="365"/>
    </row>
    <row r="27" spans="1:38" ht="37.5" customHeight="1">
      <c r="AF27" s="84"/>
      <c r="AL27" s="84"/>
    </row>
    <row r="28" spans="1:38" ht="35.25" customHeight="1">
      <c r="A28" s="84"/>
      <c r="B28" s="290"/>
      <c r="AF28" s="84"/>
      <c r="AL28" s="84"/>
    </row>
    <row r="29" spans="1:38">
      <c r="AF29" s="84"/>
      <c r="AL29" s="84"/>
    </row>
    <row r="30" spans="1:38">
      <c r="AF30" s="84"/>
      <c r="AL30" s="84"/>
    </row>
    <row r="31" spans="1:38">
      <c r="AF31" s="84"/>
      <c r="AL31" s="84"/>
    </row>
    <row r="32" spans="1:38">
      <c r="A32" s="291"/>
    </row>
    <row r="33" spans="1:1">
      <c r="A33" s="291"/>
    </row>
    <row r="34" spans="1:1">
      <c r="A34" s="292"/>
    </row>
    <row r="35" spans="1:1">
      <c r="A35" s="292"/>
    </row>
  </sheetData>
  <mergeCells count="12">
    <mergeCell ref="C3:T3"/>
    <mergeCell ref="U3:AF3"/>
    <mergeCell ref="C4:H7"/>
    <mergeCell ref="I4:T6"/>
    <mergeCell ref="U4:AF6"/>
    <mergeCell ref="I7:N7"/>
    <mergeCell ref="O7:T7"/>
    <mergeCell ref="AG3:AL3"/>
    <mergeCell ref="AG4:AL6"/>
    <mergeCell ref="AG7:AL7"/>
    <mergeCell ref="U7:Z7"/>
    <mergeCell ref="AA7:AF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D150"/>
  <sheetViews>
    <sheetView showGridLines="0" tabSelected="1" topLeftCell="N1" zoomScale="85" zoomScaleNormal="85" workbookViewId="0">
      <selection activeCell="Q11" sqref="Q11"/>
    </sheetView>
  </sheetViews>
  <sheetFormatPr baseColWidth="10" defaultColWidth="9.109375" defaultRowHeight="14.4"/>
  <cols>
    <col min="1" max="1" width="29.5546875" style="3" customWidth="1"/>
    <col min="2" max="2" width="19.88671875" style="3" customWidth="1"/>
    <col min="3" max="56" width="16.33203125" style="3" customWidth="1"/>
    <col min="57" max="249" width="9.109375" style="3"/>
    <col min="250" max="250" width="2.44140625" style="3" customWidth="1"/>
    <col min="251" max="251" width="3" style="3" customWidth="1"/>
    <col min="252" max="252" width="55" style="3" customWidth="1"/>
    <col min="253" max="258" width="18.5546875" style="3" customWidth="1"/>
    <col min="259" max="259" width="19.5546875" style="3" customWidth="1"/>
    <col min="260" max="262" width="18.5546875" style="3" customWidth="1"/>
    <col min="263" max="264" width="17.5546875" style="3" customWidth="1"/>
    <col min="265" max="266" width="20.5546875" style="3" customWidth="1"/>
    <col min="267" max="267" width="21.88671875" style="3" customWidth="1"/>
    <col min="268" max="269" width="17.5546875" style="3" customWidth="1"/>
    <col min="270" max="270" width="18.88671875" style="3" bestFit="1" customWidth="1"/>
    <col min="271" max="271" width="17.5546875" style="3" customWidth="1"/>
    <col min="272" max="505" width="9.109375" style="3"/>
    <col min="506" max="506" width="2.44140625" style="3" customWidth="1"/>
    <col min="507" max="507" width="3" style="3" customWidth="1"/>
    <col min="508" max="508" width="55" style="3" customWidth="1"/>
    <col min="509" max="514" width="18.5546875" style="3" customWidth="1"/>
    <col min="515" max="515" width="19.5546875" style="3" customWidth="1"/>
    <col min="516" max="518" width="18.5546875" style="3" customWidth="1"/>
    <col min="519" max="520" width="17.5546875" style="3" customWidth="1"/>
    <col min="521" max="522" width="20.5546875" style="3" customWidth="1"/>
    <col min="523" max="523" width="21.88671875" style="3" customWidth="1"/>
    <col min="524" max="525" width="17.5546875" style="3" customWidth="1"/>
    <col min="526" max="526" width="18.88671875" style="3" bestFit="1" customWidth="1"/>
    <col min="527" max="527" width="17.5546875" style="3" customWidth="1"/>
    <col min="528" max="761" width="9.109375" style="3"/>
    <col min="762" max="762" width="2.44140625" style="3" customWidth="1"/>
    <col min="763" max="763" width="3" style="3" customWidth="1"/>
    <col min="764" max="764" width="55" style="3" customWidth="1"/>
    <col min="765" max="770" width="18.5546875" style="3" customWidth="1"/>
    <col min="771" max="771" width="19.5546875" style="3" customWidth="1"/>
    <col min="772" max="774" width="18.5546875" style="3" customWidth="1"/>
    <col min="775" max="776" width="17.5546875" style="3" customWidth="1"/>
    <col min="777" max="778" width="20.5546875" style="3" customWidth="1"/>
    <col min="779" max="779" width="21.88671875" style="3" customWidth="1"/>
    <col min="780" max="781" width="17.5546875" style="3" customWidth="1"/>
    <col min="782" max="782" width="18.88671875" style="3" bestFit="1" customWidth="1"/>
    <col min="783" max="783" width="17.5546875" style="3" customWidth="1"/>
    <col min="784" max="1017" width="9.109375" style="3"/>
    <col min="1018" max="1018" width="2.44140625" style="3" customWidth="1"/>
    <col min="1019" max="1019" width="3" style="3" customWidth="1"/>
    <col min="1020" max="1020" width="55" style="3" customWidth="1"/>
    <col min="1021" max="1026" width="18.5546875" style="3" customWidth="1"/>
    <col min="1027" max="1027" width="19.5546875" style="3" customWidth="1"/>
    <col min="1028" max="1030" width="18.5546875" style="3" customWidth="1"/>
    <col min="1031" max="1032" width="17.5546875" style="3" customWidth="1"/>
    <col min="1033" max="1034" width="20.5546875" style="3" customWidth="1"/>
    <col min="1035" max="1035" width="21.88671875" style="3" customWidth="1"/>
    <col min="1036" max="1037" width="17.5546875" style="3" customWidth="1"/>
    <col min="1038" max="1038" width="18.88671875" style="3" bestFit="1" customWidth="1"/>
    <col min="1039" max="1039" width="17.5546875" style="3" customWidth="1"/>
    <col min="1040" max="1273" width="9.109375" style="3"/>
    <col min="1274" max="1274" width="2.44140625" style="3" customWidth="1"/>
    <col min="1275" max="1275" width="3" style="3" customWidth="1"/>
    <col min="1276" max="1276" width="55" style="3" customWidth="1"/>
    <col min="1277" max="1282" width="18.5546875" style="3" customWidth="1"/>
    <col min="1283" max="1283" width="19.5546875" style="3" customWidth="1"/>
    <col min="1284" max="1286" width="18.5546875" style="3" customWidth="1"/>
    <col min="1287" max="1288" width="17.5546875" style="3" customWidth="1"/>
    <col min="1289" max="1290" width="20.5546875" style="3" customWidth="1"/>
    <col min="1291" max="1291" width="21.88671875" style="3" customWidth="1"/>
    <col min="1292" max="1293" width="17.5546875" style="3" customWidth="1"/>
    <col min="1294" max="1294" width="18.88671875" style="3" bestFit="1" customWidth="1"/>
    <col min="1295" max="1295" width="17.5546875" style="3" customWidth="1"/>
    <col min="1296" max="1529" width="9.109375" style="3"/>
    <col min="1530" max="1530" width="2.44140625" style="3" customWidth="1"/>
    <col min="1531" max="1531" width="3" style="3" customWidth="1"/>
    <col min="1532" max="1532" width="55" style="3" customWidth="1"/>
    <col min="1533" max="1538" width="18.5546875" style="3" customWidth="1"/>
    <col min="1539" max="1539" width="19.5546875" style="3" customWidth="1"/>
    <col min="1540" max="1542" width="18.5546875" style="3" customWidth="1"/>
    <col min="1543" max="1544" width="17.5546875" style="3" customWidth="1"/>
    <col min="1545" max="1546" width="20.5546875" style="3" customWidth="1"/>
    <col min="1547" max="1547" width="21.88671875" style="3" customWidth="1"/>
    <col min="1548" max="1549" width="17.5546875" style="3" customWidth="1"/>
    <col min="1550" max="1550" width="18.88671875" style="3" bestFit="1" customWidth="1"/>
    <col min="1551" max="1551" width="17.5546875" style="3" customWidth="1"/>
    <col min="1552" max="1785" width="9.109375" style="3"/>
    <col min="1786" max="1786" width="2.44140625" style="3" customWidth="1"/>
    <col min="1787" max="1787" width="3" style="3" customWidth="1"/>
    <col min="1788" max="1788" width="55" style="3" customWidth="1"/>
    <col min="1789" max="1794" width="18.5546875" style="3" customWidth="1"/>
    <col min="1795" max="1795" width="19.5546875" style="3" customWidth="1"/>
    <col min="1796" max="1798" width="18.5546875" style="3" customWidth="1"/>
    <col min="1799" max="1800" width="17.5546875" style="3" customWidth="1"/>
    <col min="1801" max="1802" width="20.5546875" style="3" customWidth="1"/>
    <col min="1803" max="1803" width="21.88671875" style="3" customWidth="1"/>
    <col min="1804" max="1805" width="17.5546875" style="3" customWidth="1"/>
    <col min="1806" max="1806" width="18.88671875" style="3" bestFit="1" customWidth="1"/>
    <col min="1807" max="1807" width="17.5546875" style="3" customWidth="1"/>
    <col min="1808" max="2041" width="9.109375" style="3"/>
    <col min="2042" max="2042" width="2.44140625" style="3" customWidth="1"/>
    <col min="2043" max="2043" width="3" style="3" customWidth="1"/>
    <col min="2044" max="2044" width="55" style="3" customWidth="1"/>
    <col min="2045" max="2050" width="18.5546875" style="3" customWidth="1"/>
    <col min="2051" max="2051" width="19.5546875" style="3" customWidth="1"/>
    <col min="2052" max="2054" width="18.5546875" style="3" customWidth="1"/>
    <col min="2055" max="2056" width="17.5546875" style="3" customWidth="1"/>
    <col min="2057" max="2058" width="20.5546875" style="3" customWidth="1"/>
    <col min="2059" max="2059" width="21.88671875" style="3" customWidth="1"/>
    <col min="2060" max="2061" width="17.5546875" style="3" customWidth="1"/>
    <col min="2062" max="2062" width="18.88671875" style="3" bestFit="1" customWidth="1"/>
    <col min="2063" max="2063" width="17.5546875" style="3" customWidth="1"/>
    <col min="2064" max="2297" width="9.109375" style="3"/>
    <col min="2298" max="2298" width="2.44140625" style="3" customWidth="1"/>
    <col min="2299" max="2299" width="3" style="3" customWidth="1"/>
    <col min="2300" max="2300" width="55" style="3" customWidth="1"/>
    <col min="2301" max="2306" width="18.5546875" style="3" customWidth="1"/>
    <col min="2307" max="2307" width="19.5546875" style="3" customWidth="1"/>
    <col min="2308" max="2310" width="18.5546875" style="3" customWidth="1"/>
    <col min="2311" max="2312" width="17.5546875" style="3" customWidth="1"/>
    <col min="2313" max="2314" width="20.5546875" style="3" customWidth="1"/>
    <col min="2315" max="2315" width="21.88671875" style="3" customWidth="1"/>
    <col min="2316" max="2317" width="17.5546875" style="3" customWidth="1"/>
    <col min="2318" max="2318" width="18.88671875" style="3" bestFit="1" customWidth="1"/>
    <col min="2319" max="2319" width="17.5546875" style="3" customWidth="1"/>
    <col min="2320" max="2553" width="9.109375" style="3"/>
    <col min="2554" max="2554" width="2.44140625" style="3" customWidth="1"/>
    <col min="2555" max="2555" width="3" style="3" customWidth="1"/>
    <col min="2556" max="2556" width="55" style="3" customWidth="1"/>
    <col min="2557" max="2562" width="18.5546875" style="3" customWidth="1"/>
    <col min="2563" max="2563" width="19.5546875" style="3" customWidth="1"/>
    <col min="2564" max="2566" width="18.5546875" style="3" customWidth="1"/>
    <col min="2567" max="2568" width="17.5546875" style="3" customWidth="1"/>
    <col min="2569" max="2570" width="20.5546875" style="3" customWidth="1"/>
    <col min="2571" max="2571" width="21.88671875" style="3" customWidth="1"/>
    <col min="2572" max="2573" width="17.5546875" style="3" customWidth="1"/>
    <col min="2574" max="2574" width="18.88671875" style="3" bestFit="1" customWidth="1"/>
    <col min="2575" max="2575" width="17.5546875" style="3" customWidth="1"/>
    <col min="2576" max="2809" width="9.109375" style="3"/>
    <col min="2810" max="2810" width="2.44140625" style="3" customWidth="1"/>
    <col min="2811" max="2811" width="3" style="3" customWidth="1"/>
    <col min="2812" max="2812" width="55" style="3" customWidth="1"/>
    <col min="2813" max="2818" width="18.5546875" style="3" customWidth="1"/>
    <col min="2819" max="2819" width="19.5546875" style="3" customWidth="1"/>
    <col min="2820" max="2822" width="18.5546875" style="3" customWidth="1"/>
    <col min="2823" max="2824" width="17.5546875" style="3" customWidth="1"/>
    <col min="2825" max="2826" width="20.5546875" style="3" customWidth="1"/>
    <col min="2827" max="2827" width="21.88671875" style="3" customWidth="1"/>
    <col min="2828" max="2829" width="17.5546875" style="3" customWidth="1"/>
    <col min="2830" max="2830" width="18.88671875" style="3" bestFit="1" customWidth="1"/>
    <col min="2831" max="2831" width="17.5546875" style="3" customWidth="1"/>
    <col min="2832" max="3065" width="9.109375" style="3"/>
    <col min="3066" max="3066" width="2.44140625" style="3" customWidth="1"/>
    <col min="3067" max="3067" width="3" style="3" customWidth="1"/>
    <col min="3068" max="3068" width="55" style="3" customWidth="1"/>
    <col min="3069" max="3074" width="18.5546875" style="3" customWidth="1"/>
    <col min="3075" max="3075" width="19.5546875" style="3" customWidth="1"/>
    <col min="3076" max="3078" width="18.5546875" style="3" customWidth="1"/>
    <col min="3079" max="3080" width="17.5546875" style="3" customWidth="1"/>
    <col min="3081" max="3082" width="20.5546875" style="3" customWidth="1"/>
    <col min="3083" max="3083" width="21.88671875" style="3" customWidth="1"/>
    <col min="3084" max="3085" width="17.5546875" style="3" customWidth="1"/>
    <col min="3086" max="3086" width="18.88671875" style="3" bestFit="1" customWidth="1"/>
    <col min="3087" max="3087" width="17.5546875" style="3" customWidth="1"/>
    <col min="3088" max="3321" width="9.109375" style="3"/>
    <col min="3322" max="3322" width="2.44140625" style="3" customWidth="1"/>
    <col min="3323" max="3323" width="3" style="3" customWidth="1"/>
    <col min="3324" max="3324" width="55" style="3" customWidth="1"/>
    <col min="3325" max="3330" width="18.5546875" style="3" customWidth="1"/>
    <col min="3331" max="3331" width="19.5546875" style="3" customWidth="1"/>
    <col min="3332" max="3334" width="18.5546875" style="3" customWidth="1"/>
    <col min="3335" max="3336" width="17.5546875" style="3" customWidth="1"/>
    <col min="3337" max="3338" width="20.5546875" style="3" customWidth="1"/>
    <col min="3339" max="3339" width="21.88671875" style="3" customWidth="1"/>
    <col min="3340" max="3341" width="17.5546875" style="3" customWidth="1"/>
    <col min="3342" max="3342" width="18.88671875" style="3" bestFit="1" customWidth="1"/>
    <col min="3343" max="3343" width="17.5546875" style="3" customWidth="1"/>
    <col min="3344" max="3577" width="9.109375" style="3"/>
    <col min="3578" max="3578" width="2.44140625" style="3" customWidth="1"/>
    <col min="3579" max="3579" width="3" style="3" customWidth="1"/>
    <col min="3580" max="3580" width="55" style="3" customWidth="1"/>
    <col min="3581" max="3586" width="18.5546875" style="3" customWidth="1"/>
    <col min="3587" max="3587" width="19.5546875" style="3" customWidth="1"/>
    <col min="3588" max="3590" width="18.5546875" style="3" customWidth="1"/>
    <col min="3591" max="3592" width="17.5546875" style="3" customWidth="1"/>
    <col min="3593" max="3594" width="20.5546875" style="3" customWidth="1"/>
    <col min="3595" max="3595" width="21.88671875" style="3" customWidth="1"/>
    <col min="3596" max="3597" width="17.5546875" style="3" customWidth="1"/>
    <col min="3598" max="3598" width="18.88671875" style="3" bestFit="1" customWidth="1"/>
    <col min="3599" max="3599" width="17.5546875" style="3" customWidth="1"/>
    <col min="3600" max="3833" width="9.109375" style="3"/>
    <col min="3834" max="3834" width="2.44140625" style="3" customWidth="1"/>
    <col min="3835" max="3835" width="3" style="3" customWidth="1"/>
    <col min="3836" max="3836" width="55" style="3" customWidth="1"/>
    <col min="3837" max="3842" width="18.5546875" style="3" customWidth="1"/>
    <col min="3843" max="3843" width="19.5546875" style="3" customWidth="1"/>
    <col min="3844" max="3846" width="18.5546875" style="3" customWidth="1"/>
    <col min="3847" max="3848" width="17.5546875" style="3" customWidth="1"/>
    <col min="3849" max="3850" width="20.5546875" style="3" customWidth="1"/>
    <col min="3851" max="3851" width="21.88671875" style="3" customWidth="1"/>
    <col min="3852" max="3853" width="17.5546875" style="3" customWidth="1"/>
    <col min="3854" max="3854" width="18.88671875" style="3" bestFit="1" customWidth="1"/>
    <col min="3855" max="3855" width="17.5546875" style="3" customWidth="1"/>
    <col min="3856" max="4089" width="9.109375" style="3"/>
    <col min="4090" max="4090" width="2.44140625" style="3" customWidth="1"/>
    <col min="4091" max="4091" width="3" style="3" customWidth="1"/>
    <col min="4092" max="4092" width="55" style="3" customWidth="1"/>
    <col min="4093" max="4098" width="18.5546875" style="3" customWidth="1"/>
    <col min="4099" max="4099" width="19.5546875" style="3" customWidth="1"/>
    <col min="4100" max="4102" width="18.5546875" style="3" customWidth="1"/>
    <col min="4103" max="4104" width="17.5546875" style="3" customWidth="1"/>
    <col min="4105" max="4106" width="20.5546875" style="3" customWidth="1"/>
    <col min="4107" max="4107" width="21.88671875" style="3" customWidth="1"/>
    <col min="4108" max="4109" width="17.5546875" style="3" customWidth="1"/>
    <col min="4110" max="4110" width="18.88671875" style="3" bestFit="1" customWidth="1"/>
    <col min="4111" max="4111" width="17.5546875" style="3" customWidth="1"/>
    <col min="4112" max="4345" width="9.109375" style="3"/>
    <col min="4346" max="4346" width="2.44140625" style="3" customWidth="1"/>
    <col min="4347" max="4347" width="3" style="3" customWidth="1"/>
    <col min="4348" max="4348" width="55" style="3" customWidth="1"/>
    <col min="4349" max="4354" width="18.5546875" style="3" customWidth="1"/>
    <col min="4355" max="4355" width="19.5546875" style="3" customWidth="1"/>
    <col min="4356" max="4358" width="18.5546875" style="3" customWidth="1"/>
    <col min="4359" max="4360" width="17.5546875" style="3" customWidth="1"/>
    <col min="4361" max="4362" width="20.5546875" style="3" customWidth="1"/>
    <col min="4363" max="4363" width="21.88671875" style="3" customWidth="1"/>
    <col min="4364" max="4365" width="17.5546875" style="3" customWidth="1"/>
    <col min="4366" max="4366" width="18.88671875" style="3" bestFit="1" customWidth="1"/>
    <col min="4367" max="4367" width="17.5546875" style="3" customWidth="1"/>
    <col min="4368" max="4601" width="9.109375" style="3"/>
    <col min="4602" max="4602" width="2.44140625" style="3" customWidth="1"/>
    <col min="4603" max="4603" width="3" style="3" customWidth="1"/>
    <col min="4604" max="4604" width="55" style="3" customWidth="1"/>
    <col min="4605" max="4610" width="18.5546875" style="3" customWidth="1"/>
    <col min="4611" max="4611" width="19.5546875" style="3" customWidth="1"/>
    <col min="4612" max="4614" width="18.5546875" style="3" customWidth="1"/>
    <col min="4615" max="4616" width="17.5546875" style="3" customWidth="1"/>
    <col min="4617" max="4618" width="20.5546875" style="3" customWidth="1"/>
    <col min="4619" max="4619" width="21.88671875" style="3" customWidth="1"/>
    <col min="4620" max="4621" width="17.5546875" style="3" customWidth="1"/>
    <col min="4622" max="4622" width="18.88671875" style="3" bestFit="1" customWidth="1"/>
    <col min="4623" max="4623" width="17.5546875" style="3" customWidth="1"/>
    <col min="4624" max="4857" width="9.109375" style="3"/>
    <col min="4858" max="4858" width="2.44140625" style="3" customWidth="1"/>
    <col min="4859" max="4859" width="3" style="3" customWidth="1"/>
    <col min="4860" max="4860" width="55" style="3" customWidth="1"/>
    <col min="4861" max="4866" width="18.5546875" style="3" customWidth="1"/>
    <col min="4867" max="4867" width="19.5546875" style="3" customWidth="1"/>
    <col min="4868" max="4870" width="18.5546875" style="3" customWidth="1"/>
    <col min="4871" max="4872" width="17.5546875" style="3" customWidth="1"/>
    <col min="4873" max="4874" width="20.5546875" style="3" customWidth="1"/>
    <col min="4875" max="4875" width="21.88671875" style="3" customWidth="1"/>
    <col min="4876" max="4877" width="17.5546875" style="3" customWidth="1"/>
    <col min="4878" max="4878" width="18.88671875" style="3" bestFit="1" customWidth="1"/>
    <col min="4879" max="4879" width="17.5546875" style="3" customWidth="1"/>
    <col min="4880" max="5113" width="9.109375" style="3"/>
    <col min="5114" max="5114" width="2.44140625" style="3" customWidth="1"/>
    <col min="5115" max="5115" width="3" style="3" customWidth="1"/>
    <col min="5116" max="5116" width="55" style="3" customWidth="1"/>
    <col min="5117" max="5122" width="18.5546875" style="3" customWidth="1"/>
    <col min="5123" max="5123" width="19.5546875" style="3" customWidth="1"/>
    <col min="5124" max="5126" width="18.5546875" style="3" customWidth="1"/>
    <col min="5127" max="5128" width="17.5546875" style="3" customWidth="1"/>
    <col min="5129" max="5130" width="20.5546875" style="3" customWidth="1"/>
    <col min="5131" max="5131" width="21.88671875" style="3" customWidth="1"/>
    <col min="5132" max="5133" width="17.5546875" style="3" customWidth="1"/>
    <col min="5134" max="5134" width="18.88671875" style="3" bestFit="1" customWidth="1"/>
    <col min="5135" max="5135" width="17.5546875" style="3" customWidth="1"/>
    <col min="5136" max="5369" width="9.109375" style="3"/>
    <col min="5370" max="5370" width="2.44140625" style="3" customWidth="1"/>
    <col min="5371" max="5371" width="3" style="3" customWidth="1"/>
    <col min="5372" max="5372" width="55" style="3" customWidth="1"/>
    <col min="5373" max="5378" width="18.5546875" style="3" customWidth="1"/>
    <col min="5379" max="5379" width="19.5546875" style="3" customWidth="1"/>
    <col min="5380" max="5382" width="18.5546875" style="3" customWidth="1"/>
    <col min="5383" max="5384" width="17.5546875" style="3" customWidth="1"/>
    <col min="5385" max="5386" width="20.5546875" style="3" customWidth="1"/>
    <col min="5387" max="5387" width="21.88671875" style="3" customWidth="1"/>
    <col min="5388" max="5389" width="17.5546875" style="3" customWidth="1"/>
    <col min="5390" max="5390" width="18.88671875" style="3" bestFit="1" customWidth="1"/>
    <col min="5391" max="5391" width="17.5546875" style="3" customWidth="1"/>
    <col min="5392" max="5625" width="9.109375" style="3"/>
    <col min="5626" max="5626" width="2.44140625" style="3" customWidth="1"/>
    <col min="5627" max="5627" width="3" style="3" customWidth="1"/>
    <col min="5628" max="5628" width="55" style="3" customWidth="1"/>
    <col min="5629" max="5634" width="18.5546875" style="3" customWidth="1"/>
    <col min="5635" max="5635" width="19.5546875" style="3" customWidth="1"/>
    <col min="5636" max="5638" width="18.5546875" style="3" customWidth="1"/>
    <col min="5639" max="5640" width="17.5546875" style="3" customWidth="1"/>
    <col min="5641" max="5642" width="20.5546875" style="3" customWidth="1"/>
    <col min="5643" max="5643" width="21.88671875" style="3" customWidth="1"/>
    <col min="5644" max="5645" width="17.5546875" style="3" customWidth="1"/>
    <col min="5646" max="5646" width="18.88671875" style="3" bestFit="1" customWidth="1"/>
    <col min="5647" max="5647" width="17.5546875" style="3" customWidth="1"/>
    <col min="5648" max="5881" width="9.109375" style="3"/>
    <col min="5882" max="5882" width="2.44140625" style="3" customWidth="1"/>
    <col min="5883" max="5883" width="3" style="3" customWidth="1"/>
    <col min="5884" max="5884" width="55" style="3" customWidth="1"/>
    <col min="5885" max="5890" width="18.5546875" style="3" customWidth="1"/>
    <col min="5891" max="5891" width="19.5546875" style="3" customWidth="1"/>
    <col min="5892" max="5894" width="18.5546875" style="3" customWidth="1"/>
    <col min="5895" max="5896" width="17.5546875" style="3" customWidth="1"/>
    <col min="5897" max="5898" width="20.5546875" style="3" customWidth="1"/>
    <col min="5899" max="5899" width="21.88671875" style="3" customWidth="1"/>
    <col min="5900" max="5901" width="17.5546875" style="3" customWidth="1"/>
    <col min="5902" max="5902" width="18.88671875" style="3" bestFit="1" customWidth="1"/>
    <col min="5903" max="5903" width="17.5546875" style="3" customWidth="1"/>
    <col min="5904" max="6137" width="9.109375" style="3"/>
    <col min="6138" max="6138" width="2.44140625" style="3" customWidth="1"/>
    <col min="6139" max="6139" width="3" style="3" customWidth="1"/>
    <col min="6140" max="6140" width="55" style="3" customWidth="1"/>
    <col min="6141" max="6146" width="18.5546875" style="3" customWidth="1"/>
    <col min="6147" max="6147" width="19.5546875" style="3" customWidth="1"/>
    <col min="6148" max="6150" width="18.5546875" style="3" customWidth="1"/>
    <col min="6151" max="6152" width="17.5546875" style="3" customWidth="1"/>
    <col min="6153" max="6154" width="20.5546875" style="3" customWidth="1"/>
    <col min="6155" max="6155" width="21.88671875" style="3" customWidth="1"/>
    <col min="6156" max="6157" width="17.5546875" style="3" customWidth="1"/>
    <col min="6158" max="6158" width="18.88671875" style="3" bestFit="1" customWidth="1"/>
    <col min="6159" max="6159" width="17.5546875" style="3" customWidth="1"/>
    <col min="6160" max="6393" width="9.109375" style="3"/>
    <col min="6394" max="6394" width="2.44140625" style="3" customWidth="1"/>
    <col min="6395" max="6395" width="3" style="3" customWidth="1"/>
    <col min="6396" max="6396" width="55" style="3" customWidth="1"/>
    <col min="6397" max="6402" width="18.5546875" style="3" customWidth="1"/>
    <col min="6403" max="6403" width="19.5546875" style="3" customWidth="1"/>
    <col min="6404" max="6406" width="18.5546875" style="3" customWidth="1"/>
    <col min="6407" max="6408" width="17.5546875" style="3" customWidth="1"/>
    <col min="6409" max="6410" width="20.5546875" style="3" customWidth="1"/>
    <col min="6411" max="6411" width="21.88671875" style="3" customWidth="1"/>
    <col min="6412" max="6413" width="17.5546875" style="3" customWidth="1"/>
    <col min="6414" max="6414" width="18.88671875" style="3" bestFit="1" customWidth="1"/>
    <col min="6415" max="6415" width="17.5546875" style="3" customWidth="1"/>
    <col min="6416" max="6649" width="9.109375" style="3"/>
    <col min="6650" max="6650" width="2.44140625" style="3" customWidth="1"/>
    <col min="6651" max="6651" width="3" style="3" customWidth="1"/>
    <col min="6652" max="6652" width="55" style="3" customWidth="1"/>
    <col min="6653" max="6658" width="18.5546875" style="3" customWidth="1"/>
    <col min="6659" max="6659" width="19.5546875" style="3" customWidth="1"/>
    <col min="6660" max="6662" width="18.5546875" style="3" customWidth="1"/>
    <col min="6663" max="6664" width="17.5546875" style="3" customWidth="1"/>
    <col min="6665" max="6666" width="20.5546875" style="3" customWidth="1"/>
    <col min="6667" max="6667" width="21.88671875" style="3" customWidth="1"/>
    <col min="6668" max="6669" width="17.5546875" style="3" customWidth="1"/>
    <col min="6670" max="6670" width="18.88671875" style="3" bestFit="1" customWidth="1"/>
    <col min="6671" max="6671" width="17.5546875" style="3" customWidth="1"/>
    <col min="6672" max="6905" width="9.109375" style="3"/>
    <col min="6906" max="6906" width="2.44140625" style="3" customWidth="1"/>
    <col min="6907" max="6907" width="3" style="3" customWidth="1"/>
    <col min="6908" max="6908" width="55" style="3" customWidth="1"/>
    <col min="6909" max="6914" width="18.5546875" style="3" customWidth="1"/>
    <col min="6915" max="6915" width="19.5546875" style="3" customWidth="1"/>
    <col min="6916" max="6918" width="18.5546875" style="3" customWidth="1"/>
    <col min="6919" max="6920" width="17.5546875" style="3" customWidth="1"/>
    <col min="6921" max="6922" width="20.5546875" style="3" customWidth="1"/>
    <col min="6923" max="6923" width="21.88671875" style="3" customWidth="1"/>
    <col min="6924" max="6925" width="17.5546875" style="3" customWidth="1"/>
    <col min="6926" max="6926" width="18.88671875" style="3" bestFit="1" customWidth="1"/>
    <col min="6927" max="6927" width="17.5546875" style="3" customWidth="1"/>
    <col min="6928" max="7161" width="9.109375" style="3"/>
    <col min="7162" max="7162" width="2.44140625" style="3" customWidth="1"/>
    <col min="7163" max="7163" width="3" style="3" customWidth="1"/>
    <col min="7164" max="7164" width="55" style="3" customWidth="1"/>
    <col min="7165" max="7170" width="18.5546875" style="3" customWidth="1"/>
    <col min="7171" max="7171" width="19.5546875" style="3" customWidth="1"/>
    <col min="7172" max="7174" width="18.5546875" style="3" customWidth="1"/>
    <col min="7175" max="7176" width="17.5546875" style="3" customWidth="1"/>
    <col min="7177" max="7178" width="20.5546875" style="3" customWidth="1"/>
    <col min="7179" max="7179" width="21.88671875" style="3" customWidth="1"/>
    <col min="7180" max="7181" width="17.5546875" style="3" customWidth="1"/>
    <col min="7182" max="7182" width="18.88671875" style="3" bestFit="1" customWidth="1"/>
    <col min="7183" max="7183" width="17.5546875" style="3" customWidth="1"/>
    <col min="7184" max="7417" width="9.109375" style="3"/>
    <col min="7418" max="7418" width="2.44140625" style="3" customWidth="1"/>
    <col min="7419" max="7419" width="3" style="3" customWidth="1"/>
    <col min="7420" max="7420" width="55" style="3" customWidth="1"/>
    <col min="7421" max="7426" width="18.5546875" style="3" customWidth="1"/>
    <col min="7427" max="7427" width="19.5546875" style="3" customWidth="1"/>
    <col min="7428" max="7430" width="18.5546875" style="3" customWidth="1"/>
    <col min="7431" max="7432" width="17.5546875" style="3" customWidth="1"/>
    <col min="7433" max="7434" width="20.5546875" style="3" customWidth="1"/>
    <col min="7435" max="7435" width="21.88671875" style="3" customWidth="1"/>
    <col min="7436" max="7437" width="17.5546875" style="3" customWidth="1"/>
    <col min="7438" max="7438" width="18.88671875" style="3" bestFit="1" customWidth="1"/>
    <col min="7439" max="7439" width="17.5546875" style="3" customWidth="1"/>
    <col min="7440" max="7673" width="9.109375" style="3"/>
    <col min="7674" max="7674" width="2.44140625" style="3" customWidth="1"/>
    <col min="7675" max="7675" width="3" style="3" customWidth="1"/>
    <col min="7676" max="7676" width="55" style="3" customWidth="1"/>
    <col min="7677" max="7682" width="18.5546875" style="3" customWidth="1"/>
    <col min="7683" max="7683" width="19.5546875" style="3" customWidth="1"/>
    <col min="7684" max="7686" width="18.5546875" style="3" customWidth="1"/>
    <col min="7687" max="7688" width="17.5546875" style="3" customWidth="1"/>
    <col min="7689" max="7690" width="20.5546875" style="3" customWidth="1"/>
    <col min="7691" max="7691" width="21.88671875" style="3" customWidth="1"/>
    <col min="7692" max="7693" width="17.5546875" style="3" customWidth="1"/>
    <col min="7694" max="7694" width="18.88671875" style="3" bestFit="1" customWidth="1"/>
    <col min="7695" max="7695" width="17.5546875" style="3" customWidth="1"/>
    <col min="7696" max="7929" width="9.109375" style="3"/>
    <col min="7930" max="7930" width="2.44140625" style="3" customWidth="1"/>
    <col min="7931" max="7931" width="3" style="3" customWidth="1"/>
    <col min="7932" max="7932" width="55" style="3" customWidth="1"/>
    <col min="7933" max="7938" width="18.5546875" style="3" customWidth="1"/>
    <col min="7939" max="7939" width="19.5546875" style="3" customWidth="1"/>
    <col min="7940" max="7942" width="18.5546875" style="3" customWidth="1"/>
    <col min="7943" max="7944" width="17.5546875" style="3" customWidth="1"/>
    <col min="7945" max="7946" width="20.5546875" style="3" customWidth="1"/>
    <col min="7947" max="7947" width="21.88671875" style="3" customWidth="1"/>
    <col min="7948" max="7949" width="17.5546875" style="3" customWidth="1"/>
    <col min="7950" max="7950" width="18.88671875" style="3" bestFit="1" customWidth="1"/>
    <col min="7951" max="7951" width="17.5546875" style="3" customWidth="1"/>
    <col min="7952" max="8185" width="9.109375" style="3"/>
    <col min="8186" max="8186" width="2.44140625" style="3" customWidth="1"/>
    <col min="8187" max="8187" width="3" style="3" customWidth="1"/>
    <col min="8188" max="8188" width="55" style="3" customWidth="1"/>
    <col min="8189" max="8194" width="18.5546875" style="3" customWidth="1"/>
    <col min="8195" max="8195" width="19.5546875" style="3" customWidth="1"/>
    <col min="8196" max="8198" width="18.5546875" style="3" customWidth="1"/>
    <col min="8199" max="8200" width="17.5546875" style="3" customWidth="1"/>
    <col min="8201" max="8202" width="20.5546875" style="3" customWidth="1"/>
    <col min="8203" max="8203" width="21.88671875" style="3" customWidth="1"/>
    <col min="8204" max="8205" width="17.5546875" style="3" customWidth="1"/>
    <col min="8206" max="8206" width="18.88671875" style="3" bestFit="1" customWidth="1"/>
    <col min="8207" max="8207" width="17.5546875" style="3" customWidth="1"/>
    <col min="8208" max="8441" width="9.109375" style="3"/>
    <col min="8442" max="8442" width="2.44140625" style="3" customWidth="1"/>
    <col min="8443" max="8443" width="3" style="3" customWidth="1"/>
    <col min="8444" max="8444" width="55" style="3" customWidth="1"/>
    <col min="8445" max="8450" width="18.5546875" style="3" customWidth="1"/>
    <col min="8451" max="8451" width="19.5546875" style="3" customWidth="1"/>
    <col min="8452" max="8454" width="18.5546875" style="3" customWidth="1"/>
    <col min="8455" max="8456" width="17.5546875" style="3" customWidth="1"/>
    <col min="8457" max="8458" width="20.5546875" style="3" customWidth="1"/>
    <col min="8459" max="8459" width="21.88671875" style="3" customWidth="1"/>
    <col min="8460" max="8461" width="17.5546875" style="3" customWidth="1"/>
    <col min="8462" max="8462" width="18.88671875" style="3" bestFit="1" customWidth="1"/>
    <col min="8463" max="8463" width="17.5546875" style="3" customWidth="1"/>
    <col min="8464" max="8697" width="9.109375" style="3"/>
    <col min="8698" max="8698" width="2.44140625" style="3" customWidth="1"/>
    <col min="8699" max="8699" width="3" style="3" customWidth="1"/>
    <col min="8700" max="8700" width="55" style="3" customWidth="1"/>
    <col min="8701" max="8706" width="18.5546875" style="3" customWidth="1"/>
    <col min="8707" max="8707" width="19.5546875" style="3" customWidth="1"/>
    <col min="8708" max="8710" width="18.5546875" style="3" customWidth="1"/>
    <col min="8711" max="8712" width="17.5546875" style="3" customWidth="1"/>
    <col min="8713" max="8714" width="20.5546875" style="3" customWidth="1"/>
    <col min="8715" max="8715" width="21.88671875" style="3" customWidth="1"/>
    <col min="8716" max="8717" width="17.5546875" style="3" customWidth="1"/>
    <col min="8718" max="8718" width="18.88671875" style="3" bestFit="1" customWidth="1"/>
    <col min="8719" max="8719" width="17.5546875" style="3" customWidth="1"/>
    <col min="8720" max="8953" width="9.109375" style="3"/>
    <col min="8954" max="8954" width="2.44140625" style="3" customWidth="1"/>
    <col min="8955" max="8955" width="3" style="3" customWidth="1"/>
    <col min="8956" max="8956" width="55" style="3" customWidth="1"/>
    <col min="8957" max="8962" width="18.5546875" style="3" customWidth="1"/>
    <col min="8963" max="8963" width="19.5546875" style="3" customWidth="1"/>
    <col min="8964" max="8966" width="18.5546875" style="3" customWidth="1"/>
    <col min="8967" max="8968" width="17.5546875" style="3" customWidth="1"/>
    <col min="8969" max="8970" width="20.5546875" style="3" customWidth="1"/>
    <col min="8971" max="8971" width="21.88671875" style="3" customWidth="1"/>
    <col min="8972" max="8973" width="17.5546875" style="3" customWidth="1"/>
    <col min="8974" max="8974" width="18.88671875" style="3" bestFit="1" customWidth="1"/>
    <col min="8975" max="8975" width="17.5546875" style="3" customWidth="1"/>
    <col min="8976" max="9209" width="9.109375" style="3"/>
    <col min="9210" max="9210" width="2.44140625" style="3" customWidth="1"/>
    <col min="9211" max="9211" width="3" style="3" customWidth="1"/>
    <col min="9212" max="9212" width="55" style="3" customWidth="1"/>
    <col min="9213" max="9218" width="18.5546875" style="3" customWidth="1"/>
    <col min="9219" max="9219" width="19.5546875" style="3" customWidth="1"/>
    <col min="9220" max="9222" width="18.5546875" style="3" customWidth="1"/>
    <col min="9223" max="9224" width="17.5546875" style="3" customWidth="1"/>
    <col min="9225" max="9226" width="20.5546875" style="3" customWidth="1"/>
    <col min="9227" max="9227" width="21.88671875" style="3" customWidth="1"/>
    <col min="9228" max="9229" width="17.5546875" style="3" customWidth="1"/>
    <col min="9230" max="9230" width="18.88671875" style="3" bestFit="1" customWidth="1"/>
    <col min="9231" max="9231" width="17.5546875" style="3" customWidth="1"/>
    <col min="9232" max="9465" width="9.109375" style="3"/>
    <col min="9466" max="9466" width="2.44140625" style="3" customWidth="1"/>
    <col min="9467" max="9467" width="3" style="3" customWidth="1"/>
    <col min="9468" max="9468" width="55" style="3" customWidth="1"/>
    <col min="9469" max="9474" width="18.5546875" style="3" customWidth="1"/>
    <col min="9475" max="9475" width="19.5546875" style="3" customWidth="1"/>
    <col min="9476" max="9478" width="18.5546875" style="3" customWidth="1"/>
    <col min="9479" max="9480" width="17.5546875" style="3" customWidth="1"/>
    <col min="9481" max="9482" width="20.5546875" style="3" customWidth="1"/>
    <col min="9483" max="9483" width="21.88671875" style="3" customWidth="1"/>
    <col min="9484" max="9485" width="17.5546875" style="3" customWidth="1"/>
    <col min="9486" max="9486" width="18.88671875" style="3" bestFit="1" customWidth="1"/>
    <col min="9487" max="9487" width="17.5546875" style="3" customWidth="1"/>
    <col min="9488" max="9721" width="9.109375" style="3"/>
    <col min="9722" max="9722" width="2.44140625" style="3" customWidth="1"/>
    <col min="9723" max="9723" width="3" style="3" customWidth="1"/>
    <col min="9724" max="9724" width="55" style="3" customWidth="1"/>
    <col min="9725" max="9730" width="18.5546875" style="3" customWidth="1"/>
    <col min="9731" max="9731" width="19.5546875" style="3" customWidth="1"/>
    <col min="9732" max="9734" width="18.5546875" style="3" customWidth="1"/>
    <col min="9735" max="9736" width="17.5546875" style="3" customWidth="1"/>
    <col min="9737" max="9738" width="20.5546875" style="3" customWidth="1"/>
    <col min="9739" max="9739" width="21.88671875" style="3" customWidth="1"/>
    <col min="9740" max="9741" width="17.5546875" style="3" customWidth="1"/>
    <col min="9742" max="9742" width="18.88671875" style="3" bestFit="1" customWidth="1"/>
    <col min="9743" max="9743" width="17.5546875" style="3" customWidth="1"/>
    <col min="9744" max="9977" width="9.109375" style="3"/>
    <col min="9978" max="9978" width="2.44140625" style="3" customWidth="1"/>
    <col min="9979" max="9979" width="3" style="3" customWidth="1"/>
    <col min="9980" max="9980" width="55" style="3" customWidth="1"/>
    <col min="9981" max="9986" width="18.5546875" style="3" customWidth="1"/>
    <col min="9987" max="9987" width="19.5546875" style="3" customWidth="1"/>
    <col min="9988" max="9990" width="18.5546875" style="3" customWidth="1"/>
    <col min="9991" max="9992" width="17.5546875" style="3" customWidth="1"/>
    <col min="9993" max="9994" width="20.5546875" style="3" customWidth="1"/>
    <col min="9995" max="9995" width="21.88671875" style="3" customWidth="1"/>
    <col min="9996" max="9997" width="17.5546875" style="3" customWidth="1"/>
    <col min="9998" max="9998" width="18.88671875" style="3" bestFit="1" customWidth="1"/>
    <col min="9999" max="9999" width="17.5546875" style="3" customWidth="1"/>
    <col min="10000" max="10233" width="9.109375" style="3"/>
    <col min="10234" max="10234" width="2.44140625" style="3" customWidth="1"/>
    <col min="10235" max="10235" width="3" style="3" customWidth="1"/>
    <col min="10236" max="10236" width="55" style="3" customWidth="1"/>
    <col min="10237" max="10242" width="18.5546875" style="3" customWidth="1"/>
    <col min="10243" max="10243" width="19.5546875" style="3" customWidth="1"/>
    <col min="10244" max="10246" width="18.5546875" style="3" customWidth="1"/>
    <col min="10247" max="10248" width="17.5546875" style="3" customWidth="1"/>
    <col min="10249" max="10250" width="20.5546875" style="3" customWidth="1"/>
    <col min="10251" max="10251" width="21.88671875" style="3" customWidth="1"/>
    <col min="10252" max="10253" width="17.5546875" style="3" customWidth="1"/>
    <col min="10254" max="10254" width="18.88671875" style="3" bestFit="1" customWidth="1"/>
    <col min="10255" max="10255" width="17.5546875" style="3" customWidth="1"/>
    <col min="10256" max="10489" width="9.109375" style="3"/>
    <col min="10490" max="10490" width="2.44140625" style="3" customWidth="1"/>
    <col min="10491" max="10491" width="3" style="3" customWidth="1"/>
    <col min="10492" max="10492" width="55" style="3" customWidth="1"/>
    <col min="10493" max="10498" width="18.5546875" style="3" customWidth="1"/>
    <col min="10499" max="10499" width="19.5546875" style="3" customWidth="1"/>
    <col min="10500" max="10502" width="18.5546875" style="3" customWidth="1"/>
    <col min="10503" max="10504" width="17.5546875" style="3" customWidth="1"/>
    <col min="10505" max="10506" width="20.5546875" style="3" customWidth="1"/>
    <col min="10507" max="10507" width="21.88671875" style="3" customWidth="1"/>
    <col min="10508" max="10509" width="17.5546875" style="3" customWidth="1"/>
    <col min="10510" max="10510" width="18.88671875" style="3" bestFit="1" customWidth="1"/>
    <col min="10511" max="10511" width="17.5546875" style="3" customWidth="1"/>
    <col min="10512" max="10745" width="9.109375" style="3"/>
    <col min="10746" max="10746" width="2.44140625" style="3" customWidth="1"/>
    <col min="10747" max="10747" width="3" style="3" customWidth="1"/>
    <col min="10748" max="10748" width="55" style="3" customWidth="1"/>
    <col min="10749" max="10754" width="18.5546875" style="3" customWidth="1"/>
    <col min="10755" max="10755" width="19.5546875" style="3" customWidth="1"/>
    <col min="10756" max="10758" width="18.5546875" style="3" customWidth="1"/>
    <col min="10759" max="10760" width="17.5546875" style="3" customWidth="1"/>
    <col min="10761" max="10762" width="20.5546875" style="3" customWidth="1"/>
    <col min="10763" max="10763" width="21.88671875" style="3" customWidth="1"/>
    <col min="10764" max="10765" width="17.5546875" style="3" customWidth="1"/>
    <col min="10766" max="10766" width="18.88671875" style="3" bestFit="1" customWidth="1"/>
    <col min="10767" max="10767" width="17.5546875" style="3" customWidth="1"/>
    <col min="10768" max="11001" width="9.109375" style="3"/>
    <col min="11002" max="11002" width="2.44140625" style="3" customWidth="1"/>
    <col min="11003" max="11003" width="3" style="3" customWidth="1"/>
    <col min="11004" max="11004" width="55" style="3" customWidth="1"/>
    <col min="11005" max="11010" width="18.5546875" style="3" customWidth="1"/>
    <col min="11011" max="11011" width="19.5546875" style="3" customWidth="1"/>
    <col min="11012" max="11014" width="18.5546875" style="3" customWidth="1"/>
    <col min="11015" max="11016" width="17.5546875" style="3" customWidth="1"/>
    <col min="11017" max="11018" width="20.5546875" style="3" customWidth="1"/>
    <col min="11019" max="11019" width="21.88671875" style="3" customWidth="1"/>
    <col min="11020" max="11021" width="17.5546875" style="3" customWidth="1"/>
    <col min="11022" max="11022" width="18.88671875" style="3" bestFit="1" customWidth="1"/>
    <col min="11023" max="11023" width="17.5546875" style="3" customWidth="1"/>
    <col min="11024" max="11257" width="9.109375" style="3"/>
    <col min="11258" max="11258" width="2.44140625" style="3" customWidth="1"/>
    <col min="11259" max="11259" width="3" style="3" customWidth="1"/>
    <col min="11260" max="11260" width="55" style="3" customWidth="1"/>
    <col min="11261" max="11266" width="18.5546875" style="3" customWidth="1"/>
    <col min="11267" max="11267" width="19.5546875" style="3" customWidth="1"/>
    <col min="11268" max="11270" width="18.5546875" style="3" customWidth="1"/>
    <col min="11271" max="11272" width="17.5546875" style="3" customWidth="1"/>
    <col min="11273" max="11274" width="20.5546875" style="3" customWidth="1"/>
    <col min="11275" max="11275" width="21.88671875" style="3" customWidth="1"/>
    <col min="11276" max="11277" width="17.5546875" style="3" customWidth="1"/>
    <col min="11278" max="11278" width="18.88671875" style="3" bestFit="1" customWidth="1"/>
    <col min="11279" max="11279" width="17.5546875" style="3" customWidth="1"/>
    <col min="11280" max="11513" width="9.109375" style="3"/>
    <col min="11514" max="11514" width="2.44140625" style="3" customWidth="1"/>
    <col min="11515" max="11515" width="3" style="3" customWidth="1"/>
    <col min="11516" max="11516" width="55" style="3" customWidth="1"/>
    <col min="11517" max="11522" width="18.5546875" style="3" customWidth="1"/>
    <col min="11523" max="11523" width="19.5546875" style="3" customWidth="1"/>
    <col min="11524" max="11526" width="18.5546875" style="3" customWidth="1"/>
    <col min="11527" max="11528" width="17.5546875" style="3" customWidth="1"/>
    <col min="11529" max="11530" width="20.5546875" style="3" customWidth="1"/>
    <col min="11531" max="11531" width="21.88671875" style="3" customWidth="1"/>
    <col min="11532" max="11533" width="17.5546875" style="3" customWidth="1"/>
    <col min="11534" max="11534" width="18.88671875" style="3" bestFit="1" customWidth="1"/>
    <col min="11535" max="11535" width="17.5546875" style="3" customWidth="1"/>
    <col min="11536" max="11769" width="9.109375" style="3"/>
    <col min="11770" max="11770" width="2.44140625" style="3" customWidth="1"/>
    <col min="11771" max="11771" width="3" style="3" customWidth="1"/>
    <col min="11772" max="11772" width="55" style="3" customWidth="1"/>
    <col min="11773" max="11778" width="18.5546875" style="3" customWidth="1"/>
    <col min="11779" max="11779" width="19.5546875" style="3" customWidth="1"/>
    <col min="11780" max="11782" width="18.5546875" style="3" customWidth="1"/>
    <col min="11783" max="11784" width="17.5546875" style="3" customWidth="1"/>
    <col min="11785" max="11786" width="20.5546875" style="3" customWidth="1"/>
    <col min="11787" max="11787" width="21.88671875" style="3" customWidth="1"/>
    <col min="11788" max="11789" width="17.5546875" style="3" customWidth="1"/>
    <col min="11790" max="11790" width="18.88671875" style="3" bestFit="1" customWidth="1"/>
    <col min="11791" max="11791" width="17.5546875" style="3" customWidth="1"/>
    <col min="11792" max="12025" width="9.109375" style="3"/>
    <col min="12026" max="12026" width="2.44140625" style="3" customWidth="1"/>
    <col min="12027" max="12027" width="3" style="3" customWidth="1"/>
    <col min="12028" max="12028" width="55" style="3" customWidth="1"/>
    <col min="12029" max="12034" width="18.5546875" style="3" customWidth="1"/>
    <col min="12035" max="12035" width="19.5546875" style="3" customWidth="1"/>
    <col min="12036" max="12038" width="18.5546875" style="3" customWidth="1"/>
    <col min="12039" max="12040" width="17.5546875" style="3" customWidth="1"/>
    <col min="12041" max="12042" width="20.5546875" style="3" customWidth="1"/>
    <col min="12043" max="12043" width="21.88671875" style="3" customWidth="1"/>
    <col min="12044" max="12045" width="17.5546875" style="3" customWidth="1"/>
    <col min="12046" max="12046" width="18.88671875" style="3" bestFit="1" customWidth="1"/>
    <col min="12047" max="12047" width="17.5546875" style="3" customWidth="1"/>
    <col min="12048" max="12281" width="9.109375" style="3"/>
    <col min="12282" max="12282" width="2.44140625" style="3" customWidth="1"/>
    <col min="12283" max="12283" width="3" style="3" customWidth="1"/>
    <col min="12284" max="12284" width="55" style="3" customWidth="1"/>
    <col min="12285" max="12290" width="18.5546875" style="3" customWidth="1"/>
    <col min="12291" max="12291" width="19.5546875" style="3" customWidth="1"/>
    <col min="12292" max="12294" width="18.5546875" style="3" customWidth="1"/>
    <col min="12295" max="12296" width="17.5546875" style="3" customWidth="1"/>
    <col min="12297" max="12298" width="20.5546875" style="3" customWidth="1"/>
    <col min="12299" max="12299" width="21.88671875" style="3" customWidth="1"/>
    <col min="12300" max="12301" width="17.5546875" style="3" customWidth="1"/>
    <col min="12302" max="12302" width="18.88671875" style="3" bestFit="1" customWidth="1"/>
    <col min="12303" max="12303" width="17.5546875" style="3" customWidth="1"/>
    <col min="12304" max="12537" width="9.109375" style="3"/>
    <col min="12538" max="12538" width="2.44140625" style="3" customWidth="1"/>
    <col min="12539" max="12539" width="3" style="3" customWidth="1"/>
    <col min="12540" max="12540" width="55" style="3" customWidth="1"/>
    <col min="12541" max="12546" width="18.5546875" style="3" customWidth="1"/>
    <col min="12547" max="12547" width="19.5546875" style="3" customWidth="1"/>
    <col min="12548" max="12550" width="18.5546875" style="3" customWidth="1"/>
    <col min="12551" max="12552" width="17.5546875" style="3" customWidth="1"/>
    <col min="12553" max="12554" width="20.5546875" style="3" customWidth="1"/>
    <col min="12555" max="12555" width="21.88671875" style="3" customWidth="1"/>
    <col min="12556" max="12557" width="17.5546875" style="3" customWidth="1"/>
    <col min="12558" max="12558" width="18.88671875" style="3" bestFit="1" customWidth="1"/>
    <col min="12559" max="12559" width="17.5546875" style="3" customWidth="1"/>
    <col min="12560" max="12793" width="9.109375" style="3"/>
    <col min="12794" max="12794" width="2.44140625" style="3" customWidth="1"/>
    <col min="12795" max="12795" width="3" style="3" customWidth="1"/>
    <col min="12796" max="12796" width="55" style="3" customWidth="1"/>
    <col min="12797" max="12802" width="18.5546875" style="3" customWidth="1"/>
    <col min="12803" max="12803" width="19.5546875" style="3" customWidth="1"/>
    <col min="12804" max="12806" width="18.5546875" style="3" customWidth="1"/>
    <col min="12807" max="12808" width="17.5546875" style="3" customWidth="1"/>
    <col min="12809" max="12810" width="20.5546875" style="3" customWidth="1"/>
    <col min="12811" max="12811" width="21.88671875" style="3" customWidth="1"/>
    <col min="12812" max="12813" width="17.5546875" style="3" customWidth="1"/>
    <col min="12814" max="12814" width="18.88671875" style="3" bestFit="1" customWidth="1"/>
    <col min="12815" max="12815" width="17.5546875" style="3" customWidth="1"/>
    <col min="12816" max="13049" width="9.109375" style="3"/>
    <col min="13050" max="13050" width="2.44140625" style="3" customWidth="1"/>
    <col min="13051" max="13051" width="3" style="3" customWidth="1"/>
    <col min="13052" max="13052" width="55" style="3" customWidth="1"/>
    <col min="13053" max="13058" width="18.5546875" style="3" customWidth="1"/>
    <col min="13059" max="13059" width="19.5546875" style="3" customWidth="1"/>
    <col min="13060" max="13062" width="18.5546875" style="3" customWidth="1"/>
    <col min="13063" max="13064" width="17.5546875" style="3" customWidth="1"/>
    <col min="13065" max="13066" width="20.5546875" style="3" customWidth="1"/>
    <col min="13067" max="13067" width="21.88671875" style="3" customWidth="1"/>
    <col min="13068" max="13069" width="17.5546875" style="3" customWidth="1"/>
    <col min="13070" max="13070" width="18.88671875" style="3" bestFit="1" customWidth="1"/>
    <col min="13071" max="13071" width="17.5546875" style="3" customWidth="1"/>
    <col min="13072" max="13305" width="9.109375" style="3"/>
    <col min="13306" max="13306" width="2.44140625" style="3" customWidth="1"/>
    <col min="13307" max="13307" width="3" style="3" customWidth="1"/>
    <col min="13308" max="13308" width="55" style="3" customWidth="1"/>
    <col min="13309" max="13314" width="18.5546875" style="3" customWidth="1"/>
    <col min="13315" max="13315" width="19.5546875" style="3" customWidth="1"/>
    <col min="13316" max="13318" width="18.5546875" style="3" customWidth="1"/>
    <col min="13319" max="13320" width="17.5546875" style="3" customWidth="1"/>
    <col min="13321" max="13322" width="20.5546875" style="3" customWidth="1"/>
    <col min="13323" max="13323" width="21.88671875" style="3" customWidth="1"/>
    <col min="13324" max="13325" width="17.5546875" style="3" customWidth="1"/>
    <col min="13326" max="13326" width="18.88671875" style="3" bestFit="1" customWidth="1"/>
    <col min="13327" max="13327" width="17.5546875" style="3" customWidth="1"/>
    <col min="13328" max="13561" width="9.109375" style="3"/>
    <col min="13562" max="13562" width="2.44140625" style="3" customWidth="1"/>
    <col min="13563" max="13563" width="3" style="3" customWidth="1"/>
    <col min="13564" max="13564" width="55" style="3" customWidth="1"/>
    <col min="13565" max="13570" width="18.5546875" style="3" customWidth="1"/>
    <col min="13571" max="13571" width="19.5546875" style="3" customWidth="1"/>
    <col min="13572" max="13574" width="18.5546875" style="3" customWidth="1"/>
    <col min="13575" max="13576" width="17.5546875" style="3" customWidth="1"/>
    <col min="13577" max="13578" width="20.5546875" style="3" customWidth="1"/>
    <col min="13579" max="13579" width="21.88671875" style="3" customWidth="1"/>
    <col min="13580" max="13581" width="17.5546875" style="3" customWidth="1"/>
    <col min="13582" max="13582" width="18.88671875" style="3" bestFit="1" customWidth="1"/>
    <col min="13583" max="13583" width="17.5546875" style="3" customWidth="1"/>
    <col min="13584" max="13817" width="9.109375" style="3"/>
    <col min="13818" max="13818" width="2.44140625" style="3" customWidth="1"/>
    <col min="13819" max="13819" width="3" style="3" customWidth="1"/>
    <col min="13820" max="13820" width="55" style="3" customWidth="1"/>
    <col min="13821" max="13826" width="18.5546875" style="3" customWidth="1"/>
    <col min="13827" max="13827" width="19.5546875" style="3" customWidth="1"/>
    <col min="13828" max="13830" width="18.5546875" style="3" customWidth="1"/>
    <col min="13831" max="13832" width="17.5546875" style="3" customWidth="1"/>
    <col min="13833" max="13834" width="20.5546875" style="3" customWidth="1"/>
    <col min="13835" max="13835" width="21.88671875" style="3" customWidth="1"/>
    <col min="13836" max="13837" width="17.5546875" style="3" customWidth="1"/>
    <col min="13838" max="13838" width="18.88671875" style="3" bestFit="1" customWidth="1"/>
    <col min="13839" max="13839" width="17.5546875" style="3" customWidth="1"/>
    <col min="13840" max="14073" width="9.109375" style="3"/>
    <col min="14074" max="14074" width="2.44140625" style="3" customWidth="1"/>
    <col min="14075" max="14075" width="3" style="3" customWidth="1"/>
    <col min="14076" max="14076" width="55" style="3" customWidth="1"/>
    <col min="14077" max="14082" width="18.5546875" style="3" customWidth="1"/>
    <col min="14083" max="14083" width="19.5546875" style="3" customWidth="1"/>
    <col min="14084" max="14086" width="18.5546875" style="3" customWidth="1"/>
    <col min="14087" max="14088" width="17.5546875" style="3" customWidth="1"/>
    <col min="14089" max="14090" width="20.5546875" style="3" customWidth="1"/>
    <col min="14091" max="14091" width="21.88671875" style="3" customWidth="1"/>
    <col min="14092" max="14093" width="17.5546875" style="3" customWidth="1"/>
    <col min="14094" max="14094" width="18.88671875" style="3" bestFit="1" customWidth="1"/>
    <col min="14095" max="14095" width="17.5546875" style="3" customWidth="1"/>
    <col min="14096" max="14329" width="9.109375" style="3"/>
    <col min="14330" max="14330" width="2.44140625" style="3" customWidth="1"/>
    <col min="14331" max="14331" width="3" style="3" customWidth="1"/>
    <col min="14332" max="14332" width="55" style="3" customWidth="1"/>
    <col min="14333" max="14338" width="18.5546875" style="3" customWidth="1"/>
    <col min="14339" max="14339" width="19.5546875" style="3" customWidth="1"/>
    <col min="14340" max="14342" width="18.5546875" style="3" customWidth="1"/>
    <col min="14343" max="14344" width="17.5546875" style="3" customWidth="1"/>
    <col min="14345" max="14346" width="20.5546875" style="3" customWidth="1"/>
    <col min="14347" max="14347" width="21.88671875" style="3" customWidth="1"/>
    <col min="14348" max="14349" width="17.5546875" style="3" customWidth="1"/>
    <col min="14350" max="14350" width="18.88671875" style="3" bestFit="1" customWidth="1"/>
    <col min="14351" max="14351" width="17.5546875" style="3" customWidth="1"/>
    <col min="14352" max="14585" width="9.109375" style="3"/>
    <col min="14586" max="14586" width="2.44140625" style="3" customWidth="1"/>
    <col min="14587" max="14587" width="3" style="3" customWidth="1"/>
    <col min="14588" max="14588" width="55" style="3" customWidth="1"/>
    <col min="14589" max="14594" width="18.5546875" style="3" customWidth="1"/>
    <col min="14595" max="14595" width="19.5546875" style="3" customWidth="1"/>
    <col min="14596" max="14598" width="18.5546875" style="3" customWidth="1"/>
    <col min="14599" max="14600" width="17.5546875" style="3" customWidth="1"/>
    <col min="14601" max="14602" width="20.5546875" style="3" customWidth="1"/>
    <col min="14603" max="14603" width="21.88671875" style="3" customWidth="1"/>
    <col min="14604" max="14605" width="17.5546875" style="3" customWidth="1"/>
    <col min="14606" max="14606" width="18.88671875" style="3" bestFit="1" customWidth="1"/>
    <col min="14607" max="14607" width="17.5546875" style="3" customWidth="1"/>
    <col min="14608" max="14841" width="9.109375" style="3"/>
    <col min="14842" max="14842" width="2.44140625" style="3" customWidth="1"/>
    <col min="14843" max="14843" width="3" style="3" customWidth="1"/>
    <col min="14844" max="14844" width="55" style="3" customWidth="1"/>
    <col min="14845" max="14850" width="18.5546875" style="3" customWidth="1"/>
    <col min="14851" max="14851" width="19.5546875" style="3" customWidth="1"/>
    <col min="14852" max="14854" width="18.5546875" style="3" customWidth="1"/>
    <col min="14855" max="14856" width="17.5546875" style="3" customWidth="1"/>
    <col min="14857" max="14858" width="20.5546875" style="3" customWidth="1"/>
    <col min="14859" max="14859" width="21.88671875" style="3" customWidth="1"/>
    <col min="14860" max="14861" width="17.5546875" style="3" customWidth="1"/>
    <col min="14862" max="14862" width="18.88671875" style="3" bestFit="1" customWidth="1"/>
    <col min="14863" max="14863" width="17.5546875" style="3" customWidth="1"/>
    <col min="14864" max="15097" width="9.109375" style="3"/>
    <col min="15098" max="15098" width="2.44140625" style="3" customWidth="1"/>
    <col min="15099" max="15099" width="3" style="3" customWidth="1"/>
    <col min="15100" max="15100" width="55" style="3" customWidth="1"/>
    <col min="15101" max="15106" width="18.5546875" style="3" customWidth="1"/>
    <col min="15107" max="15107" width="19.5546875" style="3" customWidth="1"/>
    <col min="15108" max="15110" width="18.5546875" style="3" customWidth="1"/>
    <col min="15111" max="15112" width="17.5546875" style="3" customWidth="1"/>
    <col min="15113" max="15114" width="20.5546875" style="3" customWidth="1"/>
    <col min="15115" max="15115" width="21.88671875" style="3" customWidth="1"/>
    <col min="15116" max="15117" width="17.5546875" style="3" customWidth="1"/>
    <col min="15118" max="15118" width="18.88671875" style="3" bestFit="1" customWidth="1"/>
    <col min="15119" max="15119" width="17.5546875" style="3" customWidth="1"/>
    <col min="15120" max="15353" width="9.109375" style="3"/>
    <col min="15354" max="15354" width="2.44140625" style="3" customWidth="1"/>
    <col min="15355" max="15355" width="3" style="3" customWidth="1"/>
    <col min="15356" max="15356" width="55" style="3" customWidth="1"/>
    <col min="15357" max="15362" width="18.5546875" style="3" customWidth="1"/>
    <col min="15363" max="15363" width="19.5546875" style="3" customWidth="1"/>
    <col min="15364" max="15366" width="18.5546875" style="3" customWidth="1"/>
    <col min="15367" max="15368" width="17.5546875" style="3" customWidth="1"/>
    <col min="15369" max="15370" width="20.5546875" style="3" customWidth="1"/>
    <col min="15371" max="15371" width="21.88671875" style="3" customWidth="1"/>
    <col min="15372" max="15373" width="17.5546875" style="3" customWidth="1"/>
    <col min="15374" max="15374" width="18.88671875" style="3" bestFit="1" customWidth="1"/>
    <col min="15375" max="15375" width="17.5546875" style="3" customWidth="1"/>
    <col min="15376" max="15609" width="9.109375" style="3"/>
    <col min="15610" max="15610" width="2.44140625" style="3" customWidth="1"/>
    <col min="15611" max="15611" width="3" style="3" customWidth="1"/>
    <col min="15612" max="15612" width="55" style="3" customWidth="1"/>
    <col min="15613" max="15618" width="18.5546875" style="3" customWidth="1"/>
    <col min="15619" max="15619" width="19.5546875" style="3" customWidth="1"/>
    <col min="15620" max="15622" width="18.5546875" style="3" customWidth="1"/>
    <col min="15623" max="15624" width="17.5546875" style="3" customWidth="1"/>
    <col min="15625" max="15626" width="20.5546875" style="3" customWidth="1"/>
    <col min="15627" max="15627" width="21.88671875" style="3" customWidth="1"/>
    <col min="15628" max="15629" width="17.5546875" style="3" customWidth="1"/>
    <col min="15630" max="15630" width="18.88671875" style="3" bestFit="1" customWidth="1"/>
    <col min="15631" max="15631" width="17.5546875" style="3" customWidth="1"/>
    <col min="15632" max="15865" width="9.109375" style="3"/>
    <col min="15866" max="15866" width="2.44140625" style="3" customWidth="1"/>
    <col min="15867" max="15867" width="3" style="3" customWidth="1"/>
    <col min="15868" max="15868" width="55" style="3" customWidth="1"/>
    <col min="15869" max="15874" width="18.5546875" style="3" customWidth="1"/>
    <col min="15875" max="15875" width="19.5546875" style="3" customWidth="1"/>
    <col min="15876" max="15878" width="18.5546875" style="3" customWidth="1"/>
    <col min="15879" max="15880" width="17.5546875" style="3" customWidth="1"/>
    <col min="15881" max="15882" width="20.5546875" style="3" customWidth="1"/>
    <col min="15883" max="15883" width="21.88671875" style="3" customWidth="1"/>
    <col min="15884" max="15885" width="17.5546875" style="3" customWidth="1"/>
    <col min="15886" max="15886" width="18.88671875" style="3" bestFit="1" customWidth="1"/>
    <col min="15887" max="15887" width="17.5546875" style="3" customWidth="1"/>
    <col min="15888" max="16121" width="9.109375" style="3"/>
    <col min="16122" max="16122" width="2.44140625" style="3" customWidth="1"/>
    <col min="16123" max="16123" width="3" style="3" customWidth="1"/>
    <col min="16124" max="16124" width="55" style="3" customWidth="1"/>
    <col min="16125" max="16130" width="18.5546875" style="3" customWidth="1"/>
    <col min="16131" max="16131" width="19.5546875" style="3" customWidth="1"/>
    <col min="16132" max="16134" width="18.5546875" style="3" customWidth="1"/>
    <col min="16135" max="16136" width="17.5546875" style="3" customWidth="1"/>
    <col min="16137" max="16138" width="20.5546875" style="3" customWidth="1"/>
    <col min="16139" max="16139" width="21.88671875" style="3" customWidth="1"/>
    <col min="16140" max="16141" width="17.5546875" style="3" customWidth="1"/>
    <col min="16142" max="16142" width="18.88671875" style="3" bestFit="1" customWidth="1"/>
    <col min="16143" max="16143" width="17.5546875" style="3" customWidth="1"/>
    <col min="16144" max="16384" width="9.109375" style="3"/>
  </cols>
  <sheetData>
    <row r="1" spans="1:56" s="84" customFormat="1" ht="30.9" customHeight="1">
      <c r="A1" s="282" t="s">
        <v>1061</v>
      </c>
      <c r="B1" s="282"/>
      <c r="C1" s="282"/>
      <c r="D1" s="282"/>
      <c r="E1" s="282"/>
      <c r="AF1" s="284"/>
      <c r="AG1" s="284"/>
      <c r="AH1" s="284"/>
      <c r="AI1" s="284"/>
    </row>
    <row r="2" spans="1:56" s="83" customFormat="1" ht="12">
      <c r="B2" s="293"/>
      <c r="AF2" s="294"/>
      <c r="AG2" s="294"/>
      <c r="AH2" s="294"/>
      <c r="AI2" s="294"/>
    </row>
    <row r="3" spans="1:56" s="263" customFormat="1" ht="41.25" customHeight="1">
      <c r="I3" s="3"/>
      <c r="J3" s="3"/>
      <c r="K3" s="3"/>
      <c r="L3" s="3"/>
      <c r="M3" s="3"/>
      <c r="N3" s="3"/>
    </row>
    <row r="4" spans="1:56" s="92" customFormat="1" ht="30" customHeight="1">
      <c r="A4" s="115"/>
      <c r="B4" s="117"/>
      <c r="C4" s="430" t="s">
        <v>696</v>
      </c>
      <c r="D4" s="427"/>
      <c r="E4" s="427"/>
      <c r="F4" s="427"/>
      <c r="G4" s="428"/>
      <c r="H4" s="429"/>
      <c r="I4" s="430" t="s">
        <v>1198</v>
      </c>
      <c r="J4" s="430"/>
      <c r="K4" s="427"/>
      <c r="L4" s="427"/>
      <c r="M4" s="427"/>
      <c r="N4" s="429"/>
      <c r="O4" s="426" t="s">
        <v>697</v>
      </c>
      <c r="P4" s="427"/>
      <c r="Q4" s="427"/>
      <c r="R4" s="427"/>
      <c r="S4" s="428"/>
      <c r="T4" s="429"/>
      <c r="U4" s="426" t="s">
        <v>1199</v>
      </c>
      <c r="V4" s="427"/>
      <c r="W4" s="427"/>
      <c r="X4" s="427"/>
      <c r="Y4" s="428"/>
      <c r="Z4" s="429"/>
      <c r="AA4" s="426" t="s">
        <v>1062</v>
      </c>
      <c r="AB4" s="427"/>
      <c r="AC4" s="427"/>
      <c r="AD4" s="427"/>
      <c r="AE4" s="428"/>
      <c r="AF4" s="429"/>
      <c r="AG4" s="426" t="s">
        <v>1137</v>
      </c>
      <c r="AH4" s="427"/>
      <c r="AI4" s="427"/>
      <c r="AJ4" s="427"/>
      <c r="AK4" s="428"/>
      <c r="AL4" s="429"/>
      <c r="AM4" s="426" t="s">
        <v>1138</v>
      </c>
      <c r="AN4" s="427"/>
      <c r="AO4" s="427"/>
      <c r="AP4" s="427"/>
      <c r="AQ4" s="428"/>
      <c r="AR4" s="429"/>
      <c r="AS4" s="426" t="s">
        <v>1139</v>
      </c>
      <c r="AT4" s="427"/>
      <c r="AU4" s="427"/>
      <c r="AV4" s="427"/>
      <c r="AW4" s="428"/>
      <c r="AX4" s="429"/>
      <c r="AY4" s="426" t="s">
        <v>1140</v>
      </c>
      <c r="AZ4" s="427"/>
      <c r="BA4" s="427"/>
      <c r="BB4" s="427"/>
      <c r="BC4" s="428"/>
      <c r="BD4" s="429"/>
    </row>
    <row r="5" spans="1:56">
      <c r="A5" s="94"/>
      <c r="B5" s="118"/>
      <c r="C5" s="255">
        <v>2022</v>
      </c>
      <c r="D5" s="255">
        <v>2025</v>
      </c>
      <c r="E5" s="255">
        <v>2030</v>
      </c>
      <c r="F5" s="255">
        <v>2035</v>
      </c>
      <c r="G5" s="255">
        <v>2040</v>
      </c>
      <c r="H5" s="255">
        <v>2050</v>
      </c>
      <c r="I5" s="297">
        <v>2022</v>
      </c>
      <c r="J5" s="297">
        <v>2025</v>
      </c>
      <c r="K5" s="297">
        <v>2030</v>
      </c>
      <c r="L5" s="297">
        <v>2035</v>
      </c>
      <c r="M5" s="297">
        <v>2040</v>
      </c>
      <c r="N5" s="297">
        <v>2050</v>
      </c>
      <c r="O5" s="255">
        <v>2022</v>
      </c>
      <c r="P5" s="255">
        <v>2025</v>
      </c>
      <c r="Q5" s="255">
        <v>2030</v>
      </c>
      <c r="R5" s="255">
        <v>2035</v>
      </c>
      <c r="S5" s="255">
        <v>2040</v>
      </c>
      <c r="T5" s="255">
        <v>2050</v>
      </c>
      <c r="U5" s="255">
        <v>2022</v>
      </c>
      <c r="V5" s="255">
        <v>2025</v>
      </c>
      <c r="W5" s="255">
        <v>2030</v>
      </c>
      <c r="X5" s="255">
        <v>2035</v>
      </c>
      <c r="Y5" s="255">
        <v>2040</v>
      </c>
      <c r="Z5" s="255">
        <v>2050</v>
      </c>
      <c r="AA5" s="255">
        <v>2022</v>
      </c>
      <c r="AB5" s="255">
        <v>2025</v>
      </c>
      <c r="AC5" s="255">
        <v>2030</v>
      </c>
      <c r="AD5" s="255">
        <v>2035</v>
      </c>
      <c r="AE5" s="255">
        <v>2040</v>
      </c>
      <c r="AF5" s="255">
        <v>2050</v>
      </c>
      <c r="AG5" s="255">
        <v>2022</v>
      </c>
      <c r="AH5" s="255">
        <v>2025</v>
      </c>
      <c r="AI5" s="255">
        <v>2030</v>
      </c>
      <c r="AJ5" s="255">
        <v>2035</v>
      </c>
      <c r="AK5" s="255">
        <v>2040</v>
      </c>
      <c r="AL5" s="255">
        <v>2050</v>
      </c>
      <c r="AM5" s="255">
        <v>2022</v>
      </c>
      <c r="AN5" s="255">
        <v>2025</v>
      </c>
      <c r="AO5" s="255">
        <v>2030</v>
      </c>
      <c r="AP5" s="255">
        <v>2035</v>
      </c>
      <c r="AQ5" s="255">
        <v>2040</v>
      </c>
      <c r="AR5" s="255">
        <v>2050</v>
      </c>
      <c r="AS5" s="255">
        <v>2022</v>
      </c>
      <c r="AT5" s="255">
        <v>2025</v>
      </c>
      <c r="AU5" s="255">
        <v>2030</v>
      </c>
      <c r="AV5" s="255">
        <v>2035</v>
      </c>
      <c r="AW5" s="255">
        <v>2040</v>
      </c>
      <c r="AX5" s="255">
        <v>2050</v>
      </c>
      <c r="AY5" s="255">
        <v>2022</v>
      </c>
      <c r="AZ5" s="255">
        <v>2025</v>
      </c>
      <c r="BA5" s="255">
        <v>2030</v>
      </c>
      <c r="BB5" s="255">
        <v>2035</v>
      </c>
      <c r="BC5" s="255">
        <v>2040</v>
      </c>
      <c r="BD5" s="255">
        <v>2050</v>
      </c>
    </row>
    <row r="6" spans="1:56">
      <c r="A6" s="116"/>
      <c r="B6" s="119"/>
      <c r="C6" s="298" t="s">
        <v>769</v>
      </c>
      <c r="D6" s="298" t="s">
        <v>770</v>
      </c>
      <c r="E6" s="298" t="s">
        <v>771</v>
      </c>
      <c r="F6" s="298" t="s">
        <v>772</v>
      </c>
      <c r="G6" s="298" t="s">
        <v>773</v>
      </c>
      <c r="H6" s="298" t="s">
        <v>826</v>
      </c>
      <c r="I6" s="298" t="s">
        <v>827</v>
      </c>
      <c r="J6" s="298" t="s">
        <v>828</v>
      </c>
      <c r="K6" s="298" t="s">
        <v>829</v>
      </c>
      <c r="L6" s="298" t="s">
        <v>830</v>
      </c>
      <c r="M6" s="298" t="s">
        <v>831</v>
      </c>
      <c r="N6" s="298" t="s">
        <v>832</v>
      </c>
      <c r="O6" s="298" t="s">
        <v>833</v>
      </c>
      <c r="P6" s="298" t="s">
        <v>834</v>
      </c>
      <c r="Q6" s="298" t="s">
        <v>835</v>
      </c>
      <c r="R6" s="298" t="s">
        <v>836</v>
      </c>
      <c r="S6" s="298" t="s">
        <v>837</v>
      </c>
      <c r="T6" s="298" t="s">
        <v>838</v>
      </c>
      <c r="U6" s="298" t="s">
        <v>839</v>
      </c>
      <c r="V6" s="298" t="s">
        <v>840</v>
      </c>
      <c r="W6" s="298" t="s">
        <v>841</v>
      </c>
      <c r="X6" s="298" t="s">
        <v>842</v>
      </c>
      <c r="Y6" s="298" t="s">
        <v>843</v>
      </c>
      <c r="Z6" s="298" t="s">
        <v>844</v>
      </c>
      <c r="AA6" s="298" t="s">
        <v>845</v>
      </c>
      <c r="AB6" s="298" t="s">
        <v>846</v>
      </c>
      <c r="AC6" s="298" t="s">
        <v>847</v>
      </c>
      <c r="AD6" s="298" t="s">
        <v>848</v>
      </c>
      <c r="AE6" s="298" t="s">
        <v>849</v>
      </c>
      <c r="AF6" s="298" t="s">
        <v>850</v>
      </c>
      <c r="AG6" s="298" t="s">
        <v>851</v>
      </c>
      <c r="AH6" s="298" t="s">
        <v>852</v>
      </c>
      <c r="AI6" s="298" t="s">
        <v>853</v>
      </c>
      <c r="AJ6" s="298" t="s">
        <v>854</v>
      </c>
      <c r="AK6" s="298" t="s">
        <v>855</v>
      </c>
      <c r="AL6" s="298" t="s">
        <v>856</v>
      </c>
      <c r="AM6" s="298" t="s">
        <v>857</v>
      </c>
      <c r="AN6" s="298" t="s">
        <v>858</v>
      </c>
      <c r="AO6" s="298" t="s">
        <v>859</v>
      </c>
      <c r="AP6" s="298" t="s">
        <v>860</v>
      </c>
      <c r="AQ6" s="298" t="s">
        <v>967</v>
      </c>
      <c r="AR6" s="298" t="s">
        <v>968</v>
      </c>
      <c r="AS6" s="298" t="s">
        <v>969</v>
      </c>
      <c r="AT6" s="298" t="s">
        <v>970</v>
      </c>
      <c r="AU6" s="298" t="s">
        <v>971</v>
      </c>
      <c r="AV6" s="298" t="s">
        <v>972</v>
      </c>
      <c r="AW6" s="298" t="s">
        <v>973</v>
      </c>
      <c r="AX6" s="298" t="s">
        <v>974</v>
      </c>
      <c r="AY6" s="298" t="s">
        <v>1047</v>
      </c>
      <c r="AZ6" s="298" t="s">
        <v>1048</v>
      </c>
      <c r="BA6" s="298" t="s">
        <v>1049</v>
      </c>
      <c r="BB6" s="298" t="s">
        <v>1050</v>
      </c>
      <c r="BC6" s="298" t="s">
        <v>1051</v>
      </c>
      <c r="BD6" s="298" t="s">
        <v>1052</v>
      </c>
    </row>
    <row r="7" spans="1:56">
      <c r="A7" s="114" t="s">
        <v>698</v>
      </c>
      <c r="B7" s="299" t="s">
        <v>774</v>
      </c>
      <c r="C7" s="368"/>
      <c r="D7" s="369"/>
      <c r="E7" s="369"/>
      <c r="F7" s="369"/>
      <c r="G7" s="370"/>
      <c r="H7" s="371"/>
      <c r="I7" s="368"/>
      <c r="J7" s="372"/>
      <c r="K7" s="369"/>
      <c r="L7" s="369"/>
      <c r="M7" s="369"/>
      <c r="N7" s="371"/>
      <c r="O7" s="368"/>
      <c r="P7" s="369"/>
      <c r="Q7" s="369"/>
      <c r="R7" s="369"/>
      <c r="S7" s="370"/>
      <c r="T7" s="371"/>
      <c r="U7" s="368"/>
      <c r="V7" s="369"/>
      <c r="W7" s="369"/>
      <c r="X7" s="369"/>
      <c r="Y7" s="370"/>
      <c r="Z7" s="371"/>
      <c r="AA7" s="368"/>
      <c r="AB7" s="369"/>
      <c r="AC7" s="369"/>
      <c r="AD7" s="369"/>
      <c r="AE7" s="370"/>
      <c r="AF7" s="371"/>
      <c r="AG7" s="368"/>
      <c r="AH7" s="369"/>
      <c r="AI7" s="369"/>
      <c r="AJ7" s="369"/>
      <c r="AK7" s="370"/>
      <c r="AL7" s="371"/>
      <c r="AM7" s="368"/>
      <c r="AN7" s="369"/>
      <c r="AO7" s="369"/>
      <c r="AP7" s="369"/>
      <c r="AQ7" s="370"/>
      <c r="AR7" s="371"/>
      <c r="AS7" s="368"/>
      <c r="AT7" s="369"/>
      <c r="AU7" s="369"/>
      <c r="AV7" s="369"/>
      <c r="AW7" s="370"/>
      <c r="AX7" s="371"/>
      <c r="AY7" s="368"/>
      <c r="AZ7" s="369"/>
      <c r="BA7" s="369"/>
      <c r="BB7" s="369"/>
      <c r="BC7" s="370"/>
      <c r="BD7" s="371"/>
    </row>
    <row r="8" spans="1:56">
      <c r="A8" s="165" t="s">
        <v>528</v>
      </c>
      <c r="B8" s="300" t="s">
        <v>775</v>
      </c>
      <c r="C8" s="368"/>
      <c r="D8" s="369"/>
      <c r="E8" s="369"/>
      <c r="F8" s="369"/>
      <c r="G8" s="370"/>
      <c r="H8" s="371"/>
      <c r="I8" s="368"/>
      <c r="J8" s="372"/>
      <c r="K8" s="369"/>
      <c r="L8" s="369"/>
      <c r="M8" s="369"/>
      <c r="N8" s="371"/>
      <c r="O8" s="368"/>
      <c r="P8" s="369"/>
      <c r="Q8" s="369"/>
      <c r="R8" s="369"/>
      <c r="S8" s="370"/>
      <c r="T8" s="371"/>
      <c r="U8" s="368"/>
      <c r="V8" s="369"/>
      <c r="W8" s="369"/>
      <c r="X8" s="369"/>
      <c r="Y8" s="370"/>
      <c r="Z8" s="371"/>
      <c r="AA8" s="368"/>
      <c r="AB8" s="369"/>
      <c r="AC8" s="369"/>
      <c r="AD8" s="369"/>
      <c r="AE8" s="370"/>
      <c r="AF8" s="371"/>
      <c r="AG8" s="368"/>
      <c r="AH8" s="369"/>
      <c r="AI8" s="369"/>
      <c r="AJ8" s="369"/>
      <c r="AK8" s="370"/>
      <c r="AL8" s="371"/>
      <c r="AM8" s="368"/>
      <c r="AN8" s="369"/>
      <c r="AO8" s="369"/>
      <c r="AP8" s="369"/>
      <c r="AQ8" s="370"/>
      <c r="AR8" s="371"/>
      <c r="AS8" s="368"/>
      <c r="AT8" s="369"/>
      <c r="AU8" s="369"/>
      <c r="AV8" s="369"/>
      <c r="AW8" s="370"/>
      <c r="AX8" s="371"/>
      <c r="AY8" s="368"/>
      <c r="AZ8" s="369"/>
      <c r="BA8" s="369"/>
      <c r="BB8" s="369"/>
      <c r="BC8" s="370"/>
      <c r="BD8" s="371"/>
    </row>
    <row r="9" spans="1:56">
      <c r="A9" s="165" t="s">
        <v>529</v>
      </c>
      <c r="B9" s="300" t="s">
        <v>776</v>
      </c>
      <c r="C9" s="368"/>
      <c r="D9" s="369"/>
      <c r="E9" s="369"/>
      <c r="F9" s="369"/>
      <c r="G9" s="370"/>
      <c r="H9" s="371"/>
      <c r="I9" s="368"/>
      <c r="J9" s="372"/>
      <c r="K9" s="369"/>
      <c r="L9" s="369"/>
      <c r="M9" s="369"/>
      <c r="N9" s="371"/>
      <c r="O9" s="368"/>
      <c r="P9" s="369"/>
      <c r="Q9" s="369"/>
      <c r="R9" s="369"/>
      <c r="S9" s="370"/>
      <c r="T9" s="371"/>
      <c r="U9" s="368"/>
      <c r="V9" s="369"/>
      <c r="W9" s="369"/>
      <c r="X9" s="369"/>
      <c r="Y9" s="370"/>
      <c r="Z9" s="371"/>
      <c r="AA9" s="368"/>
      <c r="AB9" s="369"/>
      <c r="AC9" s="369"/>
      <c r="AD9" s="369"/>
      <c r="AE9" s="370"/>
      <c r="AF9" s="371"/>
      <c r="AG9" s="368"/>
      <c r="AH9" s="369"/>
      <c r="AI9" s="369"/>
      <c r="AJ9" s="369"/>
      <c r="AK9" s="370"/>
      <c r="AL9" s="371"/>
      <c r="AM9" s="368"/>
      <c r="AN9" s="369"/>
      <c r="AO9" s="369"/>
      <c r="AP9" s="369"/>
      <c r="AQ9" s="370"/>
      <c r="AR9" s="371"/>
      <c r="AS9" s="368"/>
      <c r="AT9" s="369"/>
      <c r="AU9" s="369"/>
      <c r="AV9" s="369"/>
      <c r="AW9" s="370"/>
      <c r="AX9" s="371"/>
      <c r="AY9" s="368"/>
      <c r="AZ9" s="369"/>
      <c r="BA9" s="369"/>
      <c r="BB9" s="369"/>
      <c r="BC9" s="370"/>
      <c r="BD9" s="371"/>
    </row>
    <row r="10" spans="1:56">
      <c r="A10" s="165" t="s">
        <v>530</v>
      </c>
      <c r="B10" s="300" t="s">
        <v>777</v>
      </c>
      <c r="C10" s="368"/>
      <c r="D10" s="369"/>
      <c r="E10" s="369"/>
      <c r="F10" s="369"/>
      <c r="G10" s="370"/>
      <c r="H10" s="371"/>
      <c r="I10" s="368"/>
      <c r="J10" s="372"/>
      <c r="K10" s="369"/>
      <c r="L10" s="369"/>
      <c r="M10" s="369"/>
      <c r="N10" s="371"/>
      <c r="O10" s="368"/>
      <c r="P10" s="369"/>
      <c r="Q10" s="369"/>
      <c r="R10" s="369"/>
      <c r="S10" s="370"/>
      <c r="T10" s="371"/>
      <c r="U10" s="368"/>
      <c r="V10" s="369"/>
      <c r="W10" s="369"/>
      <c r="X10" s="369"/>
      <c r="Y10" s="370"/>
      <c r="Z10" s="371"/>
      <c r="AA10" s="368"/>
      <c r="AB10" s="369"/>
      <c r="AC10" s="369"/>
      <c r="AD10" s="369"/>
      <c r="AE10" s="370"/>
      <c r="AF10" s="371"/>
      <c r="AG10" s="368"/>
      <c r="AH10" s="369"/>
      <c r="AI10" s="369"/>
      <c r="AJ10" s="369"/>
      <c r="AK10" s="370"/>
      <c r="AL10" s="371"/>
      <c r="AM10" s="368"/>
      <c r="AN10" s="369"/>
      <c r="AO10" s="369"/>
      <c r="AP10" s="369"/>
      <c r="AQ10" s="370"/>
      <c r="AR10" s="371"/>
      <c r="AS10" s="368"/>
      <c r="AT10" s="369"/>
      <c r="AU10" s="369"/>
      <c r="AV10" s="369"/>
      <c r="AW10" s="370"/>
      <c r="AX10" s="371"/>
      <c r="AY10" s="368"/>
      <c r="AZ10" s="369"/>
      <c r="BA10" s="369"/>
      <c r="BB10" s="369"/>
      <c r="BC10" s="370"/>
      <c r="BD10" s="371"/>
    </row>
    <row r="11" spans="1:56">
      <c r="A11" s="165" t="s">
        <v>531</v>
      </c>
      <c r="B11" s="300" t="s">
        <v>778</v>
      </c>
      <c r="C11" s="368"/>
      <c r="D11" s="369"/>
      <c r="E11" s="369"/>
      <c r="F11" s="369"/>
      <c r="G11" s="370"/>
      <c r="H11" s="371"/>
      <c r="I11" s="368"/>
      <c r="J11" s="372"/>
      <c r="K11" s="369"/>
      <c r="L11" s="369"/>
      <c r="M11" s="369"/>
      <c r="N11" s="371"/>
      <c r="O11" s="368"/>
      <c r="P11" s="369"/>
      <c r="Q11" s="369"/>
      <c r="R11" s="369"/>
      <c r="S11" s="370"/>
      <c r="T11" s="371"/>
      <c r="U11" s="368"/>
      <c r="V11" s="369"/>
      <c r="W11" s="369"/>
      <c r="X11" s="369"/>
      <c r="Y11" s="370"/>
      <c r="Z11" s="371"/>
      <c r="AA11" s="368"/>
      <c r="AB11" s="369"/>
      <c r="AC11" s="369"/>
      <c r="AD11" s="369"/>
      <c r="AE11" s="370"/>
      <c r="AF11" s="371"/>
      <c r="AG11" s="368"/>
      <c r="AH11" s="369"/>
      <c r="AI11" s="369"/>
      <c r="AJ11" s="369"/>
      <c r="AK11" s="370"/>
      <c r="AL11" s="371"/>
      <c r="AM11" s="368"/>
      <c r="AN11" s="369"/>
      <c r="AO11" s="369"/>
      <c r="AP11" s="369"/>
      <c r="AQ11" s="370"/>
      <c r="AR11" s="371"/>
      <c r="AS11" s="368"/>
      <c r="AT11" s="369"/>
      <c r="AU11" s="369"/>
      <c r="AV11" s="369"/>
      <c r="AW11" s="370"/>
      <c r="AX11" s="371"/>
      <c r="AY11" s="368"/>
      <c r="AZ11" s="369"/>
      <c r="BA11" s="369"/>
      <c r="BB11" s="369"/>
      <c r="BC11" s="370"/>
      <c r="BD11" s="371"/>
    </row>
    <row r="12" spans="1:56">
      <c r="A12" s="165" t="s">
        <v>532</v>
      </c>
      <c r="B12" s="300" t="s">
        <v>779</v>
      </c>
      <c r="C12" s="368"/>
      <c r="D12" s="369"/>
      <c r="E12" s="369"/>
      <c r="F12" s="369"/>
      <c r="G12" s="370"/>
      <c r="H12" s="371"/>
      <c r="I12" s="368"/>
      <c r="J12" s="372"/>
      <c r="K12" s="369"/>
      <c r="L12" s="369"/>
      <c r="M12" s="369"/>
      <c r="N12" s="371"/>
      <c r="O12" s="368"/>
      <c r="P12" s="369"/>
      <c r="Q12" s="369"/>
      <c r="R12" s="369"/>
      <c r="S12" s="370"/>
      <c r="T12" s="371"/>
      <c r="U12" s="368"/>
      <c r="V12" s="369"/>
      <c r="W12" s="369"/>
      <c r="X12" s="369"/>
      <c r="Y12" s="370"/>
      <c r="Z12" s="371"/>
      <c r="AA12" s="368"/>
      <c r="AB12" s="369"/>
      <c r="AC12" s="369"/>
      <c r="AD12" s="369"/>
      <c r="AE12" s="370"/>
      <c r="AF12" s="371"/>
      <c r="AG12" s="368"/>
      <c r="AH12" s="369"/>
      <c r="AI12" s="369"/>
      <c r="AJ12" s="369"/>
      <c r="AK12" s="370"/>
      <c r="AL12" s="371"/>
      <c r="AM12" s="368"/>
      <c r="AN12" s="369"/>
      <c r="AO12" s="369"/>
      <c r="AP12" s="369"/>
      <c r="AQ12" s="370"/>
      <c r="AR12" s="371"/>
      <c r="AS12" s="368"/>
      <c r="AT12" s="369"/>
      <c r="AU12" s="369"/>
      <c r="AV12" s="369"/>
      <c r="AW12" s="370"/>
      <c r="AX12" s="371"/>
      <c r="AY12" s="368"/>
      <c r="AZ12" s="369"/>
      <c r="BA12" s="369"/>
      <c r="BB12" s="369"/>
      <c r="BC12" s="370"/>
      <c r="BD12" s="371"/>
    </row>
    <row r="13" spans="1:56">
      <c r="A13" s="165" t="s">
        <v>533</v>
      </c>
      <c r="B13" s="300" t="s">
        <v>780</v>
      </c>
      <c r="C13" s="368"/>
      <c r="D13" s="369"/>
      <c r="E13" s="369"/>
      <c r="F13" s="369"/>
      <c r="G13" s="370"/>
      <c r="H13" s="371"/>
      <c r="I13" s="368"/>
      <c r="J13" s="372"/>
      <c r="K13" s="369"/>
      <c r="L13" s="369"/>
      <c r="M13" s="369"/>
      <c r="N13" s="371"/>
      <c r="O13" s="368"/>
      <c r="P13" s="369"/>
      <c r="Q13" s="369"/>
      <c r="R13" s="369"/>
      <c r="S13" s="370"/>
      <c r="T13" s="371"/>
      <c r="U13" s="368"/>
      <c r="V13" s="369"/>
      <c r="W13" s="369"/>
      <c r="X13" s="369"/>
      <c r="Y13" s="370"/>
      <c r="Z13" s="371"/>
      <c r="AA13" s="368"/>
      <c r="AB13" s="369"/>
      <c r="AC13" s="369"/>
      <c r="AD13" s="369"/>
      <c r="AE13" s="370"/>
      <c r="AF13" s="371"/>
      <c r="AG13" s="368"/>
      <c r="AH13" s="369"/>
      <c r="AI13" s="369"/>
      <c r="AJ13" s="369"/>
      <c r="AK13" s="370"/>
      <c r="AL13" s="371"/>
      <c r="AM13" s="368"/>
      <c r="AN13" s="369"/>
      <c r="AO13" s="369"/>
      <c r="AP13" s="369"/>
      <c r="AQ13" s="370"/>
      <c r="AR13" s="371"/>
      <c r="AS13" s="368"/>
      <c r="AT13" s="369"/>
      <c r="AU13" s="369"/>
      <c r="AV13" s="369"/>
      <c r="AW13" s="370"/>
      <c r="AX13" s="371"/>
      <c r="AY13" s="368"/>
      <c r="AZ13" s="369"/>
      <c r="BA13" s="369"/>
      <c r="BB13" s="369"/>
      <c r="BC13" s="370"/>
      <c r="BD13" s="371"/>
    </row>
    <row r="14" spans="1:56">
      <c r="A14" s="165" t="s">
        <v>534</v>
      </c>
      <c r="B14" s="300" t="s">
        <v>781</v>
      </c>
      <c r="C14" s="368"/>
      <c r="D14" s="369"/>
      <c r="E14" s="369"/>
      <c r="F14" s="369"/>
      <c r="G14" s="370"/>
      <c r="H14" s="371"/>
      <c r="I14" s="368"/>
      <c r="J14" s="372"/>
      <c r="K14" s="369"/>
      <c r="L14" s="369"/>
      <c r="M14" s="369"/>
      <c r="N14" s="371"/>
      <c r="O14" s="368"/>
      <c r="P14" s="369"/>
      <c r="Q14" s="369"/>
      <c r="R14" s="369"/>
      <c r="S14" s="370"/>
      <c r="T14" s="371"/>
      <c r="U14" s="368"/>
      <c r="V14" s="369"/>
      <c r="W14" s="369"/>
      <c r="X14" s="369"/>
      <c r="Y14" s="370"/>
      <c r="Z14" s="371"/>
      <c r="AA14" s="368"/>
      <c r="AB14" s="369"/>
      <c r="AC14" s="369"/>
      <c r="AD14" s="369"/>
      <c r="AE14" s="370"/>
      <c r="AF14" s="371"/>
      <c r="AG14" s="368"/>
      <c r="AH14" s="369"/>
      <c r="AI14" s="369"/>
      <c r="AJ14" s="369"/>
      <c r="AK14" s="370"/>
      <c r="AL14" s="371"/>
      <c r="AM14" s="368"/>
      <c r="AN14" s="369"/>
      <c r="AO14" s="369"/>
      <c r="AP14" s="369"/>
      <c r="AQ14" s="370"/>
      <c r="AR14" s="371"/>
      <c r="AS14" s="368"/>
      <c r="AT14" s="369"/>
      <c r="AU14" s="369"/>
      <c r="AV14" s="369"/>
      <c r="AW14" s="370"/>
      <c r="AX14" s="371"/>
      <c r="AY14" s="368"/>
      <c r="AZ14" s="369"/>
      <c r="BA14" s="369"/>
      <c r="BB14" s="369"/>
      <c r="BC14" s="370"/>
      <c r="BD14" s="371"/>
    </row>
    <row r="15" spans="1:56">
      <c r="A15" s="165" t="s">
        <v>535</v>
      </c>
      <c r="B15" s="300" t="s">
        <v>782</v>
      </c>
      <c r="C15" s="368"/>
      <c r="D15" s="369"/>
      <c r="E15" s="369"/>
      <c r="F15" s="369"/>
      <c r="G15" s="370"/>
      <c r="H15" s="371"/>
      <c r="I15" s="368"/>
      <c r="J15" s="372"/>
      <c r="K15" s="369"/>
      <c r="L15" s="369"/>
      <c r="M15" s="369"/>
      <c r="N15" s="371"/>
      <c r="O15" s="368"/>
      <c r="P15" s="369"/>
      <c r="Q15" s="369"/>
      <c r="R15" s="369"/>
      <c r="S15" s="370"/>
      <c r="T15" s="371"/>
      <c r="U15" s="368"/>
      <c r="V15" s="369"/>
      <c r="W15" s="369"/>
      <c r="X15" s="369"/>
      <c r="Y15" s="370"/>
      <c r="Z15" s="371"/>
      <c r="AA15" s="368"/>
      <c r="AB15" s="369"/>
      <c r="AC15" s="369"/>
      <c r="AD15" s="369"/>
      <c r="AE15" s="370"/>
      <c r="AF15" s="371"/>
      <c r="AG15" s="368"/>
      <c r="AH15" s="369"/>
      <c r="AI15" s="369"/>
      <c r="AJ15" s="369"/>
      <c r="AK15" s="370"/>
      <c r="AL15" s="371"/>
      <c r="AM15" s="368"/>
      <c r="AN15" s="369"/>
      <c r="AO15" s="369"/>
      <c r="AP15" s="369"/>
      <c r="AQ15" s="370"/>
      <c r="AR15" s="371"/>
      <c r="AS15" s="368"/>
      <c r="AT15" s="369"/>
      <c r="AU15" s="369"/>
      <c r="AV15" s="369"/>
      <c r="AW15" s="370"/>
      <c r="AX15" s="371"/>
      <c r="AY15" s="368"/>
      <c r="AZ15" s="369"/>
      <c r="BA15" s="369"/>
      <c r="BB15" s="369"/>
      <c r="BC15" s="370"/>
      <c r="BD15" s="371"/>
    </row>
    <row r="16" spans="1:56">
      <c r="A16" s="165" t="s">
        <v>536</v>
      </c>
      <c r="B16" s="300" t="s">
        <v>783</v>
      </c>
      <c r="C16" s="368"/>
      <c r="D16" s="369"/>
      <c r="E16" s="369"/>
      <c r="F16" s="369"/>
      <c r="G16" s="370"/>
      <c r="H16" s="371"/>
      <c r="I16" s="368"/>
      <c r="J16" s="372"/>
      <c r="K16" s="369"/>
      <c r="L16" s="369"/>
      <c r="M16" s="369"/>
      <c r="N16" s="371"/>
      <c r="O16" s="368"/>
      <c r="P16" s="369"/>
      <c r="Q16" s="369"/>
      <c r="R16" s="369"/>
      <c r="S16" s="370"/>
      <c r="T16" s="371"/>
      <c r="U16" s="368"/>
      <c r="V16" s="369"/>
      <c r="W16" s="369"/>
      <c r="X16" s="369"/>
      <c r="Y16" s="370"/>
      <c r="Z16" s="371"/>
      <c r="AA16" s="368"/>
      <c r="AB16" s="369"/>
      <c r="AC16" s="369"/>
      <c r="AD16" s="369"/>
      <c r="AE16" s="370"/>
      <c r="AF16" s="371"/>
      <c r="AG16" s="368"/>
      <c r="AH16" s="369"/>
      <c r="AI16" s="369"/>
      <c r="AJ16" s="369"/>
      <c r="AK16" s="370"/>
      <c r="AL16" s="371"/>
      <c r="AM16" s="368"/>
      <c r="AN16" s="369"/>
      <c r="AO16" s="369"/>
      <c r="AP16" s="369"/>
      <c r="AQ16" s="370"/>
      <c r="AR16" s="371"/>
      <c r="AS16" s="368"/>
      <c r="AT16" s="369"/>
      <c r="AU16" s="369"/>
      <c r="AV16" s="369"/>
      <c r="AW16" s="370"/>
      <c r="AX16" s="371"/>
      <c r="AY16" s="368"/>
      <c r="AZ16" s="369"/>
      <c r="BA16" s="369"/>
      <c r="BB16" s="369"/>
      <c r="BC16" s="370"/>
      <c r="BD16" s="371"/>
    </row>
    <row r="17" spans="1:56">
      <c r="A17" s="165" t="s">
        <v>537</v>
      </c>
      <c r="B17" s="300" t="s">
        <v>784</v>
      </c>
      <c r="C17" s="368"/>
      <c r="D17" s="369"/>
      <c r="E17" s="369"/>
      <c r="F17" s="369"/>
      <c r="G17" s="370"/>
      <c r="H17" s="371"/>
      <c r="I17" s="368"/>
      <c r="J17" s="372"/>
      <c r="K17" s="369"/>
      <c r="L17" s="369"/>
      <c r="M17" s="369"/>
      <c r="N17" s="371"/>
      <c r="O17" s="368"/>
      <c r="P17" s="369"/>
      <c r="Q17" s="369"/>
      <c r="R17" s="369"/>
      <c r="S17" s="370"/>
      <c r="T17" s="371"/>
      <c r="U17" s="368"/>
      <c r="V17" s="369"/>
      <c r="W17" s="369"/>
      <c r="X17" s="369"/>
      <c r="Y17" s="370"/>
      <c r="Z17" s="371"/>
      <c r="AA17" s="368"/>
      <c r="AB17" s="369"/>
      <c r="AC17" s="369"/>
      <c r="AD17" s="369"/>
      <c r="AE17" s="370"/>
      <c r="AF17" s="371"/>
      <c r="AG17" s="368"/>
      <c r="AH17" s="369"/>
      <c r="AI17" s="369"/>
      <c r="AJ17" s="369"/>
      <c r="AK17" s="370"/>
      <c r="AL17" s="371"/>
      <c r="AM17" s="368"/>
      <c r="AN17" s="369"/>
      <c r="AO17" s="369"/>
      <c r="AP17" s="369"/>
      <c r="AQ17" s="370"/>
      <c r="AR17" s="371"/>
      <c r="AS17" s="368"/>
      <c r="AT17" s="369"/>
      <c r="AU17" s="369"/>
      <c r="AV17" s="369"/>
      <c r="AW17" s="370"/>
      <c r="AX17" s="371"/>
      <c r="AY17" s="368"/>
      <c r="AZ17" s="369"/>
      <c r="BA17" s="369"/>
      <c r="BB17" s="369"/>
      <c r="BC17" s="370"/>
      <c r="BD17" s="371"/>
    </row>
    <row r="18" spans="1:56">
      <c r="A18" s="165" t="s">
        <v>538</v>
      </c>
      <c r="B18" s="300" t="s">
        <v>785</v>
      </c>
      <c r="C18" s="368"/>
      <c r="D18" s="369"/>
      <c r="E18" s="369"/>
      <c r="F18" s="369"/>
      <c r="G18" s="370"/>
      <c r="H18" s="371"/>
      <c r="I18" s="368"/>
      <c r="J18" s="372"/>
      <c r="K18" s="369"/>
      <c r="L18" s="369"/>
      <c r="M18" s="369"/>
      <c r="N18" s="371"/>
      <c r="O18" s="368"/>
      <c r="P18" s="369"/>
      <c r="Q18" s="369"/>
      <c r="R18" s="369"/>
      <c r="S18" s="370"/>
      <c r="T18" s="371"/>
      <c r="U18" s="368"/>
      <c r="V18" s="369"/>
      <c r="W18" s="369"/>
      <c r="X18" s="369"/>
      <c r="Y18" s="370"/>
      <c r="Z18" s="371"/>
      <c r="AA18" s="368"/>
      <c r="AB18" s="369"/>
      <c r="AC18" s="369"/>
      <c r="AD18" s="369"/>
      <c r="AE18" s="370"/>
      <c r="AF18" s="371"/>
      <c r="AG18" s="368"/>
      <c r="AH18" s="369"/>
      <c r="AI18" s="369"/>
      <c r="AJ18" s="369"/>
      <c r="AK18" s="370"/>
      <c r="AL18" s="371"/>
      <c r="AM18" s="368"/>
      <c r="AN18" s="369"/>
      <c r="AO18" s="369"/>
      <c r="AP18" s="369"/>
      <c r="AQ18" s="370"/>
      <c r="AR18" s="371"/>
      <c r="AS18" s="368"/>
      <c r="AT18" s="369"/>
      <c r="AU18" s="369"/>
      <c r="AV18" s="369"/>
      <c r="AW18" s="370"/>
      <c r="AX18" s="371"/>
      <c r="AY18" s="368"/>
      <c r="AZ18" s="369"/>
      <c r="BA18" s="369"/>
      <c r="BB18" s="369"/>
      <c r="BC18" s="370"/>
      <c r="BD18" s="371"/>
    </row>
    <row r="19" spans="1:56">
      <c r="A19" s="165" t="s">
        <v>539</v>
      </c>
      <c r="B19" s="300" t="s">
        <v>786</v>
      </c>
      <c r="C19" s="368"/>
      <c r="D19" s="369"/>
      <c r="E19" s="369"/>
      <c r="F19" s="369"/>
      <c r="G19" s="370"/>
      <c r="H19" s="371"/>
      <c r="I19" s="368"/>
      <c r="J19" s="372"/>
      <c r="K19" s="369"/>
      <c r="L19" s="369"/>
      <c r="M19" s="369"/>
      <c r="N19" s="371"/>
      <c r="O19" s="368"/>
      <c r="P19" s="369"/>
      <c r="Q19" s="369"/>
      <c r="R19" s="369"/>
      <c r="S19" s="370"/>
      <c r="T19" s="371"/>
      <c r="U19" s="368"/>
      <c r="V19" s="369"/>
      <c r="W19" s="369"/>
      <c r="X19" s="369"/>
      <c r="Y19" s="370"/>
      <c r="Z19" s="371"/>
      <c r="AA19" s="368"/>
      <c r="AB19" s="369"/>
      <c r="AC19" s="369"/>
      <c r="AD19" s="369"/>
      <c r="AE19" s="370"/>
      <c r="AF19" s="371"/>
      <c r="AG19" s="368"/>
      <c r="AH19" s="369"/>
      <c r="AI19" s="369"/>
      <c r="AJ19" s="369"/>
      <c r="AK19" s="370"/>
      <c r="AL19" s="371"/>
      <c r="AM19" s="368"/>
      <c r="AN19" s="369"/>
      <c r="AO19" s="369"/>
      <c r="AP19" s="369"/>
      <c r="AQ19" s="370"/>
      <c r="AR19" s="371"/>
      <c r="AS19" s="368"/>
      <c r="AT19" s="369"/>
      <c r="AU19" s="369"/>
      <c r="AV19" s="369"/>
      <c r="AW19" s="370"/>
      <c r="AX19" s="371"/>
      <c r="AY19" s="368"/>
      <c r="AZ19" s="369"/>
      <c r="BA19" s="369"/>
      <c r="BB19" s="369"/>
      <c r="BC19" s="370"/>
      <c r="BD19" s="371"/>
    </row>
    <row r="20" spans="1:56">
      <c r="A20" s="165" t="s">
        <v>540</v>
      </c>
      <c r="B20" s="300" t="s">
        <v>787</v>
      </c>
      <c r="C20" s="368"/>
      <c r="D20" s="369"/>
      <c r="E20" s="369"/>
      <c r="F20" s="369"/>
      <c r="G20" s="370"/>
      <c r="H20" s="371"/>
      <c r="I20" s="368"/>
      <c r="J20" s="372"/>
      <c r="K20" s="369"/>
      <c r="L20" s="369"/>
      <c r="M20" s="369"/>
      <c r="N20" s="371"/>
      <c r="O20" s="368"/>
      <c r="P20" s="369"/>
      <c r="Q20" s="369"/>
      <c r="R20" s="369"/>
      <c r="S20" s="370"/>
      <c r="T20" s="371"/>
      <c r="U20" s="368"/>
      <c r="V20" s="369"/>
      <c r="W20" s="369"/>
      <c r="X20" s="369"/>
      <c r="Y20" s="370"/>
      <c r="Z20" s="371"/>
      <c r="AA20" s="368"/>
      <c r="AB20" s="369"/>
      <c r="AC20" s="369"/>
      <c r="AD20" s="369"/>
      <c r="AE20" s="370"/>
      <c r="AF20" s="371"/>
      <c r="AG20" s="368"/>
      <c r="AH20" s="369"/>
      <c r="AI20" s="369"/>
      <c r="AJ20" s="369"/>
      <c r="AK20" s="370"/>
      <c r="AL20" s="371"/>
      <c r="AM20" s="368"/>
      <c r="AN20" s="369"/>
      <c r="AO20" s="369"/>
      <c r="AP20" s="369"/>
      <c r="AQ20" s="370"/>
      <c r="AR20" s="371"/>
      <c r="AS20" s="368"/>
      <c r="AT20" s="369"/>
      <c r="AU20" s="369"/>
      <c r="AV20" s="369"/>
      <c r="AW20" s="370"/>
      <c r="AX20" s="371"/>
      <c r="AY20" s="368"/>
      <c r="AZ20" s="369"/>
      <c r="BA20" s="369"/>
      <c r="BB20" s="369"/>
      <c r="BC20" s="370"/>
      <c r="BD20" s="371"/>
    </row>
    <row r="21" spans="1:56">
      <c r="A21" s="165" t="s">
        <v>541</v>
      </c>
      <c r="B21" s="300" t="s">
        <v>788</v>
      </c>
      <c r="C21" s="368"/>
      <c r="D21" s="369"/>
      <c r="E21" s="369"/>
      <c r="F21" s="369"/>
      <c r="G21" s="370"/>
      <c r="H21" s="371"/>
      <c r="I21" s="368"/>
      <c r="J21" s="372"/>
      <c r="K21" s="369"/>
      <c r="L21" s="369"/>
      <c r="M21" s="369"/>
      <c r="N21" s="371"/>
      <c r="O21" s="368"/>
      <c r="P21" s="369"/>
      <c r="Q21" s="369"/>
      <c r="R21" s="369"/>
      <c r="S21" s="370"/>
      <c r="T21" s="371"/>
      <c r="U21" s="368"/>
      <c r="V21" s="369"/>
      <c r="W21" s="369"/>
      <c r="X21" s="369"/>
      <c r="Y21" s="370"/>
      <c r="Z21" s="371"/>
      <c r="AA21" s="368"/>
      <c r="AB21" s="369"/>
      <c r="AC21" s="369"/>
      <c r="AD21" s="369"/>
      <c r="AE21" s="370"/>
      <c r="AF21" s="371"/>
      <c r="AG21" s="368"/>
      <c r="AH21" s="369"/>
      <c r="AI21" s="369"/>
      <c r="AJ21" s="369"/>
      <c r="AK21" s="370"/>
      <c r="AL21" s="371"/>
      <c r="AM21" s="368"/>
      <c r="AN21" s="369"/>
      <c r="AO21" s="369"/>
      <c r="AP21" s="369"/>
      <c r="AQ21" s="370"/>
      <c r="AR21" s="371"/>
      <c r="AS21" s="368"/>
      <c r="AT21" s="369"/>
      <c r="AU21" s="369"/>
      <c r="AV21" s="369"/>
      <c r="AW21" s="370"/>
      <c r="AX21" s="371"/>
      <c r="AY21" s="368"/>
      <c r="AZ21" s="369"/>
      <c r="BA21" s="369"/>
      <c r="BB21" s="369"/>
      <c r="BC21" s="370"/>
      <c r="BD21" s="371"/>
    </row>
    <row r="22" spans="1:56">
      <c r="A22" s="165" t="s">
        <v>542</v>
      </c>
      <c r="B22" s="300" t="s">
        <v>789</v>
      </c>
      <c r="C22" s="368"/>
      <c r="D22" s="369"/>
      <c r="E22" s="369"/>
      <c r="F22" s="369"/>
      <c r="G22" s="370"/>
      <c r="H22" s="371"/>
      <c r="I22" s="368"/>
      <c r="J22" s="372"/>
      <c r="K22" s="369"/>
      <c r="L22" s="369"/>
      <c r="M22" s="369"/>
      <c r="N22" s="371"/>
      <c r="O22" s="368"/>
      <c r="P22" s="369"/>
      <c r="Q22" s="369"/>
      <c r="R22" s="369"/>
      <c r="S22" s="370"/>
      <c r="T22" s="371"/>
      <c r="U22" s="368"/>
      <c r="V22" s="369"/>
      <c r="W22" s="369"/>
      <c r="X22" s="369"/>
      <c r="Y22" s="370"/>
      <c r="Z22" s="371"/>
      <c r="AA22" s="368"/>
      <c r="AB22" s="369"/>
      <c r="AC22" s="369"/>
      <c r="AD22" s="369"/>
      <c r="AE22" s="370"/>
      <c r="AF22" s="371"/>
      <c r="AG22" s="368"/>
      <c r="AH22" s="369"/>
      <c r="AI22" s="369"/>
      <c r="AJ22" s="369"/>
      <c r="AK22" s="370"/>
      <c r="AL22" s="371"/>
      <c r="AM22" s="368"/>
      <c r="AN22" s="369"/>
      <c r="AO22" s="369"/>
      <c r="AP22" s="369"/>
      <c r="AQ22" s="370"/>
      <c r="AR22" s="371"/>
      <c r="AS22" s="368"/>
      <c r="AT22" s="369"/>
      <c r="AU22" s="369"/>
      <c r="AV22" s="369"/>
      <c r="AW22" s="370"/>
      <c r="AX22" s="371"/>
      <c r="AY22" s="368"/>
      <c r="AZ22" s="369"/>
      <c r="BA22" s="369"/>
      <c r="BB22" s="369"/>
      <c r="BC22" s="370"/>
      <c r="BD22" s="371"/>
    </row>
    <row r="23" spans="1:56">
      <c r="A23" s="165" t="s">
        <v>543</v>
      </c>
      <c r="B23" s="300" t="s">
        <v>790</v>
      </c>
      <c r="C23" s="368"/>
      <c r="D23" s="369"/>
      <c r="E23" s="369"/>
      <c r="F23" s="369"/>
      <c r="G23" s="370"/>
      <c r="H23" s="371"/>
      <c r="I23" s="368"/>
      <c r="J23" s="372"/>
      <c r="K23" s="369"/>
      <c r="L23" s="369"/>
      <c r="M23" s="369"/>
      <c r="N23" s="371"/>
      <c r="O23" s="368"/>
      <c r="P23" s="369"/>
      <c r="Q23" s="369"/>
      <c r="R23" s="369"/>
      <c r="S23" s="370"/>
      <c r="T23" s="371"/>
      <c r="U23" s="368"/>
      <c r="V23" s="369"/>
      <c r="W23" s="369"/>
      <c r="X23" s="369"/>
      <c r="Y23" s="370"/>
      <c r="Z23" s="371"/>
      <c r="AA23" s="368"/>
      <c r="AB23" s="369"/>
      <c r="AC23" s="369"/>
      <c r="AD23" s="369"/>
      <c r="AE23" s="370"/>
      <c r="AF23" s="371"/>
      <c r="AG23" s="368"/>
      <c r="AH23" s="369"/>
      <c r="AI23" s="369"/>
      <c r="AJ23" s="369"/>
      <c r="AK23" s="370"/>
      <c r="AL23" s="371"/>
      <c r="AM23" s="368"/>
      <c r="AN23" s="369"/>
      <c r="AO23" s="369"/>
      <c r="AP23" s="369"/>
      <c r="AQ23" s="370"/>
      <c r="AR23" s="371"/>
      <c r="AS23" s="368"/>
      <c r="AT23" s="369"/>
      <c r="AU23" s="369"/>
      <c r="AV23" s="369"/>
      <c r="AW23" s="370"/>
      <c r="AX23" s="371"/>
      <c r="AY23" s="368"/>
      <c r="AZ23" s="369"/>
      <c r="BA23" s="369"/>
      <c r="BB23" s="369"/>
      <c r="BC23" s="370"/>
      <c r="BD23" s="371"/>
    </row>
    <row r="24" spans="1:56">
      <c r="A24" s="165" t="s">
        <v>544</v>
      </c>
      <c r="B24" s="300" t="s">
        <v>791</v>
      </c>
      <c r="C24" s="368"/>
      <c r="D24" s="369"/>
      <c r="E24" s="369"/>
      <c r="F24" s="369"/>
      <c r="G24" s="370"/>
      <c r="H24" s="371"/>
      <c r="I24" s="368"/>
      <c r="J24" s="372"/>
      <c r="K24" s="369"/>
      <c r="L24" s="369"/>
      <c r="M24" s="369"/>
      <c r="N24" s="371"/>
      <c r="O24" s="368"/>
      <c r="P24" s="369"/>
      <c r="Q24" s="369"/>
      <c r="R24" s="369"/>
      <c r="S24" s="370"/>
      <c r="T24" s="371"/>
      <c r="U24" s="368"/>
      <c r="V24" s="369"/>
      <c r="W24" s="369"/>
      <c r="X24" s="369"/>
      <c r="Y24" s="370"/>
      <c r="Z24" s="371"/>
      <c r="AA24" s="368"/>
      <c r="AB24" s="369"/>
      <c r="AC24" s="369"/>
      <c r="AD24" s="369"/>
      <c r="AE24" s="370"/>
      <c r="AF24" s="371"/>
      <c r="AG24" s="368"/>
      <c r="AH24" s="369"/>
      <c r="AI24" s="369"/>
      <c r="AJ24" s="369"/>
      <c r="AK24" s="370"/>
      <c r="AL24" s="371"/>
      <c r="AM24" s="368"/>
      <c r="AN24" s="369"/>
      <c r="AO24" s="369"/>
      <c r="AP24" s="369"/>
      <c r="AQ24" s="370"/>
      <c r="AR24" s="371"/>
      <c r="AS24" s="368"/>
      <c r="AT24" s="369"/>
      <c r="AU24" s="369"/>
      <c r="AV24" s="369"/>
      <c r="AW24" s="370"/>
      <c r="AX24" s="371"/>
      <c r="AY24" s="368"/>
      <c r="AZ24" s="369"/>
      <c r="BA24" s="369"/>
      <c r="BB24" s="369"/>
      <c r="BC24" s="370"/>
      <c r="BD24" s="371"/>
    </row>
    <row r="25" spans="1:56">
      <c r="A25" s="165" t="s">
        <v>545</v>
      </c>
      <c r="B25" s="300" t="s">
        <v>792</v>
      </c>
      <c r="C25" s="368"/>
      <c r="D25" s="369"/>
      <c r="E25" s="369"/>
      <c r="F25" s="369"/>
      <c r="G25" s="370"/>
      <c r="H25" s="371"/>
      <c r="I25" s="368"/>
      <c r="J25" s="372"/>
      <c r="K25" s="369"/>
      <c r="L25" s="369"/>
      <c r="M25" s="369"/>
      <c r="N25" s="371"/>
      <c r="O25" s="368"/>
      <c r="P25" s="369"/>
      <c r="Q25" s="369"/>
      <c r="R25" s="369"/>
      <c r="S25" s="370"/>
      <c r="T25" s="371"/>
      <c r="U25" s="368"/>
      <c r="V25" s="369"/>
      <c r="W25" s="369"/>
      <c r="X25" s="369"/>
      <c r="Y25" s="370"/>
      <c r="Z25" s="371"/>
      <c r="AA25" s="368"/>
      <c r="AB25" s="369"/>
      <c r="AC25" s="369"/>
      <c r="AD25" s="369"/>
      <c r="AE25" s="370"/>
      <c r="AF25" s="371"/>
      <c r="AG25" s="368"/>
      <c r="AH25" s="369"/>
      <c r="AI25" s="369"/>
      <c r="AJ25" s="369"/>
      <c r="AK25" s="370"/>
      <c r="AL25" s="371"/>
      <c r="AM25" s="368"/>
      <c r="AN25" s="369"/>
      <c r="AO25" s="369"/>
      <c r="AP25" s="369"/>
      <c r="AQ25" s="370"/>
      <c r="AR25" s="371"/>
      <c r="AS25" s="368"/>
      <c r="AT25" s="369"/>
      <c r="AU25" s="369"/>
      <c r="AV25" s="369"/>
      <c r="AW25" s="370"/>
      <c r="AX25" s="371"/>
      <c r="AY25" s="368"/>
      <c r="AZ25" s="369"/>
      <c r="BA25" s="369"/>
      <c r="BB25" s="369"/>
      <c r="BC25" s="370"/>
      <c r="BD25" s="371"/>
    </row>
    <row r="26" spans="1:56">
      <c r="A26" s="165" t="s">
        <v>546</v>
      </c>
      <c r="B26" s="300" t="s">
        <v>793</v>
      </c>
      <c r="C26" s="368"/>
      <c r="D26" s="369"/>
      <c r="E26" s="369"/>
      <c r="F26" s="369"/>
      <c r="G26" s="370"/>
      <c r="H26" s="371"/>
      <c r="I26" s="368"/>
      <c r="J26" s="372"/>
      <c r="K26" s="369"/>
      <c r="L26" s="369"/>
      <c r="M26" s="369"/>
      <c r="N26" s="371"/>
      <c r="O26" s="368"/>
      <c r="P26" s="369"/>
      <c r="Q26" s="369"/>
      <c r="R26" s="369"/>
      <c r="S26" s="370"/>
      <c r="T26" s="371"/>
      <c r="U26" s="368"/>
      <c r="V26" s="369"/>
      <c r="W26" s="369"/>
      <c r="X26" s="369"/>
      <c r="Y26" s="370"/>
      <c r="Z26" s="371"/>
      <c r="AA26" s="368"/>
      <c r="AB26" s="369"/>
      <c r="AC26" s="369"/>
      <c r="AD26" s="369"/>
      <c r="AE26" s="370"/>
      <c r="AF26" s="371"/>
      <c r="AG26" s="368"/>
      <c r="AH26" s="369"/>
      <c r="AI26" s="369"/>
      <c r="AJ26" s="369"/>
      <c r="AK26" s="370"/>
      <c r="AL26" s="371"/>
      <c r="AM26" s="368"/>
      <c r="AN26" s="369"/>
      <c r="AO26" s="369"/>
      <c r="AP26" s="369"/>
      <c r="AQ26" s="370"/>
      <c r="AR26" s="371"/>
      <c r="AS26" s="368"/>
      <c r="AT26" s="369"/>
      <c r="AU26" s="369"/>
      <c r="AV26" s="369"/>
      <c r="AW26" s="370"/>
      <c r="AX26" s="371"/>
      <c r="AY26" s="368"/>
      <c r="AZ26" s="369"/>
      <c r="BA26" s="369"/>
      <c r="BB26" s="369"/>
      <c r="BC26" s="370"/>
      <c r="BD26" s="371"/>
    </row>
    <row r="27" spans="1:56">
      <c r="A27" s="165" t="s">
        <v>547</v>
      </c>
      <c r="B27" s="300" t="s">
        <v>794</v>
      </c>
      <c r="C27" s="368"/>
      <c r="D27" s="369"/>
      <c r="E27" s="369"/>
      <c r="F27" s="369"/>
      <c r="G27" s="370"/>
      <c r="H27" s="371"/>
      <c r="I27" s="368"/>
      <c r="J27" s="372"/>
      <c r="K27" s="369"/>
      <c r="L27" s="369"/>
      <c r="M27" s="369"/>
      <c r="N27" s="371"/>
      <c r="O27" s="368"/>
      <c r="P27" s="369"/>
      <c r="Q27" s="369"/>
      <c r="R27" s="369"/>
      <c r="S27" s="370"/>
      <c r="T27" s="371"/>
      <c r="U27" s="368"/>
      <c r="V27" s="369"/>
      <c r="W27" s="369"/>
      <c r="X27" s="369"/>
      <c r="Y27" s="370"/>
      <c r="Z27" s="371"/>
      <c r="AA27" s="368"/>
      <c r="AB27" s="369"/>
      <c r="AC27" s="369"/>
      <c r="AD27" s="369"/>
      <c r="AE27" s="370"/>
      <c r="AF27" s="371"/>
      <c r="AG27" s="368"/>
      <c r="AH27" s="369"/>
      <c r="AI27" s="369"/>
      <c r="AJ27" s="369"/>
      <c r="AK27" s="370"/>
      <c r="AL27" s="371"/>
      <c r="AM27" s="368"/>
      <c r="AN27" s="369"/>
      <c r="AO27" s="369"/>
      <c r="AP27" s="369"/>
      <c r="AQ27" s="370"/>
      <c r="AR27" s="371"/>
      <c r="AS27" s="368"/>
      <c r="AT27" s="369"/>
      <c r="AU27" s="369"/>
      <c r="AV27" s="369"/>
      <c r="AW27" s="370"/>
      <c r="AX27" s="371"/>
      <c r="AY27" s="368"/>
      <c r="AZ27" s="369"/>
      <c r="BA27" s="369"/>
      <c r="BB27" s="369"/>
      <c r="BC27" s="370"/>
      <c r="BD27" s="371"/>
    </row>
    <row r="28" spans="1:56">
      <c r="A28" s="165" t="s">
        <v>548</v>
      </c>
      <c r="B28" s="300" t="s">
        <v>795</v>
      </c>
      <c r="C28" s="368"/>
      <c r="D28" s="369"/>
      <c r="E28" s="369"/>
      <c r="F28" s="369"/>
      <c r="G28" s="370"/>
      <c r="H28" s="371"/>
      <c r="I28" s="368"/>
      <c r="J28" s="372"/>
      <c r="K28" s="369"/>
      <c r="L28" s="369"/>
      <c r="M28" s="369"/>
      <c r="N28" s="371"/>
      <c r="O28" s="368"/>
      <c r="P28" s="369"/>
      <c r="Q28" s="369"/>
      <c r="R28" s="369"/>
      <c r="S28" s="370"/>
      <c r="T28" s="371"/>
      <c r="U28" s="368"/>
      <c r="V28" s="369"/>
      <c r="W28" s="369"/>
      <c r="X28" s="369"/>
      <c r="Y28" s="370"/>
      <c r="Z28" s="371"/>
      <c r="AA28" s="368"/>
      <c r="AB28" s="369"/>
      <c r="AC28" s="369"/>
      <c r="AD28" s="369"/>
      <c r="AE28" s="370"/>
      <c r="AF28" s="371"/>
      <c r="AG28" s="368"/>
      <c r="AH28" s="369"/>
      <c r="AI28" s="369"/>
      <c r="AJ28" s="369"/>
      <c r="AK28" s="370"/>
      <c r="AL28" s="371"/>
      <c r="AM28" s="368"/>
      <c r="AN28" s="369"/>
      <c r="AO28" s="369"/>
      <c r="AP28" s="369"/>
      <c r="AQ28" s="370"/>
      <c r="AR28" s="371"/>
      <c r="AS28" s="368"/>
      <c r="AT28" s="369"/>
      <c r="AU28" s="369"/>
      <c r="AV28" s="369"/>
      <c r="AW28" s="370"/>
      <c r="AX28" s="371"/>
      <c r="AY28" s="368"/>
      <c r="AZ28" s="369"/>
      <c r="BA28" s="369"/>
      <c r="BB28" s="369"/>
      <c r="BC28" s="370"/>
      <c r="BD28" s="371"/>
    </row>
    <row r="29" spans="1:56">
      <c r="A29" s="165" t="s">
        <v>549</v>
      </c>
      <c r="B29" s="300" t="s">
        <v>796</v>
      </c>
      <c r="C29" s="368"/>
      <c r="D29" s="369"/>
      <c r="E29" s="369"/>
      <c r="F29" s="369"/>
      <c r="G29" s="370"/>
      <c r="H29" s="371"/>
      <c r="I29" s="368"/>
      <c r="J29" s="372"/>
      <c r="K29" s="369"/>
      <c r="L29" s="369"/>
      <c r="M29" s="369"/>
      <c r="N29" s="371"/>
      <c r="O29" s="368"/>
      <c r="P29" s="369"/>
      <c r="Q29" s="369"/>
      <c r="R29" s="369"/>
      <c r="S29" s="370"/>
      <c r="T29" s="371"/>
      <c r="U29" s="368"/>
      <c r="V29" s="369"/>
      <c r="W29" s="369"/>
      <c r="X29" s="369"/>
      <c r="Y29" s="370"/>
      <c r="Z29" s="371"/>
      <c r="AA29" s="368"/>
      <c r="AB29" s="369"/>
      <c r="AC29" s="369"/>
      <c r="AD29" s="369"/>
      <c r="AE29" s="370"/>
      <c r="AF29" s="371"/>
      <c r="AG29" s="368"/>
      <c r="AH29" s="369"/>
      <c r="AI29" s="369"/>
      <c r="AJ29" s="369"/>
      <c r="AK29" s="370"/>
      <c r="AL29" s="371"/>
      <c r="AM29" s="368"/>
      <c r="AN29" s="369"/>
      <c r="AO29" s="369"/>
      <c r="AP29" s="369"/>
      <c r="AQ29" s="370"/>
      <c r="AR29" s="371"/>
      <c r="AS29" s="368"/>
      <c r="AT29" s="369"/>
      <c r="AU29" s="369"/>
      <c r="AV29" s="369"/>
      <c r="AW29" s="370"/>
      <c r="AX29" s="371"/>
      <c r="AY29" s="368"/>
      <c r="AZ29" s="369"/>
      <c r="BA29" s="369"/>
      <c r="BB29" s="369"/>
      <c r="BC29" s="370"/>
      <c r="BD29" s="371"/>
    </row>
    <row r="30" spans="1:56">
      <c r="A30" s="165" t="s">
        <v>550</v>
      </c>
      <c r="B30" s="300" t="s">
        <v>797</v>
      </c>
      <c r="C30" s="368"/>
      <c r="D30" s="369"/>
      <c r="E30" s="369"/>
      <c r="F30" s="369"/>
      <c r="G30" s="370"/>
      <c r="H30" s="371"/>
      <c r="I30" s="368"/>
      <c r="J30" s="372"/>
      <c r="K30" s="369"/>
      <c r="L30" s="369"/>
      <c r="M30" s="369"/>
      <c r="N30" s="371"/>
      <c r="O30" s="368"/>
      <c r="P30" s="369"/>
      <c r="Q30" s="369"/>
      <c r="R30" s="369"/>
      <c r="S30" s="370"/>
      <c r="T30" s="371"/>
      <c r="U30" s="368"/>
      <c r="V30" s="369"/>
      <c r="W30" s="369"/>
      <c r="X30" s="369"/>
      <c r="Y30" s="370"/>
      <c r="Z30" s="371"/>
      <c r="AA30" s="368"/>
      <c r="AB30" s="369"/>
      <c r="AC30" s="369"/>
      <c r="AD30" s="369"/>
      <c r="AE30" s="370"/>
      <c r="AF30" s="371"/>
      <c r="AG30" s="368"/>
      <c r="AH30" s="369"/>
      <c r="AI30" s="369"/>
      <c r="AJ30" s="369"/>
      <c r="AK30" s="370"/>
      <c r="AL30" s="371"/>
      <c r="AM30" s="368"/>
      <c r="AN30" s="369"/>
      <c r="AO30" s="369"/>
      <c r="AP30" s="369"/>
      <c r="AQ30" s="370"/>
      <c r="AR30" s="371"/>
      <c r="AS30" s="368"/>
      <c r="AT30" s="369"/>
      <c r="AU30" s="369"/>
      <c r="AV30" s="369"/>
      <c r="AW30" s="370"/>
      <c r="AX30" s="371"/>
      <c r="AY30" s="368"/>
      <c r="AZ30" s="369"/>
      <c r="BA30" s="369"/>
      <c r="BB30" s="369"/>
      <c r="BC30" s="370"/>
      <c r="BD30" s="371"/>
    </row>
    <row r="31" spans="1:56">
      <c r="A31" s="165" t="s">
        <v>551</v>
      </c>
      <c r="B31" s="300" t="s">
        <v>798</v>
      </c>
      <c r="C31" s="368"/>
      <c r="D31" s="369"/>
      <c r="E31" s="369"/>
      <c r="F31" s="369"/>
      <c r="G31" s="370"/>
      <c r="H31" s="371"/>
      <c r="I31" s="368"/>
      <c r="J31" s="372"/>
      <c r="K31" s="369"/>
      <c r="L31" s="369"/>
      <c r="M31" s="369"/>
      <c r="N31" s="371"/>
      <c r="O31" s="368"/>
      <c r="P31" s="369"/>
      <c r="Q31" s="369"/>
      <c r="R31" s="369"/>
      <c r="S31" s="370"/>
      <c r="T31" s="371"/>
      <c r="U31" s="368"/>
      <c r="V31" s="369"/>
      <c r="W31" s="369"/>
      <c r="X31" s="369"/>
      <c r="Y31" s="370"/>
      <c r="Z31" s="371"/>
      <c r="AA31" s="368"/>
      <c r="AB31" s="369"/>
      <c r="AC31" s="369"/>
      <c r="AD31" s="369"/>
      <c r="AE31" s="370"/>
      <c r="AF31" s="371"/>
      <c r="AG31" s="368"/>
      <c r="AH31" s="369"/>
      <c r="AI31" s="369"/>
      <c r="AJ31" s="369"/>
      <c r="AK31" s="370"/>
      <c r="AL31" s="371"/>
      <c r="AM31" s="368"/>
      <c r="AN31" s="369"/>
      <c r="AO31" s="369"/>
      <c r="AP31" s="369"/>
      <c r="AQ31" s="370"/>
      <c r="AR31" s="371"/>
      <c r="AS31" s="368"/>
      <c r="AT31" s="369"/>
      <c r="AU31" s="369"/>
      <c r="AV31" s="369"/>
      <c r="AW31" s="370"/>
      <c r="AX31" s="371"/>
      <c r="AY31" s="368"/>
      <c r="AZ31" s="369"/>
      <c r="BA31" s="369"/>
      <c r="BB31" s="369"/>
      <c r="BC31" s="370"/>
      <c r="BD31" s="371"/>
    </row>
    <row r="32" spans="1:56">
      <c r="A32" s="165" t="s">
        <v>552</v>
      </c>
      <c r="B32" s="300" t="s">
        <v>799</v>
      </c>
      <c r="C32" s="368"/>
      <c r="D32" s="369"/>
      <c r="E32" s="369"/>
      <c r="F32" s="369"/>
      <c r="G32" s="370"/>
      <c r="H32" s="371"/>
      <c r="I32" s="368"/>
      <c r="J32" s="372"/>
      <c r="K32" s="369"/>
      <c r="L32" s="369"/>
      <c r="M32" s="369"/>
      <c r="N32" s="371"/>
      <c r="O32" s="368"/>
      <c r="P32" s="369"/>
      <c r="Q32" s="369"/>
      <c r="R32" s="369"/>
      <c r="S32" s="370"/>
      <c r="T32" s="371"/>
      <c r="U32" s="368"/>
      <c r="V32" s="369"/>
      <c r="W32" s="369"/>
      <c r="X32" s="369"/>
      <c r="Y32" s="370"/>
      <c r="Z32" s="371"/>
      <c r="AA32" s="368"/>
      <c r="AB32" s="369"/>
      <c r="AC32" s="369"/>
      <c r="AD32" s="369"/>
      <c r="AE32" s="370"/>
      <c r="AF32" s="371"/>
      <c r="AG32" s="368"/>
      <c r="AH32" s="369"/>
      <c r="AI32" s="369"/>
      <c r="AJ32" s="369"/>
      <c r="AK32" s="370"/>
      <c r="AL32" s="371"/>
      <c r="AM32" s="368"/>
      <c r="AN32" s="369"/>
      <c r="AO32" s="369"/>
      <c r="AP32" s="369"/>
      <c r="AQ32" s="370"/>
      <c r="AR32" s="371"/>
      <c r="AS32" s="368"/>
      <c r="AT32" s="369"/>
      <c r="AU32" s="369"/>
      <c r="AV32" s="369"/>
      <c r="AW32" s="370"/>
      <c r="AX32" s="371"/>
      <c r="AY32" s="368"/>
      <c r="AZ32" s="369"/>
      <c r="BA32" s="369"/>
      <c r="BB32" s="369"/>
      <c r="BC32" s="370"/>
      <c r="BD32" s="371"/>
    </row>
    <row r="33" spans="1:56">
      <c r="A33" s="165" t="s">
        <v>553</v>
      </c>
      <c r="B33" s="300" t="s">
        <v>800</v>
      </c>
      <c r="C33" s="368"/>
      <c r="D33" s="369"/>
      <c r="E33" s="369"/>
      <c r="F33" s="369"/>
      <c r="G33" s="370"/>
      <c r="H33" s="371"/>
      <c r="I33" s="368"/>
      <c r="J33" s="372"/>
      <c r="K33" s="369"/>
      <c r="L33" s="369"/>
      <c r="M33" s="369"/>
      <c r="N33" s="371"/>
      <c r="O33" s="368"/>
      <c r="P33" s="369"/>
      <c r="Q33" s="369"/>
      <c r="R33" s="369"/>
      <c r="S33" s="370"/>
      <c r="T33" s="371"/>
      <c r="U33" s="368"/>
      <c r="V33" s="369"/>
      <c r="W33" s="369"/>
      <c r="X33" s="369"/>
      <c r="Y33" s="370"/>
      <c r="Z33" s="371"/>
      <c r="AA33" s="368"/>
      <c r="AB33" s="369"/>
      <c r="AC33" s="369"/>
      <c r="AD33" s="369"/>
      <c r="AE33" s="370"/>
      <c r="AF33" s="371"/>
      <c r="AG33" s="368"/>
      <c r="AH33" s="369"/>
      <c r="AI33" s="369"/>
      <c r="AJ33" s="369"/>
      <c r="AK33" s="370"/>
      <c r="AL33" s="371"/>
      <c r="AM33" s="368"/>
      <c r="AN33" s="369"/>
      <c r="AO33" s="369"/>
      <c r="AP33" s="369"/>
      <c r="AQ33" s="370"/>
      <c r="AR33" s="371"/>
      <c r="AS33" s="368"/>
      <c r="AT33" s="369"/>
      <c r="AU33" s="369"/>
      <c r="AV33" s="369"/>
      <c r="AW33" s="370"/>
      <c r="AX33" s="371"/>
      <c r="AY33" s="368"/>
      <c r="AZ33" s="369"/>
      <c r="BA33" s="369"/>
      <c r="BB33" s="369"/>
      <c r="BC33" s="370"/>
      <c r="BD33" s="371"/>
    </row>
    <row r="34" spans="1:56">
      <c r="A34" s="165" t="s">
        <v>554</v>
      </c>
      <c r="B34" s="300" t="s">
        <v>801</v>
      </c>
      <c r="C34" s="368"/>
      <c r="D34" s="369"/>
      <c r="E34" s="369"/>
      <c r="F34" s="369"/>
      <c r="G34" s="370"/>
      <c r="H34" s="371"/>
      <c r="I34" s="368"/>
      <c r="J34" s="372"/>
      <c r="K34" s="369"/>
      <c r="L34" s="369"/>
      <c r="M34" s="369"/>
      <c r="N34" s="371"/>
      <c r="O34" s="368"/>
      <c r="P34" s="369"/>
      <c r="Q34" s="369"/>
      <c r="R34" s="369"/>
      <c r="S34" s="370"/>
      <c r="T34" s="371"/>
      <c r="U34" s="368"/>
      <c r="V34" s="369"/>
      <c r="W34" s="369"/>
      <c r="X34" s="369"/>
      <c r="Y34" s="370"/>
      <c r="Z34" s="371"/>
      <c r="AA34" s="368"/>
      <c r="AB34" s="369"/>
      <c r="AC34" s="369"/>
      <c r="AD34" s="369"/>
      <c r="AE34" s="370"/>
      <c r="AF34" s="371"/>
      <c r="AG34" s="368"/>
      <c r="AH34" s="369"/>
      <c r="AI34" s="369"/>
      <c r="AJ34" s="369"/>
      <c r="AK34" s="370"/>
      <c r="AL34" s="371"/>
      <c r="AM34" s="368"/>
      <c r="AN34" s="369"/>
      <c r="AO34" s="369"/>
      <c r="AP34" s="369"/>
      <c r="AQ34" s="370"/>
      <c r="AR34" s="371"/>
      <c r="AS34" s="368"/>
      <c r="AT34" s="369"/>
      <c r="AU34" s="369"/>
      <c r="AV34" s="369"/>
      <c r="AW34" s="370"/>
      <c r="AX34" s="371"/>
      <c r="AY34" s="368"/>
      <c r="AZ34" s="369"/>
      <c r="BA34" s="369"/>
      <c r="BB34" s="369"/>
      <c r="BC34" s="370"/>
      <c r="BD34" s="371"/>
    </row>
    <row r="35" spans="1:56">
      <c r="A35" s="165" t="s">
        <v>555</v>
      </c>
      <c r="B35" s="300" t="s">
        <v>802</v>
      </c>
      <c r="C35" s="368"/>
      <c r="D35" s="369"/>
      <c r="E35" s="369"/>
      <c r="F35" s="369"/>
      <c r="G35" s="370"/>
      <c r="H35" s="371"/>
      <c r="I35" s="368"/>
      <c r="J35" s="372"/>
      <c r="K35" s="369"/>
      <c r="L35" s="369"/>
      <c r="M35" s="369"/>
      <c r="N35" s="371"/>
      <c r="O35" s="368"/>
      <c r="P35" s="369"/>
      <c r="Q35" s="369"/>
      <c r="R35" s="369"/>
      <c r="S35" s="370"/>
      <c r="T35" s="371"/>
      <c r="U35" s="368"/>
      <c r="V35" s="369"/>
      <c r="W35" s="369"/>
      <c r="X35" s="369"/>
      <c r="Y35" s="370"/>
      <c r="Z35" s="371"/>
      <c r="AA35" s="368"/>
      <c r="AB35" s="369"/>
      <c r="AC35" s="369"/>
      <c r="AD35" s="369"/>
      <c r="AE35" s="370"/>
      <c r="AF35" s="371"/>
      <c r="AG35" s="368"/>
      <c r="AH35" s="369"/>
      <c r="AI35" s="369"/>
      <c r="AJ35" s="369"/>
      <c r="AK35" s="370"/>
      <c r="AL35" s="371"/>
      <c r="AM35" s="368"/>
      <c r="AN35" s="369"/>
      <c r="AO35" s="369"/>
      <c r="AP35" s="369"/>
      <c r="AQ35" s="370"/>
      <c r="AR35" s="371"/>
      <c r="AS35" s="368"/>
      <c r="AT35" s="369"/>
      <c r="AU35" s="369"/>
      <c r="AV35" s="369"/>
      <c r="AW35" s="370"/>
      <c r="AX35" s="371"/>
      <c r="AY35" s="368"/>
      <c r="AZ35" s="369"/>
      <c r="BA35" s="369"/>
      <c r="BB35" s="369"/>
      <c r="BC35" s="370"/>
      <c r="BD35" s="371"/>
    </row>
    <row r="36" spans="1:56">
      <c r="A36" s="165" t="s">
        <v>556</v>
      </c>
      <c r="B36" s="300" t="s">
        <v>803</v>
      </c>
      <c r="C36" s="368"/>
      <c r="D36" s="369"/>
      <c r="E36" s="369"/>
      <c r="F36" s="369"/>
      <c r="G36" s="370"/>
      <c r="H36" s="371"/>
      <c r="I36" s="368"/>
      <c r="J36" s="372"/>
      <c r="K36" s="369"/>
      <c r="L36" s="369"/>
      <c r="M36" s="369"/>
      <c r="N36" s="371"/>
      <c r="O36" s="368"/>
      <c r="P36" s="369"/>
      <c r="Q36" s="369"/>
      <c r="R36" s="369"/>
      <c r="S36" s="370"/>
      <c r="T36" s="371"/>
      <c r="U36" s="368"/>
      <c r="V36" s="369"/>
      <c r="W36" s="369"/>
      <c r="X36" s="369"/>
      <c r="Y36" s="370"/>
      <c r="Z36" s="371"/>
      <c r="AA36" s="368"/>
      <c r="AB36" s="369"/>
      <c r="AC36" s="369"/>
      <c r="AD36" s="369"/>
      <c r="AE36" s="370"/>
      <c r="AF36" s="371"/>
      <c r="AG36" s="368"/>
      <c r="AH36" s="369"/>
      <c r="AI36" s="369"/>
      <c r="AJ36" s="369"/>
      <c r="AK36" s="370"/>
      <c r="AL36" s="371"/>
      <c r="AM36" s="368"/>
      <c r="AN36" s="369"/>
      <c r="AO36" s="369"/>
      <c r="AP36" s="369"/>
      <c r="AQ36" s="370"/>
      <c r="AR36" s="371"/>
      <c r="AS36" s="368"/>
      <c r="AT36" s="369"/>
      <c r="AU36" s="369"/>
      <c r="AV36" s="369"/>
      <c r="AW36" s="370"/>
      <c r="AX36" s="371"/>
      <c r="AY36" s="368"/>
      <c r="AZ36" s="369"/>
      <c r="BA36" s="369"/>
      <c r="BB36" s="369"/>
      <c r="BC36" s="370"/>
      <c r="BD36" s="371"/>
    </row>
    <row r="37" spans="1:56">
      <c r="A37" s="165" t="s">
        <v>557</v>
      </c>
      <c r="B37" s="300" t="s">
        <v>804</v>
      </c>
      <c r="C37" s="368"/>
      <c r="D37" s="369"/>
      <c r="E37" s="369"/>
      <c r="F37" s="369"/>
      <c r="G37" s="370"/>
      <c r="H37" s="371"/>
      <c r="I37" s="368"/>
      <c r="J37" s="372"/>
      <c r="K37" s="369"/>
      <c r="L37" s="369"/>
      <c r="M37" s="369"/>
      <c r="N37" s="371"/>
      <c r="O37" s="368"/>
      <c r="P37" s="369"/>
      <c r="Q37" s="369"/>
      <c r="R37" s="369"/>
      <c r="S37" s="370"/>
      <c r="T37" s="371"/>
      <c r="U37" s="368"/>
      <c r="V37" s="369"/>
      <c r="W37" s="369"/>
      <c r="X37" s="369"/>
      <c r="Y37" s="370"/>
      <c r="Z37" s="371"/>
      <c r="AA37" s="368"/>
      <c r="AB37" s="369"/>
      <c r="AC37" s="369"/>
      <c r="AD37" s="369"/>
      <c r="AE37" s="370"/>
      <c r="AF37" s="371"/>
      <c r="AG37" s="368"/>
      <c r="AH37" s="369"/>
      <c r="AI37" s="369"/>
      <c r="AJ37" s="369"/>
      <c r="AK37" s="370"/>
      <c r="AL37" s="371"/>
      <c r="AM37" s="368"/>
      <c r="AN37" s="369"/>
      <c r="AO37" s="369"/>
      <c r="AP37" s="369"/>
      <c r="AQ37" s="370"/>
      <c r="AR37" s="371"/>
      <c r="AS37" s="368"/>
      <c r="AT37" s="369"/>
      <c r="AU37" s="369"/>
      <c r="AV37" s="369"/>
      <c r="AW37" s="370"/>
      <c r="AX37" s="371"/>
      <c r="AY37" s="368"/>
      <c r="AZ37" s="369"/>
      <c r="BA37" s="369"/>
      <c r="BB37" s="369"/>
      <c r="BC37" s="370"/>
      <c r="BD37" s="371"/>
    </row>
    <row r="38" spans="1:56">
      <c r="A38" s="165" t="s">
        <v>558</v>
      </c>
      <c r="B38" s="300" t="s">
        <v>805</v>
      </c>
      <c r="C38" s="368"/>
      <c r="D38" s="369"/>
      <c r="E38" s="369"/>
      <c r="F38" s="369"/>
      <c r="G38" s="370"/>
      <c r="H38" s="371"/>
      <c r="I38" s="368"/>
      <c r="J38" s="372"/>
      <c r="K38" s="369"/>
      <c r="L38" s="369"/>
      <c r="M38" s="369"/>
      <c r="N38" s="371"/>
      <c r="O38" s="368"/>
      <c r="P38" s="369"/>
      <c r="Q38" s="369"/>
      <c r="R38" s="369"/>
      <c r="S38" s="370"/>
      <c r="T38" s="371"/>
      <c r="U38" s="368"/>
      <c r="V38" s="369"/>
      <c r="W38" s="369"/>
      <c r="X38" s="369"/>
      <c r="Y38" s="370"/>
      <c r="Z38" s="371"/>
      <c r="AA38" s="368"/>
      <c r="AB38" s="369"/>
      <c r="AC38" s="369"/>
      <c r="AD38" s="369"/>
      <c r="AE38" s="370"/>
      <c r="AF38" s="371"/>
      <c r="AG38" s="368"/>
      <c r="AH38" s="369"/>
      <c r="AI38" s="369"/>
      <c r="AJ38" s="369"/>
      <c r="AK38" s="370"/>
      <c r="AL38" s="371"/>
      <c r="AM38" s="368"/>
      <c r="AN38" s="369"/>
      <c r="AO38" s="369"/>
      <c r="AP38" s="369"/>
      <c r="AQ38" s="370"/>
      <c r="AR38" s="371"/>
      <c r="AS38" s="368"/>
      <c r="AT38" s="369"/>
      <c r="AU38" s="369"/>
      <c r="AV38" s="369"/>
      <c r="AW38" s="370"/>
      <c r="AX38" s="371"/>
      <c r="AY38" s="368"/>
      <c r="AZ38" s="369"/>
      <c r="BA38" s="369"/>
      <c r="BB38" s="369"/>
      <c r="BC38" s="370"/>
      <c r="BD38" s="371"/>
    </row>
    <row r="39" spans="1:56">
      <c r="A39" s="165" t="s">
        <v>559</v>
      </c>
      <c r="B39" s="300" t="s">
        <v>806</v>
      </c>
      <c r="C39" s="368"/>
      <c r="D39" s="369"/>
      <c r="E39" s="369"/>
      <c r="F39" s="369"/>
      <c r="G39" s="370"/>
      <c r="H39" s="371"/>
      <c r="I39" s="368"/>
      <c r="J39" s="372"/>
      <c r="K39" s="369"/>
      <c r="L39" s="369"/>
      <c r="M39" s="369"/>
      <c r="N39" s="371"/>
      <c r="O39" s="368"/>
      <c r="P39" s="369"/>
      <c r="Q39" s="369"/>
      <c r="R39" s="369"/>
      <c r="S39" s="370"/>
      <c r="T39" s="371"/>
      <c r="U39" s="368"/>
      <c r="V39" s="369"/>
      <c r="W39" s="369"/>
      <c r="X39" s="369"/>
      <c r="Y39" s="370"/>
      <c r="Z39" s="371"/>
      <c r="AA39" s="368"/>
      <c r="AB39" s="369"/>
      <c r="AC39" s="369"/>
      <c r="AD39" s="369"/>
      <c r="AE39" s="370"/>
      <c r="AF39" s="371"/>
      <c r="AG39" s="368"/>
      <c r="AH39" s="369"/>
      <c r="AI39" s="369"/>
      <c r="AJ39" s="369"/>
      <c r="AK39" s="370"/>
      <c r="AL39" s="371"/>
      <c r="AM39" s="368"/>
      <c r="AN39" s="369"/>
      <c r="AO39" s="369"/>
      <c r="AP39" s="369"/>
      <c r="AQ39" s="370"/>
      <c r="AR39" s="371"/>
      <c r="AS39" s="368"/>
      <c r="AT39" s="369"/>
      <c r="AU39" s="369"/>
      <c r="AV39" s="369"/>
      <c r="AW39" s="370"/>
      <c r="AX39" s="371"/>
      <c r="AY39" s="368"/>
      <c r="AZ39" s="369"/>
      <c r="BA39" s="369"/>
      <c r="BB39" s="369"/>
      <c r="BC39" s="370"/>
      <c r="BD39" s="371"/>
    </row>
    <row r="40" spans="1:56">
      <c r="A40" s="165" t="s">
        <v>560</v>
      </c>
      <c r="B40" s="300" t="s">
        <v>807</v>
      </c>
      <c r="C40" s="368"/>
      <c r="D40" s="369"/>
      <c r="E40" s="369"/>
      <c r="F40" s="369"/>
      <c r="G40" s="370"/>
      <c r="H40" s="371"/>
      <c r="I40" s="368"/>
      <c r="J40" s="372"/>
      <c r="K40" s="369"/>
      <c r="L40" s="369"/>
      <c r="M40" s="369"/>
      <c r="N40" s="371"/>
      <c r="O40" s="368"/>
      <c r="P40" s="369"/>
      <c r="Q40" s="369"/>
      <c r="R40" s="369"/>
      <c r="S40" s="370"/>
      <c r="T40" s="371"/>
      <c r="U40" s="368"/>
      <c r="V40" s="369"/>
      <c r="W40" s="369"/>
      <c r="X40" s="369"/>
      <c r="Y40" s="370"/>
      <c r="Z40" s="371"/>
      <c r="AA40" s="368"/>
      <c r="AB40" s="369"/>
      <c r="AC40" s="369"/>
      <c r="AD40" s="369"/>
      <c r="AE40" s="370"/>
      <c r="AF40" s="371"/>
      <c r="AG40" s="368"/>
      <c r="AH40" s="369"/>
      <c r="AI40" s="369"/>
      <c r="AJ40" s="369"/>
      <c r="AK40" s="370"/>
      <c r="AL40" s="371"/>
      <c r="AM40" s="368"/>
      <c r="AN40" s="369"/>
      <c r="AO40" s="369"/>
      <c r="AP40" s="369"/>
      <c r="AQ40" s="370"/>
      <c r="AR40" s="371"/>
      <c r="AS40" s="368"/>
      <c r="AT40" s="369"/>
      <c r="AU40" s="369"/>
      <c r="AV40" s="369"/>
      <c r="AW40" s="370"/>
      <c r="AX40" s="371"/>
      <c r="AY40" s="368"/>
      <c r="AZ40" s="369"/>
      <c r="BA40" s="369"/>
      <c r="BB40" s="369"/>
      <c r="BC40" s="370"/>
      <c r="BD40" s="371"/>
    </row>
    <row r="41" spans="1:56">
      <c r="A41" s="165" t="s">
        <v>561</v>
      </c>
      <c r="B41" s="300" t="s">
        <v>808</v>
      </c>
      <c r="C41" s="368"/>
      <c r="D41" s="369"/>
      <c r="E41" s="369"/>
      <c r="F41" s="369"/>
      <c r="G41" s="370"/>
      <c r="H41" s="371"/>
      <c r="I41" s="368"/>
      <c r="J41" s="372"/>
      <c r="K41" s="369"/>
      <c r="L41" s="369"/>
      <c r="M41" s="369"/>
      <c r="N41" s="371"/>
      <c r="O41" s="368"/>
      <c r="P41" s="369"/>
      <c r="Q41" s="369"/>
      <c r="R41" s="369"/>
      <c r="S41" s="370"/>
      <c r="T41" s="371"/>
      <c r="U41" s="368"/>
      <c r="V41" s="369"/>
      <c r="W41" s="369"/>
      <c r="X41" s="369"/>
      <c r="Y41" s="370"/>
      <c r="Z41" s="371"/>
      <c r="AA41" s="368"/>
      <c r="AB41" s="369"/>
      <c r="AC41" s="369"/>
      <c r="AD41" s="369"/>
      <c r="AE41" s="370"/>
      <c r="AF41" s="371"/>
      <c r="AG41" s="368"/>
      <c r="AH41" s="369"/>
      <c r="AI41" s="369"/>
      <c r="AJ41" s="369"/>
      <c r="AK41" s="370"/>
      <c r="AL41" s="371"/>
      <c r="AM41" s="368"/>
      <c r="AN41" s="369"/>
      <c r="AO41" s="369"/>
      <c r="AP41" s="369"/>
      <c r="AQ41" s="370"/>
      <c r="AR41" s="371"/>
      <c r="AS41" s="368"/>
      <c r="AT41" s="369"/>
      <c r="AU41" s="369"/>
      <c r="AV41" s="369"/>
      <c r="AW41" s="370"/>
      <c r="AX41" s="371"/>
      <c r="AY41" s="368"/>
      <c r="AZ41" s="369"/>
      <c r="BA41" s="369"/>
      <c r="BB41" s="369"/>
      <c r="BC41" s="370"/>
      <c r="BD41" s="371"/>
    </row>
    <row r="42" spans="1:56">
      <c r="A42" s="165" t="s">
        <v>562</v>
      </c>
      <c r="B42" s="300" t="s">
        <v>809</v>
      </c>
      <c r="C42" s="368"/>
      <c r="D42" s="369"/>
      <c r="E42" s="369"/>
      <c r="F42" s="369"/>
      <c r="G42" s="370"/>
      <c r="H42" s="371"/>
      <c r="I42" s="368"/>
      <c r="J42" s="372"/>
      <c r="K42" s="369"/>
      <c r="L42" s="369"/>
      <c r="M42" s="369"/>
      <c r="N42" s="371"/>
      <c r="O42" s="368"/>
      <c r="P42" s="369"/>
      <c r="Q42" s="369"/>
      <c r="R42" s="369"/>
      <c r="S42" s="370"/>
      <c r="T42" s="371"/>
      <c r="U42" s="368"/>
      <c r="V42" s="369"/>
      <c r="W42" s="369"/>
      <c r="X42" s="369"/>
      <c r="Y42" s="370"/>
      <c r="Z42" s="371"/>
      <c r="AA42" s="368"/>
      <c r="AB42" s="369"/>
      <c r="AC42" s="369"/>
      <c r="AD42" s="369"/>
      <c r="AE42" s="370"/>
      <c r="AF42" s="371"/>
      <c r="AG42" s="368"/>
      <c r="AH42" s="369"/>
      <c r="AI42" s="369"/>
      <c r="AJ42" s="369"/>
      <c r="AK42" s="370"/>
      <c r="AL42" s="371"/>
      <c r="AM42" s="368"/>
      <c r="AN42" s="369"/>
      <c r="AO42" s="369"/>
      <c r="AP42" s="369"/>
      <c r="AQ42" s="370"/>
      <c r="AR42" s="371"/>
      <c r="AS42" s="368"/>
      <c r="AT42" s="369"/>
      <c r="AU42" s="369"/>
      <c r="AV42" s="369"/>
      <c r="AW42" s="370"/>
      <c r="AX42" s="371"/>
      <c r="AY42" s="368"/>
      <c r="AZ42" s="369"/>
      <c r="BA42" s="369"/>
      <c r="BB42" s="369"/>
      <c r="BC42" s="370"/>
      <c r="BD42" s="371"/>
    </row>
    <row r="43" spans="1:56">
      <c r="A43" s="165" t="s">
        <v>563</v>
      </c>
      <c r="B43" s="300" t="s">
        <v>810</v>
      </c>
      <c r="C43" s="368"/>
      <c r="D43" s="369"/>
      <c r="E43" s="369"/>
      <c r="F43" s="369"/>
      <c r="G43" s="370"/>
      <c r="H43" s="371"/>
      <c r="I43" s="368"/>
      <c r="J43" s="372"/>
      <c r="K43" s="369"/>
      <c r="L43" s="369"/>
      <c r="M43" s="369"/>
      <c r="N43" s="371"/>
      <c r="O43" s="368"/>
      <c r="P43" s="369"/>
      <c r="Q43" s="369"/>
      <c r="R43" s="369"/>
      <c r="S43" s="370"/>
      <c r="T43" s="371"/>
      <c r="U43" s="368"/>
      <c r="V43" s="369"/>
      <c r="W43" s="369"/>
      <c r="X43" s="369"/>
      <c r="Y43" s="370"/>
      <c r="Z43" s="371"/>
      <c r="AA43" s="368"/>
      <c r="AB43" s="369"/>
      <c r="AC43" s="369"/>
      <c r="AD43" s="369"/>
      <c r="AE43" s="370"/>
      <c r="AF43" s="371"/>
      <c r="AG43" s="368"/>
      <c r="AH43" s="369"/>
      <c r="AI43" s="369"/>
      <c r="AJ43" s="369"/>
      <c r="AK43" s="370"/>
      <c r="AL43" s="371"/>
      <c r="AM43" s="368"/>
      <c r="AN43" s="369"/>
      <c r="AO43" s="369"/>
      <c r="AP43" s="369"/>
      <c r="AQ43" s="370"/>
      <c r="AR43" s="371"/>
      <c r="AS43" s="368"/>
      <c r="AT43" s="369"/>
      <c r="AU43" s="369"/>
      <c r="AV43" s="369"/>
      <c r="AW43" s="370"/>
      <c r="AX43" s="371"/>
      <c r="AY43" s="368"/>
      <c r="AZ43" s="369"/>
      <c r="BA43" s="369"/>
      <c r="BB43" s="369"/>
      <c r="BC43" s="370"/>
      <c r="BD43" s="371"/>
    </row>
    <row r="44" spans="1:56">
      <c r="A44" s="165" t="s">
        <v>564</v>
      </c>
      <c r="B44" s="300" t="s">
        <v>811</v>
      </c>
      <c r="C44" s="368"/>
      <c r="D44" s="369"/>
      <c r="E44" s="369"/>
      <c r="F44" s="369"/>
      <c r="G44" s="370"/>
      <c r="H44" s="371"/>
      <c r="I44" s="368"/>
      <c r="J44" s="372"/>
      <c r="K44" s="369"/>
      <c r="L44" s="369"/>
      <c r="M44" s="369"/>
      <c r="N44" s="371"/>
      <c r="O44" s="368"/>
      <c r="P44" s="369"/>
      <c r="Q44" s="369"/>
      <c r="R44" s="369"/>
      <c r="S44" s="370"/>
      <c r="T44" s="371"/>
      <c r="U44" s="368"/>
      <c r="V44" s="369"/>
      <c r="W44" s="369"/>
      <c r="X44" s="369"/>
      <c r="Y44" s="370"/>
      <c r="Z44" s="371"/>
      <c r="AA44" s="368"/>
      <c r="AB44" s="369"/>
      <c r="AC44" s="369"/>
      <c r="AD44" s="369"/>
      <c r="AE44" s="370"/>
      <c r="AF44" s="371"/>
      <c r="AG44" s="368"/>
      <c r="AH44" s="369"/>
      <c r="AI44" s="369"/>
      <c r="AJ44" s="369"/>
      <c r="AK44" s="370"/>
      <c r="AL44" s="371"/>
      <c r="AM44" s="368"/>
      <c r="AN44" s="369"/>
      <c r="AO44" s="369"/>
      <c r="AP44" s="369"/>
      <c r="AQ44" s="370"/>
      <c r="AR44" s="371"/>
      <c r="AS44" s="368"/>
      <c r="AT44" s="369"/>
      <c r="AU44" s="369"/>
      <c r="AV44" s="369"/>
      <c r="AW44" s="370"/>
      <c r="AX44" s="371"/>
      <c r="AY44" s="368"/>
      <c r="AZ44" s="369"/>
      <c r="BA44" s="369"/>
      <c r="BB44" s="369"/>
      <c r="BC44" s="370"/>
      <c r="BD44" s="371"/>
    </row>
    <row r="45" spans="1:56">
      <c r="A45" s="165" t="s">
        <v>565</v>
      </c>
      <c r="B45" s="300" t="s">
        <v>812</v>
      </c>
      <c r="C45" s="368"/>
      <c r="D45" s="369"/>
      <c r="E45" s="369"/>
      <c r="F45" s="369"/>
      <c r="G45" s="370"/>
      <c r="H45" s="371"/>
      <c r="I45" s="368"/>
      <c r="J45" s="372"/>
      <c r="K45" s="369"/>
      <c r="L45" s="369"/>
      <c r="M45" s="369"/>
      <c r="N45" s="371"/>
      <c r="O45" s="368"/>
      <c r="P45" s="369"/>
      <c r="Q45" s="369"/>
      <c r="R45" s="369"/>
      <c r="S45" s="370"/>
      <c r="T45" s="371"/>
      <c r="U45" s="368"/>
      <c r="V45" s="369"/>
      <c r="W45" s="369"/>
      <c r="X45" s="369"/>
      <c r="Y45" s="370"/>
      <c r="Z45" s="371"/>
      <c r="AA45" s="368"/>
      <c r="AB45" s="369"/>
      <c r="AC45" s="369"/>
      <c r="AD45" s="369"/>
      <c r="AE45" s="370"/>
      <c r="AF45" s="371"/>
      <c r="AG45" s="368"/>
      <c r="AH45" s="369"/>
      <c r="AI45" s="369"/>
      <c r="AJ45" s="369"/>
      <c r="AK45" s="370"/>
      <c r="AL45" s="371"/>
      <c r="AM45" s="368"/>
      <c r="AN45" s="369"/>
      <c r="AO45" s="369"/>
      <c r="AP45" s="369"/>
      <c r="AQ45" s="370"/>
      <c r="AR45" s="371"/>
      <c r="AS45" s="368"/>
      <c r="AT45" s="369"/>
      <c r="AU45" s="369"/>
      <c r="AV45" s="369"/>
      <c r="AW45" s="370"/>
      <c r="AX45" s="371"/>
      <c r="AY45" s="368"/>
      <c r="AZ45" s="369"/>
      <c r="BA45" s="369"/>
      <c r="BB45" s="369"/>
      <c r="BC45" s="370"/>
      <c r="BD45" s="371"/>
    </row>
    <row r="46" spans="1:56">
      <c r="A46" s="165" t="s">
        <v>566</v>
      </c>
      <c r="B46" s="300" t="s">
        <v>813</v>
      </c>
      <c r="C46" s="368"/>
      <c r="D46" s="369"/>
      <c r="E46" s="369"/>
      <c r="F46" s="369"/>
      <c r="G46" s="370"/>
      <c r="H46" s="371"/>
      <c r="I46" s="368"/>
      <c r="J46" s="372"/>
      <c r="K46" s="369"/>
      <c r="L46" s="369"/>
      <c r="M46" s="369"/>
      <c r="N46" s="371"/>
      <c r="O46" s="368"/>
      <c r="P46" s="369"/>
      <c r="Q46" s="369"/>
      <c r="R46" s="369"/>
      <c r="S46" s="370"/>
      <c r="T46" s="371"/>
      <c r="U46" s="368"/>
      <c r="V46" s="369"/>
      <c r="W46" s="369"/>
      <c r="X46" s="369"/>
      <c r="Y46" s="370"/>
      <c r="Z46" s="371"/>
      <c r="AA46" s="368"/>
      <c r="AB46" s="369"/>
      <c r="AC46" s="369"/>
      <c r="AD46" s="369"/>
      <c r="AE46" s="370"/>
      <c r="AF46" s="371"/>
      <c r="AG46" s="368"/>
      <c r="AH46" s="369"/>
      <c r="AI46" s="369"/>
      <c r="AJ46" s="369"/>
      <c r="AK46" s="370"/>
      <c r="AL46" s="371"/>
      <c r="AM46" s="368"/>
      <c r="AN46" s="369"/>
      <c r="AO46" s="369"/>
      <c r="AP46" s="369"/>
      <c r="AQ46" s="370"/>
      <c r="AR46" s="371"/>
      <c r="AS46" s="368"/>
      <c r="AT46" s="369"/>
      <c r="AU46" s="369"/>
      <c r="AV46" s="369"/>
      <c r="AW46" s="370"/>
      <c r="AX46" s="371"/>
      <c r="AY46" s="368"/>
      <c r="AZ46" s="369"/>
      <c r="BA46" s="369"/>
      <c r="BB46" s="369"/>
      <c r="BC46" s="370"/>
      <c r="BD46" s="371"/>
    </row>
    <row r="47" spans="1:56">
      <c r="A47" s="165" t="s">
        <v>567</v>
      </c>
      <c r="B47" s="300" t="s">
        <v>814</v>
      </c>
      <c r="C47" s="368"/>
      <c r="D47" s="369"/>
      <c r="E47" s="369"/>
      <c r="F47" s="369"/>
      <c r="G47" s="370"/>
      <c r="H47" s="371"/>
      <c r="I47" s="368"/>
      <c r="J47" s="372"/>
      <c r="K47" s="369"/>
      <c r="L47" s="369"/>
      <c r="M47" s="369"/>
      <c r="N47" s="371"/>
      <c r="O47" s="368"/>
      <c r="P47" s="369"/>
      <c r="Q47" s="369"/>
      <c r="R47" s="369"/>
      <c r="S47" s="370"/>
      <c r="T47" s="371"/>
      <c r="U47" s="368"/>
      <c r="V47" s="369"/>
      <c r="W47" s="369"/>
      <c r="X47" s="369"/>
      <c r="Y47" s="370"/>
      <c r="Z47" s="371"/>
      <c r="AA47" s="368"/>
      <c r="AB47" s="369"/>
      <c r="AC47" s="369"/>
      <c r="AD47" s="369"/>
      <c r="AE47" s="370"/>
      <c r="AF47" s="371"/>
      <c r="AG47" s="368"/>
      <c r="AH47" s="369"/>
      <c r="AI47" s="369"/>
      <c r="AJ47" s="369"/>
      <c r="AK47" s="370"/>
      <c r="AL47" s="371"/>
      <c r="AM47" s="368"/>
      <c r="AN47" s="369"/>
      <c r="AO47" s="369"/>
      <c r="AP47" s="369"/>
      <c r="AQ47" s="370"/>
      <c r="AR47" s="371"/>
      <c r="AS47" s="368"/>
      <c r="AT47" s="369"/>
      <c r="AU47" s="369"/>
      <c r="AV47" s="369"/>
      <c r="AW47" s="370"/>
      <c r="AX47" s="371"/>
      <c r="AY47" s="368"/>
      <c r="AZ47" s="369"/>
      <c r="BA47" s="369"/>
      <c r="BB47" s="369"/>
      <c r="BC47" s="370"/>
      <c r="BD47" s="371"/>
    </row>
    <row r="48" spans="1:56">
      <c r="A48" s="165" t="s">
        <v>568</v>
      </c>
      <c r="B48" s="300" t="s">
        <v>815</v>
      </c>
      <c r="C48" s="368"/>
      <c r="D48" s="369"/>
      <c r="E48" s="369"/>
      <c r="F48" s="369"/>
      <c r="G48" s="370"/>
      <c r="H48" s="371"/>
      <c r="I48" s="368"/>
      <c r="J48" s="372"/>
      <c r="K48" s="369"/>
      <c r="L48" s="369"/>
      <c r="M48" s="369"/>
      <c r="N48" s="371"/>
      <c r="O48" s="368"/>
      <c r="P48" s="369"/>
      <c r="Q48" s="369"/>
      <c r="R48" s="369"/>
      <c r="S48" s="370"/>
      <c r="T48" s="371"/>
      <c r="U48" s="368"/>
      <c r="V48" s="369"/>
      <c r="W48" s="369"/>
      <c r="X48" s="369"/>
      <c r="Y48" s="370"/>
      <c r="Z48" s="371"/>
      <c r="AA48" s="368"/>
      <c r="AB48" s="369"/>
      <c r="AC48" s="369"/>
      <c r="AD48" s="369"/>
      <c r="AE48" s="370"/>
      <c r="AF48" s="371"/>
      <c r="AG48" s="368"/>
      <c r="AH48" s="369"/>
      <c r="AI48" s="369"/>
      <c r="AJ48" s="369"/>
      <c r="AK48" s="370"/>
      <c r="AL48" s="371"/>
      <c r="AM48" s="368"/>
      <c r="AN48" s="369"/>
      <c r="AO48" s="369"/>
      <c r="AP48" s="369"/>
      <c r="AQ48" s="370"/>
      <c r="AR48" s="371"/>
      <c r="AS48" s="368"/>
      <c r="AT48" s="369"/>
      <c r="AU48" s="369"/>
      <c r="AV48" s="369"/>
      <c r="AW48" s="370"/>
      <c r="AX48" s="371"/>
      <c r="AY48" s="368"/>
      <c r="AZ48" s="369"/>
      <c r="BA48" s="369"/>
      <c r="BB48" s="369"/>
      <c r="BC48" s="370"/>
      <c r="BD48" s="371"/>
    </row>
    <row r="49" spans="1:56">
      <c r="A49" s="165" t="s">
        <v>569</v>
      </c>
      <c r="B49" s="300" t="s">
        <v>816</v>
      </c>
      <c r="C49" s="368"/>
      <c r="D49" s="369"/>
      <c r="E49" s="369"/>
      <c r="F49" s="369"/>
      <c r="G49" s="370"/>
      <c r="H49" s="371"/>
      <c r="I49" s="368"/>
      <c r="J49" s="372"/>
      <c r="K49" s="369"/>
      <c r="L49" s="369"/>
      <c r="M49" s="369"/>
      <c r="N49" s="371"/>
      <c r="O49" s="368"/>
      <c r="P49" s="369"/>
      <c r="Q49" s="369"/>
      <c r="R49" s="369"/>
      <c r="S49" s="370"/>
      <c r="T49" s="371"/>
      <c r="U49" s="368"/>
      <c r="V49" s="369"/>
      <c r="W49" s="369"/>
      <c r="X49" s="369"/>
      <c r="Y49" s="370"/>
      <c r="Z49" s="371"/>
      <c r="AA49" s="368"/>
      <c r="AB49" s="369"/>
      <c r="AC49" s="369"/>
      <c r="AD49" s="369"/>
      <c r="AE49" s="370"/>
      <c r="AF49" s="371"/>
      <c r="AG49" s="368"/>
      <c r="AH49" s="369"/>
      <c r="AI49" s="369"/>
      <c r="AJ49" s="369"/>
      <c r="AK49" s="370"/>
      <c r="AL49" s="371"/>
      <c r="AM49" s="368"/>
      <c r="AN49" s="369"/>
      <c r="AO49" s="369"/>
      <c r="AP49" s="369"/>
      <c r="AQ49" s="370"/>
      <c r="AR49" s="371"/>
      <c r="AS49" s="368"/>
      <c r="AT49" s="369"/>
      <c r="AU49" s="369"/>
      <c r="AV49" s="369"/>
      <c r="AW49" s="370"/>
      <c r="AX49" s="371"/>
      <c r="AY49" s="368"/>
      <c r="AZ49" s="369"/>
      <c r="BA49" s="369"/>
      <c r="BB49" s="369"/>
      <c r="BC49" s="370"/>
      <c r="BD49" s="371"/>
    </row>
    <row r="50" spans="1:56">
      <c r="A50" s="165" t="s">
        <v>570</v>
      </c>
      <c r="B50" s="300" t="s">
        <v>817</v>
      </c>
      <c r="C50" s="368"/>
      <c r="D50" s="369"/>
      <c r="E50" s="369"/>
      <c r="F50" s="369"/>
      <c r="G50" s="370"/>
      <c r="H50" s="371"/>
      <c r="I50" s="368"/>
      <c r="J50" s="372"/>
      <c r="K50" s="369"/>
      <c r="L50" s="369"/>
      <c r="M50" s="369"/>
      <c r="N50" s="371"/>
      <c r="O50" s="368"/>
      <c r="P50" s="369"/>
      <c r="Q50" s="369"/>
      <c r="R50" s="369"/>
      <c r="S50" s="370"/>
      <c r="T50" s="371"/>
      <c r="U50" s="368"/>
      <c r="V50" s="369"/>
      <c r="W50" s="369"/>
      <c r="X50" s="369"/>
      <c r="Y50" s="370"/>
      <c r="Z50" s="371"/>
      <c r="AA50" s="368"/>
      <c r="AB50" s="369"/>
      <c r="AC50" s="369"/>
      <c r="AD50" s="369"/>
      <c r="AE50" s="370"/>
      <c r="AF50" s="371"/>
      <c r="AG50" s="368"/>
      <c r="AH50" s="369"/>
      <c r="AI50" s="369"/>
      <c r="AJ50" s="369"/>
      <c r="AK50" s="370"/>
      <c r="AL50" s="371"/>
      <c r="AM50" s="368"/>
      <c r="AN50" s="369"/>
      <c r="AO50" s="369"/>
      <c r="AP50" s="369"/>
      <c r="AQ50" s="370"/>
      <c r="AR50" s="371"/>
      <c r="AS50" s="368"/>
      <c r="AT50" s="369"/>
      <c r="AU50" s="369"/>
      <c r="AV50" s="369"/>
      <c r="AW50" s="370"/>
      <c r="AX50" s="371"/>
      <c r="AY50" s="368"/>
      <c r="AZ50" s="369"/>
      <c r="BA50" s="369"/>
      <c r="BB50" s="369"/>
      <c r="BC50" s="370"/>
      <c r="BD50" s="371"/>
    </row>
    <row r="51" spans="1:56">
      <c r="A51" s="165" t="s">
        <v>571</v>
      </c>
      <c r="B51" s="300" t="s">
        <v>818</v>
      </c>
      <c r="C51" s="368"/>
      <c r="D51" s="369"/>
      <c r="E51" s="369"/>
      <c r="F51" s="369"/>
      <c r="G51" s="370"/>
      <c r="H51" s="371"/>
      <c r="I51" s="368"/>
      <c r="J51" s="372"/>
      <c r="K51" s="369"/>
      <c r="L51" s="369"/>
      <c r="M51" s="369"/>
      <c r="N51" s="371"/>
      <c r="O51" s="368"/>
      <c r="P51" s="369"/>
      <c r="Q51" s="369"/>
      <c r="R51" s="369"/>
      <c r="S51" s="370"/>
      <c r="T51" s="371"/>
      <c r="U51" s="368"/>
      <c r="V51" s="369"/>
      <c r="W51" s="369"/>
      <c r="X51" s="369"/>
      <c r="Y51" s="370"/>
      <c r="Z51" s="371"/>
      <c r="AA51" s="368"/>
      <c r="AB51" s="369"/>
      <c r="AC51" s="369"/>
      <c r="AD51" s="369"/>
      <c r="AE51" s="370"/>
      <c r="AF51" s="371"/>
      <c r="AG51" s="368"/>
      <c r="AH51" s="369"/>
      <c r="AI51" s="369"/>
      <c r="AJ51" s="369"/>
      <c r="AK51" s="370"/>
      <c r="AL51" s="371"/>
      <c r="AM51" s="368"/>
      <c r="AN51" s="369"/>
      <c r="AO51" s="369"/>
      <c r="AP51" s="369"/>
      <c r="AQ51" s="370"/>
      <c r="AR51" s="371"/>
      <c r="AS51" s="368"/>
      <c r="AT51" s="369"/>
      <c r="AU51" s="369"/>
      <c r="AV51" s="369"/>
      <c r="AW51" s="370"/>
      <c r="AX51" s="371"/>
      <c r="AY51" s="368"/>
      <c r="AZ51" s="369"/>
      <c r="BA51" s="369"/>
      <c r="BB51" s="369"/>
      <c r="BC51" s="370"/>
      <c r="BD51" s="371"/>
    </row>
    <row r="52" spans="1:56">
      <c r="A52" s="165" t="s">
        <v>572</v>
      </c>
      <c r="B52" s="300" t="s">
        <v>819</v>
      </c>
      <c r="C52" s="368"/>
      <c r="D52" s="369"/>
      <c r="E52" s="369"/>
      <c r="F52" s="369"/>
      <c r="G52" s="370"/>
      <c r="H52" s="371"/>
      <c r="I52" s="368"/>
      <c r="J52" s="372"/>
      <c r="K52" s="369"/>
      <c r="L52" s="369"/>
      <c r="M52" s="369"/>
      <c r="N52" s="371"/>
      <c r="O52" s="368"/>
      <c r="P52" s="369"/>
      <c r="Q52" s="369"/>
      <c r="R52" s="369"/>
      <c r="S52" s="370"/>
      <c r="T52" s="371"/>
      <c r="U52" s="368"/>
      <c r="V52" s="369"/>
      <c r="W52" s="369"/>
      <c r="X52" s="369"/>
      <c r="Y52" s="370"/>
      <c r="Z52" s="371"/>
      <c r="AA52" s="368"/>
      <c r="AB52" s="369"/>
      <c r="AC52" s="369"/>
      <c r="AD52" s="369"/>
      <c r="AE52" s="370"/>
      <c r="AF52" s="371"/>
      <c r="AG52" s="368"/>
      <c r="AH52" s="369"/>
      <c r="AI52" s="369"/>
      <c r="AJ52" s="369"/>
      <c r="AK52" s="370"/>
      <c r="AL52" s="371"/>
      <c r="AM52" s="368"/>
      <c r="AN52" s="369"/>
      <c r="AO52" s="369"/>
      <c r="AP52" s="369"/>
      <c r="AQ52" s="370"/>
      <c r="AR52" s="371"/>
      <c r="AS52" s="368"/>
      <c r="AT52" s="369"/>
      <c r="AU52" s="369"/>
      <c r="AV52" s="369"/>
      <c r="AW52" s="370"/>
      <c r="AX52" s="371"/>
      <c r="AY52" s="368"/>
      <c r="AZ52" s="369"/>
      <c r="BA52" s="369"/>
      <c r="BB52" s="369"/>
      <c r="BC52" s="370"/>
      <c r="BD52" s="371"/>
    </row>
    <row r="53" spans="1:56">
      <c r="A53" s="165" t="s">
        <v>573</v>
      </c>
      <c r="B53" s="300" t="s">
        <v>820</v>
      </c>
      <c r="C53" s="368"/>
      <c r="D53" s="369"/>
      <c r="E53" s="369"/>
      <c r="F53" s="369"/>
      <c r="G53" s="370"/>
      <c r="H53" s="371"/>
      <c r="I53" s="368"/>
      <c r="J53" s="372"/>
      <c r="K53" s="369"/>
      <c r="L53" s="369"/>
      <c r="M53" s="369"/>
      <c r="N53" s="371"/>
      <c r="O53" s="368"/>
      <c r="P53" s="369"/>
      <c r="Q53" s="369"/>
      <c r="R53" s="369"/>
      <c r="S53" s="370"/>
      <c r="T53" s="371"/>
      <c r="U53" s="368"/>
      <c r="V53" s="369"/>
      <c r="W53" s="369"/>
      <c r="X53" s="369"/>
      <c r="Y53" s="370"/>
      <c r="Z53" s="371"/>
      <c r="AA53" s="368"/>
      <c r="AB53" s="369"/>
      <c r="AC53" s="369"/>
      <c r="AD53" s="369"/>
      <c r="AE53" s="370"/>
      <c r="AF53" s="371"/>
      <c r="AG53" s="368"/>
      <c r="AH53" s="369"/>
      <c r="AI53" s="369"/>
      <c r="AJ53" s="369"/>
      <c r="AK53" s="370"/>
      <c r="AL53" s="371"/>
      <c r="AM53" s="368"/>
      <c r="AN53" s="369"/>
      <c r="AO53" s="369"/>
      <c r="AP53" s="369"/>
      <c r="AQ53" s="370"/>
      <c r="AR53" s="371"/>
      <c r="AS53" s="368"/>
      <c r="AT53" s="369"/>
      <c r="AU53" s="369"/>
      <c r="AV53" s="369"/>
      <c r="AW53" s="370"/>
      <c r="AX53" s="371"/>
      <c r="AY53" s="368"/>
      <c r="AZ53" s="369"/>
      <c r="BA53" s="369"/>
      <c r="BB53" s="369"/>
      <c r="BC53" s="370"/>
      <c r="BD53" s="371"/>
    </row>
    <row r="54" spans="1:56">
      <c r="A54" s="165" t="s">
        <v>574</v>
      </c>
      <c r="B54" s="300" t="s">
        <v>821</v>
      </c>
      <c r="C54" s="368"/>
      <c r="D54" s="369"/>
      <c r="E54" s="369"/>
      <c r="F54" s="369"/>
      <c r="G54" s="370"/>
      <c r="H54" s="371"/>
      <c r="I54" s="368"/>
      <c r="J54" s="372"/>
      <c r="K54" s="369"/>
      <c r="L54" s="369"/>
      <c r="M54" s="369"/>
      <c r="N54" s="371"/>
      <c r="O54" s="368"/>
      <c r="P54" s="369"/>
      <c r="Q54" s="369"/>
      <c r="R54" s="369"/>
      <c r="S54" s="370"/>
      <c r="T54" s="371"/>
      <c r="U54" s="368"/>
      <c r="V54" s="369"/>
      <c r="W54" s="369"/>
      <c r="X54" s="369"/>
      <c r="Y54" s="370"/>
      <c r="Z54" s="371"/>
      <c r="AA54" s="368"/>
      <c r="AB54" s="369"/>
      <c r="AC54" s="369"/>
      <c r="AD54" s="369"/>
      <c r="AE54" s="370"/>
      <c r="AF54" s="371"/>
      <c r="AG54" s="368"/>
      <c r="AH54" s="369"/>
      <c r="AI54" s="369"/>
      <c r="AJ54" s="369"/>
      <c r="AK54" s="370"/>
      <c r="AL54" s="371"/>
      <c r="AM54" s="368"/>
      <c r="AN54" s="369"/>
      <c r="AO54" s="369"/>
      <c r="AP54" s="369"/>
      <c r="AQ54" s="370"/>
      <c r="AR54" s="371"/>
      <c r="AS54" s="368"/>
      <c r="AT54" s="369"/>
      <c r="AU54" s="369"/>
      <c r="AV54" s="369"/>
      <c r="AW54" s="370"/>
      <c r="AX54" s="371"/>
      <c r="AY54" s="368"/>
      <c r="AZ54" s="369"/>
      <c r="BA54" s="369"/>
      <c r="BB54" s="369"/>
      <c r="BC54" s="370"/>
      <c r="BD54" s="371"/>
    </row>
    <row r="55" spans="1:56">
      <c r="A55" s="165" t="s">
        <v>575</v>
      </c>
      <c r="B55" s="300" t="s">
        <v>822</v>
      </c>
      <c r="C55" s="368"/>
      <c r="D55" s="369"/>
      <c r="E55" s="369"/>
      <c r="F55" s="369"/>
      <c r="G55" s="370"/>
      <c r="H55" s="371"/>
      <c r="I55" s="368"/>
      <c r="J55" s="372"/>
      <c r="K55" s="369"/>
      <c r="L55" s="369"/>
      <c r="M55" s="369"/>
      <c r="N55" s="371"/>
      <c r="O55" s="368"/>
      <c r="P55" s="369"/>
      <c r="Q55" s="369"/>
      <c r="R55" s="369"/>
      <c r="S55" s="370"/>
      <c r="T55" s="371"/>
      <c r="U55" s="368"/>
      <c r="V55" s="369"/>
      <c r="W55" s="369"/>
      <c r="X55" s="369"/>
      <c r="Y55" s="370"/>
      <c r="Z55" s="371"/>
      <c r="AA55" s="368"/>
      <c r="AB55" s="369"/>
      <c r="AC55" s="369"/>
      <c r="AD55" s="369"/>
      <c r="AE55" s="370"/>
      <c r="AF55" s="371"/>
      <c r="AG55" s="368"/>
      <c r="AH55" s="369"/>
      <c r="AI55" s="369"/>
      <c r="AJ55" s="369"/>
      <c r="AK55" s="370"/>
      <c r="AL55" s="371"/>
      <c r="AM55" s="368"/>
      <c r="AN55" s="369"/>
      <c r="AO55" s="369"/>
      <c r="AP55" s="369"/>
      <c r="AQ55" s="370"/>
      <c r="AR55" s="371"/>
      <c r="AS55" s="368"/>
      <c r="AT55" s="369"/>
      <c r="AU55" s="369"/>
      <c r="AV55" s="369"/>
      <c r="AW55" s="370"/>
      <c r="AX55" s="371"/>
      <c r="AY55" s="368"/>
      <c r="AZ55" s="369"/>
      <c r="BA55" s="369"/>
      <c r="BB55" s="369"/>
      <c r="BC55" s="370"/>
      <c r="BD55" s="371"/>
    </row>
    <row r="56" spans="1:56">
      <c r="A56" s="165" t="s">
        <v>576</v>
      </c>
      <c r="B56" s="300" t="s">
        <v>823</v>
      </c>
      <c r="C56" s="368"/>
      <c r="D56" s="369"/>
      <c r="E56" s="369"/>
      <c r="F56" s="369"/>
      <c r="G56" s="370"/>
      <c r="H56" s="371"/>
      <c r="I56" s="368"/>
      <c r="J56" s="372"/>
      <c r="K56" s="369"/>
      <c r="L56" s="369"/>
      <c r="M56" s="369"/>
      <c r="N56" s="371"/>
      <c r="O56" s="368"/>
      <c r="P56" s="369"/>
      <c r="Q56" s="369"/>
      <c r="R56" s="369"/>
      <c r="S56" s="370"/>
      <c r="T56" s="371"/>
      <c r="U56" s="368"/>
      <c r="V56" s="369"/>
      <c r="W56" s="369"/>
      <c r="X56" s="369"/>
      <c r="Y56" s="370"/>
      <c r="Z56" s="371"/>
      <c r="AA56" s="368"/>
      <c r="AB56" s="369"/>
      <c r="AC56" s="369"/>
      <c r="AD56" s="369"/>
      <c r="AE56" s="370"/>
      <c r="AF56" s="371"/>
      <c r="AG56" s="368"/>
      <c r="AH56" s="369"/>
      <c r="AI56" s="369"/>
      <c r="AJ56" s="369"/>
      <c r="AK56" s="370"/>
      <c r="AL56" s="371"/>
      <c r="AM56" s="368"/>
      <c r="AN56" s="369"/>
      <c r="AO56" s="369"/>
      <c r="AP56" s="369"/>
      <c r="AQ56" s="370"/>
      <c r="AR56" s="371"/>
      <c r="AS56" s="368"/>
      <c r="AT56" s="369"/>
      <c r="AU56" s="369"/>
      <c r="AV56" s="369"/>
      <c r="AW56" s="370"/>
      <c r="AX56" s="371"/>
      <c r="AY56" s="368"/>
      <c r="AZ56" s="369"/>
      <c r="BA56" s="369"/>
      <c r="BB56" s="369"/>
      <c r="BC56" s="370"/>
      <c r="BD56" s="371"/>
    </row>
    <row r="57" spans="1:56">
      <c r="A57" s="165" t="s">
        <v>577</v>
      </c>
      <c r="B57" s="300" t="s">
        <v>824</v>
      </c>
      <c r="C57" s="368"/>
      <c r="D57" s="369"/>
      <c r="E57" s="369"/>
      <c r="F57" s="369"/>
      <c r="G57" s="370"/>
      <c r="H57" s="371"/>
      <c r="I57" s="368"/>
      <c r="J57" s="372"/>
      <c r="K57" s="369"/>
      <c r="L57" s="369"/>
      <c r="M57" s="369"/>
      <c r="N57" s="371"/>
      <c r="O57" s="368"/>
      <c r="P57" s="369"/>
      <c r="Q57" s="369"/>
      <c r="R57" s="369"/>
      <c r="S57" s="370"/>
      <c r="T57" s="371"/>
      <c r="U57" s="368"/>
      <c r="V57" s="369"/>
      <c r="W57" s="369"/>
      <c r="X57" s="369"/>
      <c r="Y57" s="370"/>
      <c r="Z57" s="371"/>
      <c r="AA57" s="368"/>
      <c r="AB57" s="369"/>
      <c r="AC57" s="369"/>
      <c r="AD57" s="369"/>
      <c r="AE57" s="370"/>
      <c r="AF57" s="371"/>
      <c r="AG57" s="368"/>
      <c r="AH57" s="369"/>
      <c r="AI57" s="369"/>
      <c r="AJ57" s="369"/>
      <c r="AK57" s="370"/>
      <c r="AL57" s="371"/>
      <c r="AM57" s="368"/>
      <c r="AN57" s="369"/>
      <c r="AO57" s="369"/>
      <c r="AP57" s="369"/>
      <c r="AQ57" s="370"/>
      <c r="AR57" s="371"/>
      <c r="AS57" s="368"/>
      <c r="AT57" s="369"/>
      <c r="AU57" s="369"/>
      <c r="AV57" s="369"/>
      <c r="AW57" s="370"/>
      <c r="AX57" s="371"/>
      <c r="AY57" s="368"/>
      <c r="AZ57" s="369"/>
      <c r="BA57" s="369"/>
      <c r="BB57" s="369"/>
      <c r="BC57" s="370"/>
      <c r="BD57" s="371"/>
    </row>
    <row r="58" spans="1:56">
      <c r="A58" s="165" t="s">
        <v>578</v>
      </c>
      <c r="B58" s="300" t="s">
        <v>825</v>
      </c>
      <c r="C58" s="368"/>
      <c r="D58" s="369"/>
      <c r="E58" s="369"/>
      <c r="F58" s="369"/>
      <c r="G58" s="370"/>
      <c r="H58" s="371"/>
      <c r="I58" s="368"/>
      <c r="J58" s="372"/>
      <c r="K58" s="369"/>
      <c r="L58" s="369"/>
      <c r="M58" s="369"/>
      <c r="N58" s="371"/>
      <c r="O58" s="368"/>
      <c r="P58" s="369"/>
      <c r="Q58" s="369"/>
      <c r="R58" s="369"/>
      <c r="S58" s="370"/>
      <c r="T58" s="371"/>
      <c r="U58" s="368"/>
      <c r="V58" s="369"/>
      <c r="W58" s="369"/>
      <c r="X58" s="369"/>
      <c r="Y58" s="370"/>
      <c r="Z58" s="371"/>
      <c r="AA58" s="368"/>
      <c r="AB58" s="369"/>
      <c r="AC58" s="369"/>
      <c r="AD58" s="369"/>
      <c r="AE58" s="370"/>
      <c r="AF58" s="371"/>
      <c r="AG58" s="368"/>
      <c r="AH58" s="369"/>
      <c r="AI58" s="369"/>
      <c r="AJ58" s="369"/>
      <c r="AK58" s="370"/>
      <c r="AL58" s="371"/>
      <c r="AM58" s="368"/>
      <c r="AN58" s="369"/>
      <c r="AO58" s="369"/>
      <c r="AP58" s="369"/>
      <c r="AQ58" s="370"/>
      <c r="AR58" s="371"/>
      <c r="AS58" s="368"/>
      <c r="AT58" s="369"/>
      <c r="AU58" s="369"/>
      <c r="AV58" s="369"/>
      <c r="AW58" s="370"/>
      <c r="AX58" s="371"/>
      <c r="AY58" s="368"/>
      <c r="AZ58" s="369"/>
      <c r="BA58" s="369"/>
      <c r="BB58" s="369"/>
      <c r="BC58" s="370"/>
      <c r="BD58" s="371"/>
    </row>
    <row r="59" spans="1:56">
      <c r="A59" s="165" t="s">
        <v>579</v>
      </c>
      <c r="B59" s="300" t="s">
        <v>861</v>
      </c>
      <c r="C59" s="368"/>
      <c r="D59" s="369"/>
      <c r="E59" s="369"/>
      <c r="F59" s="369"/>
      <c r="G59" s="370"/>
      <c r="H59" s="371"/>
      <c r="I59" s="368"/>
      <c r="J59" s="372"/>
      <c r="K59" s="369"/>
      <c r="L59" s="369"/>
      <c r="M59" s="369"/>
      <c r="N59" s="371"/>
      <c r="O59" s="368"/>
      <c r="P59" s="369"/>
      <c r="Q59" s="369"/>
      <c r="R59" s="369"/>
      <c r="S59" s="370"/>
      <c r="T59" s="371"/>
      <c r="U59" s="368"/>
      <c r="V59" s="369"/>
      <c r="W59" s="369"/>
      <c r="X59" s="369"/>
      <c r="Y59" s="370"/>
      <c r="Z59" s="371"/>
      <c r="AA59" s="368"/>
      <c r="AB59" s="369"/>
      <c r="AC59" s="369"/>
      <c r="AD59" s="369"/>
      <c r="AE59" s="370"/>
      <c r="AF59" s="371"/>
      <c r="AG59" s="368"/>
      <c r="AH59" s="369"/>
      <c r="AI59" s="369"/>
      <c r="AJ59" s="369"/>
      <c r="AK59" s="370"/>
      <c r="AL59" s="371"/>
      <c r="AM59" s="368"/>
      <c r="AN59" s="369"/>
      <c r="AO59" s="369"/>
      <c r="AP59" s="369"/>
      <c r="AQ59" s="370"/>
      <c r="AR59" s="371"/>
      <c r="AS59" s="368"/>
      <c r="AT59" s="369"/>
      <c r="AU59" s="369"/>
      <c r="AV59" s="369"/>
      <c r="AW59" s="370"/>
      <c r="AX59" s="371"/>
      <c r="AY59" s="368"/>
      <c r="AZ59" s="369"/>
      <c r="BA59" s="369"/>
      <c r="BB59" s="369"/>
      <c r="BC59" s="370"/>
      <c r="BD59" s="371"/>
    </row>
    <row r="60" spans="1:56">
      <c r="A60" s="165" t="s">
        <v>580</v>
      </c>
      <c r="B60" s="300" t="s">
        <v>862</v>
      </c>
      <c r="C60" s="368"/>
      <c r="D60" s="369"/>
      <c r="E60" s="369"/>
      <c r="F60" s="369"/>
      <c r="G60" s="370"/>
      <c r="H60" s="371"/>
      <c r="I60" s="368"/>
      <c r="J60" s="372"/>
      <c r="K60" s="369"/>
      <c r="L60" s="369"/>
      <c r="M60" s="369"/>
      <c r="N60" s="371"/>
      <c r="O60" s="368"/>
      <c r="P60" s="369"/>
      <c r="Q60" s="369"/>
      <c r="R60" s="369"/>
      <c r="S60" s="370"/>
      <c r="T60" s="371"/>
      <c r="U60" s="368"/>
      <c r="V60" s="369"/>
      <c r="W60" s="369"/>
      <c r="X60" s="369"/>
      <c r="Y60" s="370"/>
      <c r="Z60" s="371"/>
      <c r="AA60" s="368"/>
      <c r="AB60" s="369"/>
      <c r="AC60" s="369"/>
      <c r="AD60" s="369"/>
      <c r="AE60" s="370"/>
      <c r="AF60" s="371"/>
      <c r="AG60" s="368"/>
      <c r="AH60" s="369"/>
      <c r="AI60" s="369"/>
      <c r="AJ60" s="369"/>
      <c r="AK60" s="370"/>
      <c r="AL60" s="371"/>
      <c r="AM60" s="368"/>
      <c r="AN60" s="369"/>
      <c r="AO60" s="369"/>
      <c r="AP60" s="369"/>
      <c r="AQ60" s="370"/>
      <c r="AR60" s="371"/>
      <c r="AS60" s="368"/>
      <c r="AT60" s="369"/>
      <c r="AU60" s="369"/>
      <c r="AV60" s="369"/>
      <c r="AW60" s="370"/>
      <c r="AX60" s="371"/>
      <c r="AY60" s="368"/>
      <c r="AZ60" s="369"/>
      <c r="BA60" s="369"/>
      <c r="BB60" s="369"/>
      <c r="BC60" s="370"/>
      <c r="BD60" s="371"/>
    </row>
    <row r="61" spans="1:56">
      <c r="A61" s="165" t="s">
        <v>581</v>
      </c>
      <c r="B61" s="300" t="s">
        <v>863</v>
      </c>
      <c r="C61" s="368"/>
      <c r="D61" s="369"/>
      <c r="E61" s="369"/>
      <c r="F61" s="369"/>
      <c r="G61" s="370"/>
      <c r="H61" s="371"/>
      <c r="I61" s="368"/>
      <c r="J61" s="372"/>
      <c r="K61" s="369"/>
      <c r="L61" s="369"/>
      <c r="M61" s="369"/>
      <c r="N61" s="371"/>
      <c r="O61" s="368"/>
      <c r="P61" s="369"/>
      <c r="Q61" s="369"/>
      <c r="R61" s="369"/>
      <c r="S61" s="370"/>
      <c r="T61" s="371"/>
      <c r="U61" s="368"/>
      <c r="V61" s="369"/>
      <c r="W61" s="369"/>
      <c r="X61" s="369"/>
      <c r="Y61" s="370"/>
      <c r="Z61" s="371"/>
      <c r="AA61" s="368"/>
      <c r="AB61" s="369"/>
      <c r="AC61" s="369"/>
      <c r="AD61" s="369"/>
      <c r="AE61" s="370"/>
      <c r="AF61" s="371"/>
      <c r="AG61" s="368"/>
      <c r="AH61" s="369"/>
      <c r="AI61" s="369"/>
      <c r="AJ61" s="369"/>
      <c r="AK61" s="370"/>
      <c r="AL61" s="371"/>
      <c r="AM61" s="368"/>
      <c r="AN61" s="369"/>
      <c r="AO61" s="369"/>
      <c r="AP61" s="369"/>
      <c r="AQ61" s="370"/>
      <c r="AR61" s="371"/>
      <c r="AS61" s="368"/>
      <c r="AT61" s="369"/>
      <c r="AU61" s="369"/>
      <c r="AV61" s="369"/>
      <c r="AW61" s="370"/>
      <c r="AX61" s="371"/>
      <c r="AY61" s="368"/>
      <c r="AZ61" s="369"/>
      <c r="BA61" s="369"/>
      <c r="BB61" s="369"/>
      <c r="BC61" s="370"/>
      <c r="BD61" s="371"/>
    </row>
    <row r="62" spans="1:56">
      <c r="A62" s="165" t="s">
        <v>582</v>
      </c>
      <c r="B62" s="300" t="s">
        <v>864</v>
      </c>
      <c r="C62" s="368"/>
      <c r="D62" s="369"/>
      <c r="E62" s="369"/>
      <c r="F62" s="369"/>
      <c r="G62" s="370"/>
      <c r="H62" s="371"/>
      <c r="I62" s="368"/>
      <c r="J62" s="372"/>
      <c r="K62" s="369"/>
      <c r="L62" s="369"/>
      <c r="M62" s="369"/>
      <c r="N62" s="371"/>
      <c r="O62" s="368"/>
      <c r="P62" s="369"/>
      <c r="Q62" s="369"/>
      <c r="R62" s="369"/>
      <c r="S62" s="370"/>
      <c r="T62" s="371"/>
      <c r="U62" s="368"/>
      <c r="V62" s="369"/>
      <c r="W62" s="369"/>
      <c r="X62" s="369"/>
      <c r="Y62" s="370"/>
      <c r="Z62" s="371"/>
      <c r="AA62" s="368"/>
      <c r="AB62" s="369"/>
      <c r="AC62" s="369"/>
      <c r="AD62" s="369"/>
      <c r="AE62" s="370"/>
      <c r="AF62" s="371"/>
      <c r="AG62" s="368"/>
      <c r="AH62" s="369"/>
      <c r="AI62" s="369"/>
      <c r="AJ62" s="369"/>
      <c r="AK62" s="370"/>
      <c r="AL62" s="371"/>
      <c r="AM62" s="368"/>
      <c r="AN62" s="369"/>
      <c r="AO62" s="369"/>
      <c r="AP62" s="369"/>
      <c r="AQ62" s="370"/>
      <c r="AR62" s="371"/>
      <c r="AS62" s="368"/>
      <c r="AT62" s="369"/>
      <c r="AU62" s="369"/>
      <c r="AV62" s="369"/>
      <c r="AW62" s="370"/>
      <c r="AX62" s="371"/>
      <c r="AY62" s="368"/>
      <c r="AZ62" s="369"/>
      <c r="BA62" s="369"/>
      <c r="BB62" s="369"/>
      <c r="BC62" s="370"/>
      <c r="BD62" s="371"/>
    </row>
    <row r="63" spans="1:56">
      <c r="A63" s="165" t="s">
        <v>583</v>
      </c>
      <c r="B63" s="300" t="s">
        <v>865</v>
      </c>
      <c r="C63" s="368"/>
      <c r="D63" s="369"/>
      <c r="E63" s="369"/>
      <c r="F63" s="369"/>
      <c r="G63" s="370"/>
      <c r="H63" s="371"/>
      <c r="I63" s="368"/>
      <c r="J63" s="372"/>
      <c r="K63" s="369"/>
      <c r="L63" s="369"/>
      <c r="M63" s="369"/>
      <c r="N63" s="371"/>
      <c r="O63" s="368"/>
      <c r="P63" s="369"/>
      <c r="Q63" s="369"/>
      <c r="R63" s="369"/>
      <c r="S63" s="370"/>
      <c r="T63" s="371"/>
      <c r="U63" s="368"/>
      <c r="V63" s="369"/>
      <c r="W63" s="369"/>
      <c r="X63" s="369"/>
      <c r="Y63" s="370"/>
      <c r="Z63" s="371"/>
      <c r="AA63" s="368"/>
      <c r="AB63" s="369"/>
      <c r="AC63" s="369"/>
      <c r="AD63" s="369"/>
      <c r="AE63" s="370"/>
      <c r="AF63" s="371"/>
      <c r="AG63" s="368"/>
      <c r="AH63" s="369"/>
      <c r="AI63" s="369"/>
      <c r="AJ63" s="369"/>
      <c r="AK63" s="370"/>
      <c r="AL63" s="371"/>
      <c r="AM63" s="368"/>
      <c r="AN63" s="369"/>
      <c r="AO63" s="369"/>
      <c r="AP63" s="369"/>
      <c r="AQ63" s="370"/>
      <c r="AR63" s="371"/>
      <c r="AS63" s="368"/>
      <c r="AT63" s="369"/>
      <c r="AU63" s="369"/>
      <c r="AV63" s="369"/>
      <c r="AW63" s="370"/>
      <c r="AX63" s="371"/>
      <c r="AY63" s="368"/>
      <c r="AZ63" s="369"/>
      <c r="BA63" s="369"/>
      <c r="BB63" s="369"/>
      <c r="BC63" s="370"/>
      <c r="BD63" s="371"/>
    </row>
    <row r="64" spans="1:56">
      <c r="A64" s="165" t="s">
        <v>584</v>
      </c>
      <c r="B64" s="300" t="s">
        <v>866</v>
      </c>
      <c r="C64" s="368"/>
      <c r="D64" s="369"/>
      <c r="E64" s="369"/>
      <c r="F64" s="369"/>
      <c r="G64" s="370"/>
      <c r="H64" s="371"/>
      <c r="I64" s="368"/>
      <c r="J64" s="372"/>
      <c r="K64" s="369"/>
      <c r="L64" s="369"/>
      <c r="M64" s="369"/>
      <c r="N64" s="371"/>
      <c r="O64" s="368"/>
      <c r="P64" s="369"/>
      <c r="Q64" s="369"/>
      <c r="R64" s="369"/>
      <c r="S64" s="370"/>
      <c r="T64" s="371"/>
      <c r="U64" s="368"/>
      <c r="V64" s="369"/>
      <c r="W64" s="369"/>
      <c r="X64" s="369"/>
      <c r="Y64" s="370"/>
      <c r="Z64" s="371"/>
      <c r="AA64" s="368"/>
      <c r="AB64" s="369"/>
      <c r="AC64" s="369"/>
      <c r="AD64" s="369"/>
      <c r="AE64" s="370"/>
      <c r="AF64" s="371"/>
      <c r="AG64" s="368"/>
      <c r="AH64" s="369"/>
      <c r="AI64" s="369"/>
      <c r="AJ64" s="369"/>
      <c r="AK64" s="370"/>
      <c r="AL64" s="371"/>
      <c r="AM64" s="368"/>
      <c r="AN64" s="369"/>
      <c r="AO64" s="369"/>
      <c r="AP64" s="369"/>
      <c r="AQ64" s="370"/>
      <c r="AR64" s="371"/>
      <c r="AS64" s="368"/>
      <c r="AT64" s="369"/>
      <c r="AU64" s="369"/>
      <c r="AV64" s="369"/>
      <c r="AW64" s="370"/>
      <c r="AX64" s="371"/>
      <c r="AY64" s="368"/>
      <c r="AZ64" s="369"/>
      <c r="BA64" s="369"/>
      <c r="BB64" s="369"/>
      <c r="BC64" s="370"/>
      <c r="BD64" s="371"/>
    </row>
    <row r="65" spans="1:56">
      <c r="A65" s="165" t="s">
        <v>585</v>
      </c>
      <c r="B65" s="300" t="s">
        <v>867</v>
      </c>
      <c r="C65" s="368"/>
      <c r="D65" s="369"/>
      <c r="E65" s="369"/>
      <c r="F65" s="369"/>
      <c r="G65" s="370"/>
      <c r="H65" s="371"/>
      <c r="I65" s="368"/>
      <c r="J65" s="372"/>
      <c r="K65" s="369"/>
      <c r="L65" s="369"/>
      <c r="M65" s="369"/>
      <c r="N65" s="371"/>
      <c r="O65" s="368"/>
      <c r="P65" s="369"/>
      <c r="Q65" s="369"/>
      <c r="R65" s="369"/>
      <c r="S65" s="370"/>
      <c r="T65" s="371"/>
      <c r="U65" s="368"/>
      <c r="V65" s="369"/>
      <c r="W65" s="369"/>
      <c r="X65" s="369"/>
      <c r="Y65" s="370"/>
      <c r="Z65" s="371"/>
      <c r="AA65" s="368"/>
      <c r="AB65" s="369"/>
      <c r="AC65" s="369"/>
      <c r="AD65" s="369"/>
      <c r="AE65" s="370"/>
      <c r="AF65" s="371"/>
      <c r="AG65" s="368"/>
      <c r="AH65" s="369"/>
      <c r="AI65" s="369"/>
      <c r="AJ65" s="369"/>
      <c r="AK65" s="370"/>
      <c r="AL65" s="371"/>
      <c r="AM65" s="368"/>
      <c r="AN65" s="369"/>
      <c r="AO65" s="369"/>
      <c r="AP65" s="369"/>
      <c r="AQ65" s="370"/>
      <c r="AR65" s="371"/>
      <c r="AS65" s="368"/>
      <c r="AT65" s="369"/>
      <c r="AU65" s="369"/>
      <c r="AV65" s="369"/>
      <c r="AW65" s="370"/>
      <c r="AX65" s="371"/>
      <c r="AY65" s="368"/>
      <c r="AZ65" s="369"/>
      <c r="BA65" s="369"/>
      <c r="BB65" s="369"/>
      <c r="BC65" s="370"/>
      <c r="BD65" s="371"/>
    </row>
    <row r="66" spans="1:56">
      <c r="A66" s="165" t="s">
        <v>586</v>
      </c>
      <c r="B66" s="300" t="s">
        <v>868</v>
      </c>
      <c r="C66" s="368"/>
      <c r="D66" s="369"/>
      <c r="E66" s="369"/>
      <c r="F66" s="369"/>
      <c r="G66" s="370"/>
      <c r="H66" s="371"/>
      <c r="I66" s="368"/>
      <c r="J66" s="372"/>
      <c r="K66" s="369"/>
      <c r="L66" s="369"/>
      <c r="M66" s="369"/>
      <c r="N66" s="371"/>
      <c r="O66" s="368"/>
      <c r="P66" s="369"/>
      <c r="Q66" s="369"/>
      <c r="R66" s="369"/>
      <c r="S66" s="370"/>
      <c r="T66" s="371"/>
      <c r="U66" s="368"/>
      <c r="V66" s="369"/>
      <c r="W66" s="369"/>
      <c r="X66" s="369"/>
      <c r="Y66" s="370"/>
      <c r="Z66" s="371"/>
      <c r="AA66" s="368"/>
      <c r="AB66" s="369"/>
      <c r="AC66" s="369"/>
      <c r="AD66" s="369"/>
      <c r="AE66" s="370"/>
      <c r="AF66" s="371"/>
      <c r="AG66" s="368"/>
      <c r="AH66" s="369"/>
      <c r="AI66" s="369"/>
      <c r="AJ66" s="369"/>
      <c r="AK66" s="370"/>
      <c r="AL66" s="371"/>
      <c r="AM66" s="368"/>
      <c r="AN66" s="369"/>
      <c r="AO66" s="369"/>
      <c r="AP66" s="369"/>
      <c r="AQ66" s="370"/>
      <c r="AR66" s="371"/>
      <c r="AS66" s="368"/>
      <c r="AT66" s="369"/>
      <c r="AU66" s="369"/>
      <c r="AV66" s="369"/>
      <c r="AW66" s="370"/>
      <c r="AX66" s="371"/>
      <c r="AY66" s="368"/>
      <c r="AZ66" s="369"/>
      <c r="BA66" s="369"/>
      <c r="BB66" s="369"/>
      <c r="BC66" s="370"/>
      <c r="BD66" s="371"/>
    </row>
    <row r="67" spans="1:56">
      <c r="A67" s="165" t="s">
        <v>587</v>
      </c>
      <c r="B67" s="300" t="s">
        <v>869</v>
      </c>
      <c r="C67" s="368"/>
      <c r="D67" s="369"/>
      <c r="E67" s="369"/>
      <c r="F67" s="369"/>
      <c r="G67" s="370"/>
      <c r="H67" s="371"/>
      <c r="I67" s="368"/>
      <c r="J67" s="372"/>
      <c r="K67" s="369"/>
      <c r="L67" s="369"/>
      <c r="M67" s="369"/>
      <c r="N67" s="371"/>
      <c r="O67" s="368"/>
      <c r="P67" s="369"/>
      <c r="Q67" s="369"/>
      <c r="R67" s="369"/>
      <c r="S67" s="370"/>
      <c r="T67" s="371"/>
      <c r="U67" s="368"/>
      <c r="V67" s="369"/>
      <c r="W67" s="369"/>
      <c r="X67" s="369"/>
      <c r="Y67" s="370"/>
      <c r="Z67" s="371"/>
      <c r="AA67" s="368"/>
      <c r="AB67" s="369"/>
      <c r="AC67" s="369"/>
      <c r="AD67" s="369"/>
      <c r="AE67" s="370"/>
      <c r="AF67" s="371"/>
      <c r="AG67" s="368"/>
      <c r="AH67" s="369"/>
      <c r="AI67" s="369"/>
      <c r="AJ67" s="369"/>
      <c r="AK67" s="370"/>
      <c r="AL67" s="371"/>
      <c r="AM67" s="368"/>
      <c r="AN67" s="369"/>
      <c r="AO67" s="369"/>
      <c r="AP67" s="369"/>
      <c r="AQ67" s="370"/>
      <c r="AR67" s="371"/>
      <c r="AS67" s="368"/>
      <c r="AT67" s="369"/>
      <c r="AU67" s="369"/>
      <c r="AV67" s="369"/>
      <c r="AW67" s="370"/>
      <c r="AX67" s="371"/>
      <c r="AY67" s="368"/>
      <c r="AZ67" s="369"/>
      <c r="BA67" s="369"/>
      <c r="BB67" s="369"/>
      <c r="BC67" s="370"/>
      <c r="BD67" s="371"/>
    </row>
    <row r="68" spans="1:56">
      <c r="A68" s="165" t="s">
        <v>588</v>
      </c>
      <c r="B68" s="300" t="s">
        <v>870</v>
      </c>
      <c r="C68" s="368"/>
      <c r="D68" s="369"/>
      <c r="E68" s="369"/>
      <c r="F68" s="369"/>
      <c r="G68" s="370"/>
      <c r="H68" s="371"/>
      <c r="I68" s="368"/>
      <c r="J68" s="372"/>
      <c r="K68" s="369"/>
      <c r="L68" s="369"/>
      <c r="M68" s="369"/>
      <c r="N68" s="371"/>
      <c r="O68" s="368"/>
      <c r="P68" s="369"/>
      <c r="Q68" s="369"/>
      <c r="R68" s="369"/>
      <c r="S68" s="370"/>
      <c r="T68" s="371"/>
      <c r="U68" s="368"/>
      <c r="V68" s="369"/>
      <c r="W68" s="369"/>
      <c r="X68" s="369"/>
      <c r="Y68" s="370"/>
      <c r="Z68" s="371"/>
      <c r="AA68" s="368"/>
      <c r="AB68" s="369"/>
      <c r="AC68" s="369"/>
      <c r="AD68" s="369"/>
      <c r="AE68" s="370"/>
      <c r="AF68" s="371"/>
      <c r="AG68" s="368"/>
      <c r="AH68" s="369"/>
      <c r="AI68" s="369"/>
      <c r="AJ68" s="369"/>
      <c r="AK68" s="370"/>
      <c r="AL68" s="371"/>
      <c r="AM68" s="368"/>
      <c r="AN68" s="369"/>
      <c r="AO68" s="369"/>
      <c r="AP68" s="369"/>
      <c r="AQ68" s="370"/>
      <c r="AR68" s="371"/>
      <c r="AS68" s="368"/>
      <c r="AT68" s="369"/>
      <c r="AU68" s="369"/>
      <c r="AV68" s="369"/>
      <c r="AW68" s="370"/>
      <c r="AX68" s="371"/>
      <c r="AY68" s="368"/>
      <c r="AZ68" s="369"/>
      <c r="BA68" s="369"/>
      <c r="BB68" s="369"/>
      <c r="BC68" s="370"/>
      <c r="BD68" s="371"/>
    </row>
    <row r="69" spans="1:56">
      <c r="A69" s="165" t="s">
        <v>589</v>
      </c>
      <c r="B69" s="300" t="s">
        <v>871</v>
      </c>
      <c r="C69" s="368"/>
      <c r="D69" s="369"/>
      <c r="E69" s="369"/>
      <c r="F69" s="369"/>
      <c r="G69" s="370"/>
      <c r="H69" s="371"/>
      <c r="I69" s="368"/>
      <c r="J69" s="372"/>
      <c r="K69" s="369"/>
      <c r="L69" s="369"/>
      <c r="M69" s="369"/>
      <c r="N69" s="371"/>
      <c r="O69" s="368"/>
      <c r="P69" s="369"/>
      <c r="Q69" s="369"/>
      <c r="R69" s="369"/>
      <c r="S69" s="370"/>
      <c r="T69" s="371"/>
      <c r="U69" s="368"/>
      <c r="V69" s="369"/>
      <c r="W69" s="369"/>
      <c r="X69" s="369"/>
      <c r="Y69" s="370"/>
      <c r="Z69" s="371"/>
      <c r="AA69" s="368"/>
      <c r="AB69" s="369"/>
      <c r="AC69" s="369"/>
      <c r="AD69" s="369"/>
      <c r="AE69" s="370"/>
      <c r="AF69" s="371"/>
      <c r="AG69" s="368"/>
      <c r="AH69" s="369"/>
      <c r="AI69" s="369"/>
      <c r="AJ69" s="369"/>
      <c r="AK69" s="370"/>
      <c r="AL69" s="371"/>
      <c r="AM69" s="368"/>
      <c r="AN69" s="369"/>
      <c r="AO69" s="369"/>
      <c r="AP69" s="369"/>
      <c r="AQ69" s="370"/>
      <c r="AR69" s="371"/>
      <c r="AS69" s="368"/>
      <c r="AT69" s="369"/>
      <c r="AU69" s="369"/>
      <c r="AV69" s="369"/>
      <c r="AW69" s="370"/>
      <c r="AX69" s="371"/>
      <c r="AY69" s="368"/>
      <c r="AZ69" s="369"/>
      <c r="BA69" s="369"/>
      <c r="BB69" s="369"/>
      <c r="BC69" s="370"/>
      <c r="BD69" s="371"/>
    </row>
    <row r="70" spans="1:56">
      <c r="A70" s="165" t="s">
        <v>590</v>
      </c>
      <c r="B70" s="300" t="s">
        <v>872</v>
      </c>
      <c r="C70" s="368"/>
      <c r="D70" s="369"/>
      <c r="E70" s="369"/>
      <c r="F70" s="369"/>
      <c r="G70" s="370"/>
      <c r="H70" s="371"/>
      <c r="I70" s="368"/>
      <c r="J70" s="372"/>
      <c r="K70" s="369"/>
      <c r="L70" s="369"/>
      <c r="M70" s="369"/>
      <c r="N70" s="371"/>
      <c r="O70" s="368"/>
      <c r="P70" s="369"/>
      <c r="Q70" s="369"/>
      <c r="R70" s="369"/>
      <c r="S70" s="370"/>
      <c r="T70" s="371"/>
      <c r="U70" s="368"/>
      <c r="V70" s="369"/>
      <c r="W70" s="369"/>
      <c r="X70" s="369"/>
      <c r="Y70" s="370"/>
      <c r="Z70" s="371"/>
      <c r="AA70" s="368"/>
      <c r="AB70" s="369"/>
      <c r="AC70" s="369"/>
      <c r="AD70" s="369"/>
      <c r="AE70" s="370"/>
      <c r="AF70" s="371"/>
      <c r="AG70" s="368"/>
      <c r="AH70" s="369"/>
      <c r="AI70" s="369"/>
      <c r="AJ70" s="369"/>
      <c r="AK70" s="370"/>
      <c r="AL70" s="371"/>
      <c r="AM70" s="368"/>
      <c r="AN70" s="369"/>
      <c r="AO70" s="369"/>
      <c r="AP70" s="369"/>
      <c r="AQ70" s="370"/>
      <c r="AR70" s="371"/>
      <c r="AS70" s="368"/>
      <c r="AT70" s="369"/>
      <c r="AU70" s="369"/>
      <c r="AV70" s="369"/>
      <c r="AW70" s="370"/>
      <c r="AX70" s="371"/>
      <c r="AY70" s="368"/>
      <c r="AZ70" s="369"/>
      <c r="BA70" s="369"/>
      <c r="BB70" s="369"/>
      <c r="BC70" s="370"/>
      <c r="BD70" s="371"/>
    </row>
    <row r="71" spans="1:56">
      <c r="A71" s="165" t="s">
        <v>591</v>
      </c>
      <c r="B71" s="300" t="s">
        <v>873</v>
      </c>
      <c r="C71" s="368"/>
      <c r="D71" s="369"/>
      <c r="E71" s="369"/>
      <c r="F71" s="369"/>
      <c r="G71" s="370"/>
      <c r="H71" s="371"/>
      <c r="I71" s="368"/>
      <c r="J71" s="372"/>
      <c r="K71" s="369"/>
      <c r="L71" s="369"/>
      <c r="M71" s="369"/>
      <c r="N71" s="371"/>
      <c r="O71" s="368"/>
      <c r="P71" s="369"/>
      <c r="Q71" s="369"/>
      <c r="R71" s="369"/>
      <c r="S71" s="370"/>
      <c r="T71" s="371"/>
      <c r="U71" s="368"/>
      <c r="V71" s="369"/>
      <c r="W71" s="369"/>
      <c r="X71" s="369"/>
      <c r="Y71" s="370"/>
      <c r="Z71" s="371"/>
      <c r="AA71" s="368"/>
      <c r="AB71" s="369"/>
      <c r="AC71" s="369"/>
      <c r="AD71" s="369"/>
      <c r="AE71" s="370"/>
      <c r="AF71" s="371"/>
      <c r="AG71" s="368"/>
      <c r="AH71" s="369"/>
      <c r="AI71" s="369"/>
      <c r="AJ71" s="369"/>
      <c r="AK71" s="370"/>
      <c r="AL71" s="371"/>
      <c r="AM71" s="368"/>
      <c r="AN71" s="369"/>
      <c r="AO71" s="369"/>
      <c r="AP71" s="369"/>
      <c r="AQ71" s="370"/>
      <c r="AR71" s="371"/>
      <c r="AS71" s="368"/>
      <c r="AT71" s="369"/>
      <c r="AU71" s="369"/>
      <c r="AV71" s="369"/>
      <c r="AW71" s="370"/>
      <c r="AX71" s="371"/>
      <c r="AY71" s="368"/>
      <c r="AZ71" s="369"/>
      <c r="BA71" s="369"/>
      <c r="BB71" s="369"/>
      <c r="BC71" s="370"/>
      <c r="BD71" s="371"/>
    </row>
    <row r="72" spans="1:56">
      <c r="A72" s="165" t="s">
        <v>592</v>
      </c>
      <c r="B72" s="300" t="s">
        <v>874</v>
      </c>
      <c r="C72" s="368"/>
      <c r="D72" s="369"/>
      <c r="E72" s="369"/>
      <c r="F72" s="369"/>
      <c r="G72" s="370"/>
      <c r="H72" s="371"/>
      <c r="I72" s="368"/>
      <c r="J72" s="372"/>
      <c r="K72" s="369"/>
      <c r="L72" s="369"/>
      <c r="M72" s="369"/>
      <c r="N72" s="371"/>
      <c r="O72" s="368"/>
      <c r="P72" s="369"/>
      <c r="Q72" s="369"/>
      <c r="R72" s="369"/>
      <c r="S72" s="370"/>
      <c r="T72" s="371"/>
      <c r="U72" s="368"/>
      <c r="V72" s="369"/>
      <c r="W72" s="369"/>
      <c r="X72" s="369"/>
      <c r="Y72" s="370"/>
      <c r="Z72" s="371"/>
      <c r="AA72" s="368"/>
      <c r="AB72" s="369"/>
      <c r="AC72" s="369"/>
      <c r="AD72" s="369"/>
      <c r="AE72" s="370"/>
      <c r="AF72" s="371"/>
      <c r="AG72" s="368"/>
      <c r="AH72" s="369"/>
      <c r="AI72" s="369"/>
      <c r="AJ72" s="369"/>
      <c r="AK72" s="370"/>
      <c r="AL72" s="371"/>
      <c r="AM72" s="368"/>
      <c r="AN72" s="369"/>
      <c r="AO72" s="369"/>
      <c r="AP72" s="369"/>
      <c r="AQ72" s="370"/>
      <c r="AR72" s="371"/>
      <c r="AS72" s="368"/>
      <c r="AT72" s="369"/>
      <c r="AU72" s="369"/>
      <c r="AV72" s="369"/>
      <c r="AW72" s="370"/>
      <c r="AX72" s="371"/>
      <c r="AY72" s="368"/>
      <c r="AZ72" s="369"/>
      <c r="BA72" s="369"/>
      <c r="BB72" s="369"/>
      <c r="BC72" s="370"/>
      <c r="BD72" s="371"/>
    </row>
    <row r="73" spans="1:56">
      <c r="A73" s="165" t="s">
        <v>593</v>
      </c>
      <c r="B73" s="300" t="s">
        <v>875</v>
      </c>
      <c r="C73" s="368"/>
      <c r="D73" s="369"/>
      <c r="E73" s="369"/>
      <c r="F73" s="369"/>
      <c r="G73" s="370"/>
      <c r="H73" s="371"/>
      <c r="I73" s="368"/>
      <c r="J73" s="372"/>
      <c r="K73" s="369"/>
      <c r="L73" s="369"/>
      <c r="M73" s="369"/>
      <c r="N73" s="371"/>
      <c r="O73" s="368"/>
      <c r="P73" s="369"/>
      <c r="Q73" s="369"/>
      <c r="R73" s="369"/>
      <c r="S73" s="370"/>
      <c r="T73" s="371"/>
      <c r="U73" s="368"/>
      <c r="V73" s="369"/>
      <c r="W73" s="369"/>
      <c r="X73" s="369"/>
      <c r="Y73" s="370"/>
      <c r="Z73" s="371"/>
      <c r="AA73" s="368"/>
      <c r="AB73" s="369"/>
      <c r="AC73" s="369"/>
      <c r="AD73" s="369"/>
      <c r="AE73" s="370"/>
      <c r="AF73" s="371"/>
      <c r="AG73" s="368"/>
      <c r="AH73" s="369"/>
      <c r="AI73" s="369"/>
      <c r="AJ73" s="369"/>
      <c r="AK73" s="370"/>
      <c r="AL73" s="371"/>
      <c r="AM73" s="368"/>
      <c r="AN73" s="369"/>
      <c r="AO73" s="369"/>
      <c r="AP73" s="369"/>
      <c r="AQ73" s="370"/>
      <c r="AR73" s="371"/>
      <c r="AS73" s="368"/>
      <c r="AT73" s="369"/>
      <c r="AU73" s="369"/>
      <c r="AV73" s="369"/>
      <c r="AW73" s="370"/>
      <c r="AX73" s="371"/>
      <c r="AY73" s="368"/>
      <c r="AZ73" s="369"/>
      <c r="BA73" s="369"/>
      <c r="BB73" s="369"/>
      <c r="BC73" s="370"/>
      <c r="BD73" s="371"/>
    </row>
    <row r="74" spans="1:56">
      <c r="A74" s="165" t="s">
        <v>594</v>
      </c>
      <c r="B74" s="300" t="s">
        <v>876</v>
      </c>
      <c r="C74" s="368"/>
      <c r="D74" s="369"/>
      <c r="E74" s="369"/>
      <c r="F74" s="369"/>
      <c r="G74" s="370"/>
      <c r="H74" s="371"/>
      <c r="I74" s="368"/>
      <c r="J74" s="372"/>
      <c r="K74" s="369"/>
      <c r="L74" s="369"/>
      <c r="M74" s="369"/>
      <c r="N74" s="371"/>
      <c r="O74" s="368"/>
      <c r="P74" s="369"/>
      <c r="Q74" s="369"/>
      <c r="R74" s="369"/>
      <c r="S74" s="370"/>
      <c r="T74" s="371"/>
      <c r="U74" s="368"/>
      <c r="V74" s="369"/>
      <c r="W74" s="369"/>
      <c r="X74" s="369"/>
      <c r="Y74" s="370"/>
      <c r="Z74" s="371"/>
      <c r="AA74" s="368"/>
      <c r="AB74" s="369"/>
      <c r="AC74" s="369"/>
      <c r="AD74" s="369"/>
      <c r="AE74" s="370"/>
      <c r="AF74" s="371"/>
      <c r="AG74" s="368"/>
      <c r="AH74" s="369"/>
      <c r="AI74" s="369"/>
      <c r="AJ74" s="369"/>
      <c r="AK74" s="370"/>
      <c r="AL74" s="371"/>
      <c r="AM74" s="368"/>
      <c r="AN74" s="369"/>
      <c r="AO74" s="369"/>
      <c r="AP74" s="369"/>
      <c r="AQ74" s="370"/>
      <c r="AR74" s="371"/>
      <c r="AS74" s="368"/>
      <c r="AT74" s="369"/>
      <c r="AU74" s="369"/>
      <c r="AV74" s="369"/>
      <c r="AW74" s="370"/>
      <c r="AX74" s="371"/>
      <c r="AY74" s="368"/>
      <c r="AZ74" s="369"/>
      <c r="BA74" s="369"/>
      <c r="BB74" s="369"/>
      <c r="BC74" s="370"/>
      <c r="BD74" s="371"/>
    </row>
    <row r="75" spans="1:56">
      <c r="A75" s="165" t="s">
        <v>595</v>
      </c>
      <c r="B75" s="300" t="s">
        <v>877</v>
      </c>
      <c r="C75" s="368"/>
      <c r="D75" s="369"/>
      <c r="E75" s="369"/>
      <c r="F75" s="369"/>
      <c r="G75" s="370"/>
      <c r="H75" s="371"/>
      <c r="I75" s="368"/>
      <c r="J75" s="372"/>
      <c r="K75" s="369"/>
      <c r="L75" s="369"/>
      <c r="M75" s="369"/>
      <c r="N75" s="371"/>
      <c r="O75" s="368"/>
      <c r="P75" s="369"/>
      <c r="Q75" s="369"/>
      <c r="R75" s="369"/>
      <c r="S75" s="370"/>
      <c r="T75" s="371"/>
      <c r="U75" s="368"/>
      <c r="V75" s="369"/>
      <c r="W75" s="369"/>
      <c r="X75" s="369"/>
      <c r="Y75" s="370"/>
      <c r="Z75" s="371"/>
      <c r="AA75" s="368"/>
      <c r="AB75" s="369"/>
      <c r="AC75" s="369"/>
      <c r="AD75" s="369"/>
      <c r="AE75" s="370"/>
      <c r="AF75" s="371"/>
      <c r="AG75" s="368"/>
      <c r="AH75" s="369"/>
      <c r="AI75" s="369"/>
      <c r="AJ75" s="369"/>
      <c r="AK75" s="370"/>
      <c r="AL75" s="371"/>
      <c r="AM75" s="368"/>
      <c r="AN75" s="369"/>
      <c r="AO75" s="369"/>
      <c r="AP75" s="369"/>
      <c r="AQ75" s="370"/>
      <c r="AR75" s="371"/>
      <c r="AS75" s="368"/>
      <c r="AT75" s="369"/>
      <c r="AU75" s="369"/>
      <c r="AV75" s="369"/>
      <c r="AW75" s="370"/>
      <c r="AX75" s="371"/>
      <c r="AY75" s="368"/>
      <c r="AZ75" s="369"/>
      <c r="BA75" s="369"/>
      <c r="BB75" s="369"/>
      <c r="BC75" s="370"/>
      <c r="BD75" s="371"/>
    </row>
    <row r="76" spans="1:56">
      <c r="A76" s="165" t="s">
        <v>596</v>
      </c>
      <c r="B76" s="300" t="s">
        <v>878</v>
      </c>
      <c r="C76" s="368"/>
      <c r="D76" s="369"/>
      <c r="E76" s="369"/>
      <c r="F76" s="369"/>
      <c r="G76" s="370"/>
      <c r="H76" s="371"/>
      <c r="I76" s="368"/>
      <c r="J76" s="372"/>
      <c r="K76" s="369"/>
      <c r="L76" s="369"/>
      <c r="M76" s="369"/>
      <c r="N76" s="371"/>
      <c r="O76" s="368"/>
      <c r="P76" s="369"/>
      <c r="Q76" s="369"/>
      <c r="R76" s="369"/>
      <c r="S76" s="370"/>
      <c r="T76" s="371"/>
      <c r="U76" s="368"/>
      <c r="V76" s="369"/>
      <c r="W76" s="369"/>
      <c r="X76" s="369"/>
      <c r="Y76" s="370"/>
      <c r="Z76" s="371"/>
      <c r="AA76" s="368"/>
      <c r="AB76" s="369"/>
      <c r="AC76" s="369"/>
      <c r="AD76" s="369"/>
      <c r="AE76" s="370"/>
      <c r="AF76" s="371"/>
      <c r="AG76" s="368"/>
      <c r="AH76" s="369"/>
      <c r="AI76" s="369"/>
      <c r="AJ76" s="369"/>
      <c r="AK76" s="370"/>
      <c r="AL76" s="371"/>
      <c r="AM76" s="368"/>
      <c r="AN76" s="369"/>
      <c r="AO76" s="369"/>
      <c r="AP76" s="369"/>
      <c r="AQ76" s="370"/>
      <c r="AR76" s="371"/>
      <c r="AS76" s="368"/>
      <c r="AT76" s="369"/>
      <c r="AU76" s="369"/>
      <c r="AV76" s="369"/>
      <c r="AW76" s="370"/>
      <c r="AX76" s="371"/>
      <c r="AY76" s="368"/>
      <c r="AZ76" s="369"/>
      <c r="BA76" s="369"/>
      <c r="BB76" s="369"/>
      <c r="BC76" s="370"/>
      <c r="BD76" s="371"/>
    </row>
    <row r="77" spans="1:56">
      <c r="A77" s="165" t="s">
        <v>597</v>
      </c>
      <c r="B77" s="300" t="s">
        <v>879</v>
      </c>
      <c r="C77" s="368"/>
      <c r="D77" s="369"/>
      <c r="E77" s="369"/>
      <c r="F77" s="369"/>
      <c r="G77" s="370"/>
      <c r="H77" s="371"/>
      <c r="I77" s="368"/>
      <c r="J77" s="372"/>
      <c r="K77" s="369"/>
      <c r="L77" s="369"/>
      <c r="M77" s="369"/>
      <c r="N77" s="371"/>
      <c r="O77" s="368"/>
      <c r="P77" s="369"/>
      <c r="Q77" s="369"/>
      <c r="R77" s="369"/>
      <c r="S77" s="370"/>
      <c r="T77" s="371"/>
      <c r="U77" s="368"/>
      <c r="V77" s="369"/>
      <c r="W77" s="369"/>
      <c r="X77" s="369"/>
      <c r="Y77" s="370"/>
      <c r="Z77" s="371"/>
      <c r="AA77" s="368"/>
      <c r="AB77" s="369"/>
      <c r="AC77" s="369"/>
      <c r="AD77" s="369"/>
      <c r="AE77" s="370"/>
      <c r="AF77" s="371"/>
      <c r="AG77" s="368"/>
      <c r="AH77" s="369"/>
      <c r="AI77" s="369"/>
      <c r="AJ77" s="369"/>
      <c r="AK77" s="370"/>
      <c r="AL77" s="371"/>
      <c r="AM77" s="368"/>
      <c r="AN77" s="369"/>
      <c r="AO77" s="369"/>
      <c r="AP77" s="369"/>
      <c r="AQ77" s="370"/>
      <c r="AR77" s="371"/>
      <c r="AS77" s="368"/>
      <c r="AT77" s="369"/>
      <c r="AU77" s="369"/>
      <c r="AV77" s="369"/>
      <c r="AW77" s="370"/>
      <c r="AX77" s="371"/>
      <c r="AY77" s="368"/>
      <c r="AZ77" s="369"/>
      <c r="BA77" s="369"/>
      <c r="BB77" s="369"/>
      <c r="BC77" s="370"/>
      <c r="BD77" s="371"/>
    </row>
    <row r="78" spans="1:56">
      <c r="A78" s="165" t="s">
        <v>598</v>
      </c>
      <c r="B78" s="300" t="s">
        <v>880</v>
      </c>
      <c r="C78" s="368"/>
      <c r="D78" s="369"/>
      <c r="E78" s="369"/>
      <c r="F78" s="369"/>
      <c r="G78" s="370"/>
      <c r="H78" s="371"/>
      <c r="I78" s="368"/>
      <c r="J78" s="372"/>
      <c r="K78" s="369"/>
      <c r="L78" s="369"/>
      <c r="M78" s="369"/>
      <c r="N78" s="371"/>
      <c r="O78" s="368"/>
      <c r="P78" s="369"/>
      <c r="Q78" s="369"/>
      <c r="R78" s="369"/>
      <c r="S78" s="370"/>
      <c r="T78" s="371"/>
      <c r="U78" s="368"/>
      <c r="V78" s="369"/>
      <c r="W78" s="369"/>
      <c r="X78" s="369"/>
      <c r="Y78" s="370"/>
      <c r="Z78" s="371"/>
      <c r="AA78" s="368"/>
      <c r="AB78" s="369"/>
      <c r="AC78" s="369"/>
      <c r="AD78" s="369"/>
      <c r="AE78" s="370"/>
      <c r="AF78" s="371"/>
      <c r="AG78" s="368"/>
      <c r="AH78" s="369"/>
      <c r="AI78" s="369"/>
      <c r="AJ78" s="369"/>
      <c r="AK78" s="370"/>
      <c r="AL78" s="371"/>
      <c r="AM78" s="368"/>
      <c r="AN78" s="369"/>
      <c r="AO78" s="369"/>
      <c r="AP78" s="369"/>
      <c r="AQ78" s="370"/>
      <c r="AR78" s="371"/>
      <c r="AS78" s="368"/>
      <c r="AT78" s="369"/>
      <c r="AU78" s="369"/>
      <c r="AV78" s="369"/>
      <c r="AW78" s="370"/>
      <c r="AX78" s="371"/>
      <c r="AY78" s="368"/>
      <c r="AZ78" s="369"/>
      <c r="BA78" s="369"/>
      <c r="BB78" s="369"/>
      <c r="BC78" s="370"/>
      <c r="BD78" s="371"/>
    </row>
    <row r="79" spans="1:56">
      <c r="A79" s="165" t="s">
        <v>599</v>
      </c>
      <c r="B79" s="300" t="s">
        <v>881</v>
      </c>
      <c r="C79" s="368"/>
      <c r="D79" s="369"/>
      <c r="E79" s="369"/>
      <c r="F79" s="369"/>
      <c r="G79" s="370"/>
      <c r="H79" s="371"/>
      <c r="I79" s="368"/>
      <c r="J79" s="372"/>
      <c r="K79" s="369"/>
      <c r="L79" s="369"/>
      <c r="M79" s="369"/>
      <c r="N79" s="371"/>
      <c r="O79" s="368"/>
      <c r="P79" s="369"/>
      <c r="Q79" s="369"/>
      <c r="R79" s="369"/>
      <c r="S79" s="370"/>
      <c r="T79" s="371"/>
      <c r="U79" s="368"/>
      <c r="V79" s="369"/>
      <c r="W79" s="369"/>
      <c r="X79" s="369"/>
      <c r="Y79" s="370"/>
      <c r="Z79" s="371"/>
      <c r="AA79" s="368"/>
      <c r="AB79" s="369"/>
      <c r="AC79" s="369"/>
      <c r="AD79" s="369"/>
      <c r="AE79" s="370"/>
      <c r="AF79" s="371"/>
      <c r="AG79" s="368"/>
      <c r="AH79" s="369"/>
      <c r="AI79" s="369"/>
      <c r="AJ79" s="369"/>
      <c r="AK79" s="370"/>
      <c r="AL79" s="371"/>
      <c r="AM79" s="368"/>
      <c r="AN79" s="369"/>
      <c r="AO79" s="369"/>
      <c r="AP79" s="369"/>
      <c r="AQ79" s="370"/>
      <c r="AR79" s="371"/>
      <c r="AS79" s="368"/>
      <c r="AT79" s="369"/>
      <c r="AU79" s="369"/>
      <c r="AV79" s="369"/>
      <c r="AW79" s="370"/>
      <c r="AX79" s="371"/>
      <c r="AY79" s="368"/>
      <c r="AZ79" s="369"/>
      <c r="BA79" s="369"/>
      <c r="BB79" s="369"/>
      <c r="BC79" s="370"/>
      <c r="BD79" s="371"/>
    </row>
    <row r="80" spans="1:56">
      <c r="A80" s="165" t="s">
        <v>600</v>
      </c>
      <c r="B80" s="300" t="s">
        <v>882</v>
      </c>
      <c r="C80" s="368"/>
      <c r="D80" s="369"/>
      <c r="E80" s="369"/>
      <c r="F80" s="369"/>
      <c r="G80" s="370"/>
      <c r="H80" s="371"/>
      <c r="I80" s="368"/>
      <c r="J80" s="372"/>
      <c r="K80" s="369"/>
      <c r="L80" s="369"/>
      <c r="M80" s="369"/>
      <c r="N80" s="371"/>
      <c r="O80" s="368"/>
      <c r="P80" s="369"/>
      <c r="Q80" s="369"/>
      <c r="R80" s="369"/>
      <c r="S80" s="370"/>
      <c r="T80" s="371"/>
      <c r="U80" s="368"/>
      <c r="V80" s="369"/>
      <c r="W80" s="369"/>
      <c r="X80" s="369"/>
      <c r="Y80" s="370"/>
      <c r="Z80" s="371"/>
      <c r="AA80" s="368"/>
      <c r="AB80" s="369"/>
      <c r="AC80" s="369"/>
      <c r="AD80" s="369"/>
      <c r="AE80" s="370"/>
      <c r="AF80" s="371"/>
      <c r="AG80" s="368"/>
      <c r="AH80" s="369"/>
      <c r="AI80" s="369"/>
      <c r="AJ80" s="369"/>
      <c r="AK80" s="370"/>
      <c r="AL80" s="371"/>
      <c r="AM80" s="368"/>
      <c r="AN80" s="369"/>
      <c r="AO80" s="369"/>
      <c r="AP80" s="369"/>
      <c r="AQ80" s="370"/>
      <c r="AR80" s="371"/>
      <c r="AS80" s="368"/>
      <c r="AT80" s="369"/>
      <c r="AU80" s="369"/>
      <c r="AV80" s="369"/>
      <c r="AW80" s="370"/>
      <c r="AX80" s="371"/>
      <c r="AY80" s="368"/>
      <c r="AZ80" s="369"/>
      <c r="BA80" s="369"/>
      <c r="BB80" s="369"/>
      <c r="BC80" s="370"/>
      <c r="BD80" s="371"/>
    </row>
    <row r="81" spans="1:56">
      <c r="A81" s="165" t="s">
        <v>601</v>
      </c>
      <c r="B81" s="300" t="s">
        <v>883</v>
      </c>
      <c r="C81" s="368"/>
      <c r="D81" s="369"/>
      <c r="E81" s="369"/>
      <c r="F81" s="369"/>
      <c r="G81" s="370"/>
      <c r="H81" s="371"/>
      <c r="I81" s="368"/>
      <c r="J81" s="372"/>
      <c r="K81" s="369"/>
      <c r="L81" s="369"/>
      <c r="M81" s="369"/>
      <c r="N81" s="371"/>
      <c r="O81" s="368"/>
      <c r="P81" s="369"/>
      <c r="Q81" s="369"/>
      <c r="R81" s="369"/>
      <c r="S81" s="370"/>
      <c r="T81" s="371"/>
      <c r="U81" s="368"/>
      <c r="V81" s="369"/>
      <c r="W81" s="369"/>
      <c r="X81" s="369"/>
      <c r="Y81" s="370"/>
      <c r="Z81" s="371"/>
      <c r="AA81" s="368"/>
      <c r="AB81" s="369"/>
      <c r="AC81" s="369"/>
      <c r="AD81" s="369"/>
      <c r="AE81" s="370"/>
      <c r="AF81" s="371"/>
      <c r="AG81" s="368"/>
      <c r="AH81" s="369"/>
      <c r="AI81" s="369"/>
      <c r="AJ81" s="369"/>
      <c r="AK81" s="370"/>
      <c r="AL81" s="371"/>
      <c r="AM81" s="368"/>
      <c r="AN81" s="369"/>
      <c r="AO81" s="369"/>
      <c r="AP81" s="369"/>
      <c r="AQ81" s="370"/>
      <c r="AR81" s="371"/>
      <c r="AS81" s="368"/>
      <c r="AT81" s="369"/>
      <c r="AU81" s="369"/>
      <c r="AV81" s="369"/>
      <c r="AW81" s="370"/>
      <c r="AX81" s="371"/>
      <c r="AY81" s="368"/>
      <c r="AZ81" s="369"/>
      <c r="BA81" s="369"/>
      <c r="BB81" s="369"/>
      <c r="BC81" s="370"/>
      <c r="BD81" s="371"/>
    </row>
    <row r="82" spans="1:56">
      <c r="A82" s="165" t="s">
        <v>602</v>
      </c>
      <c r="B82" s="300" t="s">
        <v>884</v>
      </c>
      <c r="C82" s="368"/>
      <c r="D82" s="369"/>
      <c r="E82" s="369"/>
      <c r="F82" s="369"/>
      <c r="G82" s="370"/>
      <c r="H82" s="371"/>
      <c r="I82" s="368"/>
      <c r="J82" s="372"/>
      <c r="K82" s="369"/>
      <c r="L82" s="369"/>
      <c r="M82" s="369"/>
      <c r="N82" s="371"/>
      <c r="O82" s="368"/>
      <c r="P82" s="369"/>
      <c r="Q82" s="369"/>
      <c r="R82" s="369"/>
      <c r="S82" s="370"/>
      <c r="T82" s="371"/>
      <c r="U82" s="368"/>
      <c r="V82" s="369"/>
      <c r="W82" s="369"/>
      <c r="X82" s="369"/>
      <c r="Y82" s="370"/>
      <c r="Z82" s="371"/>
      <c r="AA82" s="368"/>
      <c r="AB82" s="369"/>
      <c r="AC82" s="369"/>
      <c r="AD82" s="369"/>
      <c r="AE82" s="370"/>
      <c r="AF82" s="371"/>
      <c r="AG82" s="368"/>
      <c r="AH82" s="369"/>
      <c r="AI82" s="369"/>
      <c r="AJ82" s="369"/>
      <c r="AK82" s="370"/>
      <c r="AL82" s="371"/>
      <c r="AM82" s="368"/>
      <c r="AN82" s="369"/>
      <c r="AO82" s="369"/>
      <c r="AP82" s="369"/>
      <c r="AQ82" s="370"/>
      <c r="AR82" s="371"/>
      <c r="AS82" s="368"/>
      <c r="AT82" s="369"/>
      <c r="AU82" s="369"/>
      <c r="AV82" s="369"/>
      <c r="AW82" s="370"/>
      <c r="AX82" s="371"/>
      <c r="AY82" s="368"/>
      <c r="AZ82" s="369"/>
      <c r="BA82" s="369"/>
      <c r="BB82" s="369"/>
      <c r="BC82" s="370"/>
      <c r="BD82" s="371"/>
    </row>
    <row r="83" spans="1:56">
      <c r="A83" s="165" t="s">
        <v>603</v>
      </c>
      <c r="B83" s="300" t="s">
        <v>885</v>
      </c>
      <c r="C83" s="368"/>
      <c r="D83" s="369"/>
      <c r="E83" s="369"/>
      <c r="F83" s="369"/>
      <c r="G83" s="370"/>
      <c r="H83" s="371"/>
      <c r="I83" s="368"/>
      <c r="J83" s="372"/>
      <c r="K83" s="369"/>
      <c r="L83" s="369"/>
      <c r="M83" s="369"/>
      <c r="N83" s="371"/>
      <c r="O83" s="368"/>
      <c r="P83" s="369"/>
      <c r="Q83" s="369"/>
      <c r="R83" s="369"/>
      <c r="S83" s="370"/>
      <c r="T83" s="371"/>
      <c r="U83" s="368"/>
      <c r="V83" s="369"/>
      <c r="W83" s="369"/>
      <c r="X83" s="369"/>
      <c r="Y83" s="370"/>
      <c r="Z83" s="371"/>
      <c r="AA83" s="368"/>
      <c r="AB83" s="369"/>
      <c r="AC83" s="369"/>
      <c r="AD83" s="369"/>
      <c r="AE83" s="370"/>
      <c r="AF83" s="371"/>
      <c r="AG83" s="368"/>
      <c r="AH83" s="369"/>
      <c r="AI83" s="369"/>
      <c r="AJ83" s="369"/>
      <c r="AK83" s="370"/>
      <c r="AL83" s="371"/>
      <c r="AM83" s="368"/>
      <c r="AN83" s="369"/>
      <c r="AO83" s="369"/>
      <c r="AP83" s="369"/>
      <c r="AQ83" s="370"/>
      <c r="AR83" s="371"/>
      <c r="AS83" s="368"/>
      <c r="AT83" s="369"/>
      <c r="AU83" s="369"/>
      <c r="AV83" s="369"/>
      <c r="AW83" s="370"/>
      <c r="AX83" s="371"/>
      <c r="AY83" s="368"/>
      <c r="AZ83" s="369"/>
      <c r="BA83" s="369"/>
      <c r="BB83" s="369"/>
      <c r="BC83" s="370"/>
      <c r="BD83" s="371"/>
    </row>
    <row r="84" spans="1:56">
      <c r="A84" s="165" t="s">
        <v>604</v>
      </c>
      <c r="B84" s="300" t="s">
        <v>886</v>
      </c>
      <c r="C84" s="368"/>
      <c r="D84" s="369"/>
      <c r="E84" s="369"/>
      <c r="F84" s="369"/>
      <c r="G84" s="370"/>
      <c r="H84" s="371"/>
      <c r="I84" s="368"/>
      <c r="J84" s="372"/>
      <c r="K84" s="369"/>
      <c r="L84" s="369"/>
      <c r="M84" s="369"/>
      <c r="N84" s="371"/>
      <c r="O84" s="368"/>
      <c r="P84" s="369"/>
      <c r="Q84" s="369"/>
      <c r="R84" s="369"/>
      <c r="S84" s="370"/>
      <c r="T84" s="371"/>
      <c r="U84" s="368"/>
      <c r="V84" s="369"/>
      <c r="W84" s="369"/>
      <c r="X84" s="369"/>
      <c r="Y84" s="370"/>
      <c r="Z84" s="371"/>
      <c r="AA84" s="368"/>
      <c r="AB84" s="369"/>
      <c r="AC84" s="369"/>
      <c r="AD84" s="369"/>
      <c r="AE84" s="370"/>
      <c r="AF84" s="371"/>
      <c r="AG84" s="368"/>
      <c r="AH84" s="369"/>
      <c r="AI84" s="369"/>
      <c r="AJ84" s="369"/>
      <c r="AK84" s="370"/>
      <c r="AL84" s="371"/>
      <c r="AM84" s="368"/>
      <c r="AN84" s="369"/>
      <c r="AO84" s="369"/>
      <c r="AP84" s="369"/>
      <c r="AQ84" s="370"/>
      <c r="AR84" s="371"/>
      <c r="AS84" s="368"/>
      <c r="AT84" s="369"/>
      <c r="AU84" s="369"/>
      <c r="AV84" s="369"/>
      <c r="AW84" s="370"/>
      <c r="AX84" s="371"/>
      <c r="AY84" s="368"/>
      <c r="AZ84" s="369"/>
      <c r="BA84" s="369"/>
      <c r="BB84" s="369"/>
      <c r="BC84" s="370"/>
      <c r="BD84" s="371"/>
    </row>
    <row r="85" spans="1:56">
      <c r="A85" s="165" t="s">
        <v>605</v>
      </c>
      <c r="B85" s="300" t="s">
        <v>887</v>
      </c>
      <c r="C85" s="368"/>
      <c r="D85" s="369"/>
      <c r="E85" s="369"/>
      <c r="F85" s="369"/>
      <c r="G85" s="370"/>
      <c r="H85" s="371"/>
      <c r="I85" s="368"/>
      <c r="J85" s="372"/>
      <c r="K85" s="369"/>
      <c r="L85" s="369"/>
      <c r="M85" s="369"/>
      <c r="N85" s="371"/>
      <c r="O85" s="368"/>
      <c r="P85" s="369"/>
      <c r="Q85" s="369"/>
      <c r="R85" s="369"/>
      <c r="S85" s="370"/>
      <c r="T85" s="371"/>
      <c r="U85" s="368"/>
      <c r="V85" s="369"/>
      <c r="W85" s="369"/>
      <c r="X85" s="369"/>
      <c r="Y85" s="370"/>
      <c r="Z85" s="371"/>
      <c r="AA85" s="368"/>
      <c r="AB85" s="369"/>
      <c r="AC85" s="369"/>
      <c r="AD85" s="369"/>
      <c r="AE85" s="370"/>
      <c r="AF85" s="371"/>
      <c r="AG85" s="368"/>
      <c r="AH85" s="369"/>
      <c r="AI85" s="369"/>
      <c r="AJ85" s="369"/>
      <c r="AK85" s="370"/>
      <c r="AL85" s="371"/>
      <c r="AM85" s="368"/>
      <c r="AN85" s="369"/>
      <c r="AO85" s="369"/>
      <c r="AP85" s="369"/>
      <c r="AQ85" s="370"/>
      <c r="AR85" s="371"/>
      <c r="AS85" s="368"/>
      <c r="AT85" s="369"/>
      <c r="AU85" s="369"/>
      <c r="AV85" s="369"/>
      <c r="AW85" s="370"/>
      <c r="AX85" s="371"/>
      <c r="AY85" s="368"/>
      <c r="AZ85" s="369"/>
      <c r="BA85" s="369"/>
      <c r="BB85" s="369"/>
      <c r="BC85" s="370"/>
      <c r="BD85" s="371"/>
    </row>
    <row r="86" spans="1:56">
      <c r="A86" s="165" t="s">
        <v>606</v>
      </c>
      <c r="B86" s="300" t="s">
        <v>888</v>
      </c>
      <c r="C86" s="368"/>
      <c r="D86" s="369"/>
      <c r="E86" s="369"/>
      <c r="F86" s="369"/>
      <c r="G86" s="370"/>
      <c r="H86" s="371"/>
      <c r="I86" s="368"/>
      <c r="J86" s="372"/>
      <c r="K86" s="369"/>
      <c r="L86" s="369"/>
      <c r="M86" s="369"/>
      <c r="N86" s="371"/>
      <c r="O86" s="368"/>
      <c r="P86" s="369"/>
      <c r="Q86" s="369"/>
      <c r="R86" s="369"/>
      <c r="S86" s="370"/>
      <c r="T86" s="371"/>
      <c r="U86" s="368"/>
      <c r="V86" s="369"/>
      <c r="W86" s="369"/>
      <c r="X86" s="369"/>
      <c r="Y86" s="370"/>
      <c r="Z86" s="371"/>
      <c r="AA86" s="368"/>
      <c r="AB86" s="369"/>
      <c r="AC86" s="369"/>
      <c r="AD86" s="369"/>
      <c r="AE86" s="370"/>
      <c r="AF86" s="371"/>
      <c r="AG86" s="368"/>
      <c r="AH86" s="369"/>
      <c r="AI86" s="369"/>
      <c r="AJ86" s="369"/>
      <c r="AK86" s="370"/>
      <c r="AL86" s="371"/>
      <c r="AM86" s="368"/>
      <c r="AN86" s="369"/>
      <c r="AO86" s="369"/>
      <c r="AP86" s="369"/>
      <c r="AQ86" s="370"/>
      <c r="AR86" s="371"/>
      <c r="AS86" s="368"/>
      <c r="AT86" s="369"/>
      <c r="AU86" s="369"/>
      <c r="AV86" s="369"/>
      <c r="AW86" s="370"/>
      <c r="AX86" s="371"/>
      <c r="AY86" s="368"/>
      <c r="AZ86" s="369"/>
      <c r="BA86" s="369"/>
      <c r="BB86" s="369"/>
      <c r="BC86" s="370"/>
      <c r="BD86" s="371"/>
    </row>
    <row r="87" spans="1:56">
      <c r="A87" s="165" t="s">
        <v>607</v>
      </c>
      <c r="B87" s="300" t="s">
        <v>889</v>
      </c>
      <c r="C87" s="368"/>
      <c r="D87" s="369"/>
      <c r="E87" s="369"/>
      <c r="F87" s="369"/>
      <c r="G87" s="370"/>
      <c r="H87" s="371"/>
      <c r="I87" s="368"/>
      <c r="J87" s="372"/>
      <c r="K87" s="369"/>
      <c r="L87" s="369"/>
      <c r="M87" s="369"/>
      <c r="N87" s="371"/>
      <c r="O87" s="368"/>
      <c r="P87" s="369"/>
      <c r="Q87" s="369"/>
      <c r="R87" s="369"/>
      <c r="S87" s="370"/>
      <c r="T87" s="371"/>
      <c r="U87" s="368"/>
      <c r="V87" s="369"/>
      <c r="W87" s="369"/>
      <c r="X87" s="369"/>
      <c r="Y87" s="370"/>
      <c r="Z87" s="371"/>
      <c r="AA87" s="368"/>
      <c r="AB87" s="369"/>
      <c r="AC87" s="369"/>
      <c r="AD87" s="369"/>
      <c r="AE87" s="370"/>
      <c r="AF87" s="371"/>
      <c r="AG87" s="368"/>
      <c r="AH87" s="369"/>
      <c r="AI87" s="369"/>
      <c r="AJ87" s="369"/>
      <c r="AK87" s="370"/>
      <c r="AL87" s="371"/>
      <c r="AM87" s="368"/>
      <c r="AN87" s="369"/>
      <c r="AO87" s="369"/>
      <c r="AP87" s="369"/>
      <c r="AQ87" s="370"/>
      <c r="AR87" s="371"/>
      <c r="AS87" s="368"/>
      <c r="AT87" s="369"/>
      <c r="AU87" s="369"/>
      <c r="AV87" s="369"/>
      <c r="AW87" s="370"/>
      <c r="AX87" s="371"/>
      <c r="AY87" s="368"/>
      <c r="AZ87" s="369"/>
      <c r="BA87" s="369"/>
      <c r="BB87" s="369"/>
      <c r="BC87" s="370"/>
      <c r="BD87" s="371"/>
    </row>
    <row r="88" spans="1:56">
      <c r="A88" s="165" t="s">
        <v>608</v>
      </c>
      <c r="B88" s="300" t="s">
        <v>890</v>
      </c>
      <c r="C88" s="368"/>
      <c r="D88" s="369"/>
      <c r="E88" s="369"/>
      <c r="F88" s="369"/>
      <c r="G88" s="370"/>
      <c r="H88" s="371"/>
      <c r="I88" s="368"/>
      <c r="J88" s="372"/>
      <c r="K88" s="369"/>
      <c r="L88" s="369"/>
      <c r="M88" s="369"/>
      <c r="N88" s="371"/>
      <c r="O88" s="368"/>
      <c r="P88" s="369"/>
      <c r="Q88" s="369"/>
      <c r="R88" s="369"/>
      <c r="S88" s="370"/>
      <c r="T88" s="371"/>
      <c r="U88" s="368"/>
      <c r="V88" s="369"/>
      <c r="W88" s="369"/>
      <c r="X88" s="369"/>
      <c r="Y88" s="370"/>
      <c r="Z88" s="371"/>
      <c r="AA88" s="368"/>
      <c r="AB88" s="369"/>
      <c r="AC88" s="369"/>
      <c r="AD88" s="369"/>
      <c r="AE88" s="370"/>
      <c r="AF88" s="371"/>
      <c r="AG88" s="368"/>
      <c r="AH88" s="369"/>
      <c r="AI88" s="369"/>
      <c r="AJ88" s="369"/>
      <c r="AK88" s="370"/>
      <c r="AL88" s="371"/>
      <c r="AM88" s="368"/>
      <c r="AN88" s="369"/>
      <c r="AO88" s="369"/>
      <c r="AP88" s="369"/>
      <c r="AQ88" s="370"/>
      <c r="AR88" s="371"/>
      <c r="AS88" s="368"/>
      <c r="AT88" s="369"/>
      <c r="AU88" s="369"/>
      <c r="AV88" s="369"/>
      <c r="AW88" s="370"/>
      <c r="AX88" s="371"/>
      <c r="AY88" s="368"/>
      <c r="AZ88" s="369"/>
      <c r="BA88" s="369"/>
      <c r="BB88" s="369"/>
      <c r="BC88" s="370"/>
      <c r="BD88" s="371"/>
    </row>
    <row r="89" spans="1:56">
      <c r="A89" s="165" t="s">
        <v>609</v>
      </c>
      <c r="B89" s="300" t="s">
        <v>891</v>
      </c>
      <c r="C89" s="368"/>
      <c r="D89" s="369"/>
      <c r="E89" s="369"/>
      <c r="F89" s="369"/>
      <c r="G89" s="370"/>
      <c r="H89" s="371"/>
      <c r="I89" s="368"/>
      <c r="J89" s="372"/>
      <c r="K89" s="369"/>
      <c r="L89" s="369"/>
      <c r="M89" s="369"/>
      <c r="N89" s="371"/>
      <c r="O89" s="368"/>
      <c r="P89" s="369"/>
      <c r="Q89" s="369"/>
      <c r="R89" s="369"/>
      <c r="S89" s="370"/>
      <c r="T89" s="371"/>
      <c r="U89" s="368"/>
      <c r="V89" s="369"/>
      <c r="W89" s="369"/>
      <c r="X89" s="369"/>
      <c r="Y89" s="370"/>
      <c r="Z89" s="371"/>
      <c r="AA89" s="368"/>
      <c r="AB89" s="369"/>
      <c r="AC89" s="369"/>
      <c r="AD89" s="369"/>
      <c r="AE89" s="370"/>
      <c r="AF89" s="371"/>
      <c r="AG89" s="368"/>
      <c r="AH89" s="369"/>
      <c r="AI89" s="369"/>
      <c r="AJ89" s="369"/>
      <c r="AK89" s="370"/>
      <c r="AL89" s="371"/>
      <c r="AM89" s="368"/>
      <c r="AN89" s="369"/>
      <c r="AO89" s="369"/>
      <c r="AP89" s="369"/>
      <c r="AQ89" s="370"/>
      <c r="AR89" s="371"/>
      <c r="AS89" s="368"/>
      <c r="AT89" s="369"/>
      <c r="AU89" s="369"/>
      <c r="AV89" s="369"/>
      <c r="AW89" s="370"/>
      <c r="AX89" s="371"/>
      <c r="AY89" s="368"/>
      <c r="AZ89" s="369"/>
      <c r="BA89" s="369"/>
      <c r="BB89" s="369"/>
      <c r="BC89" s="370"/>
      <c r="BD89" s="371"/>
    </row>
    <row r="90" spans="1:56">
      <c r="A90" s="165" t="s">
        <v>610</v>
      </c>
      <c r="B90" s="300" t="s">
        <v>892</v>
      </c>
      <c r="C90" s="368"/>
      <c r="D90" s="369"/>
      <c r="E90" s="369"/>
      <c r="F90" s="369"/>
      <c r="G90" s="370"/>
      <c r="H90" s="371"/>
      <c r="I90" s="368"/>
      <c r="J90" s="372"/>
      <c r="K90" s="369"/>
      <c r="L90" s="369"/>
      <c r="M90" s="369"/>
      <c r="N90" s="371"/>
      <c r="O90" s="368"/>
      <c r="P90" s="369"/>
      <c r="Q90" s="369"/>
      <c r="R90" s="369"/>
      <c r="S90" s="370"/>
      <c r="T90" s="371"/>
      <c r="U90" s="368"/>
      <c r="V90" s="369"/>
      <c r="W90" s="369"/>
      <c r="X90" s="369"/>
      <c r="Y90" s="370"/>
      <c r="Z90" s="371"/>
      <c r="AA90" s="368"/>
      <c r="AB90" s="369"/>
      <c r="AC90" s="369"/>
      <c r="AD90" s="369"/>
      <c r="AE90" s="370"/>
      <c r="AF90" s="371"/>
      <c r="AG90" s="368"/>
      <c r="AH90" s="369"/>
      <c r="AI90" s="369"/>
      <c r="AJ90" s="369"/>
      <c r="AK90" s="370"/>
      <c r="AL90" s="371"/>
      <c r="AM90" s="368"/>
      <c r="AN90" s="369"/>
      <c r="AO90" s="369"/>
      <c r="AP90" s="369"/>
      <c r="AQ90" s="370"/>
      <c r="AR90" s="371"/>
      <c r="AS90" s="368"/>
      <c r="AT90" s="369"/>
      <c r="AU90" s="369"/>
      <c r="AV90" s="369"/>
      <c r="AW90" s="370"/>
      <c r="AX90" s="371"/>
      <c r="AY90" s="368"/>
      <c r="AZ90" s="369"/>
      <c r="BA90" s="369"/>
      <c r="BB90" s="369"/>
      <c r="BC90" s="370"/>
      <c r="BD90" s="371"/>
    </row>
    <row r="91" spans="1:56">
      <c r="A91" s="165" t="s">
        <v>611</v>
      </c>
      <c r="B91" s="300" t="s">
        <v>893</v>
      </c>
      <c r="C91" s="368"/>
      <c r="D91" s="369"/>
      <c r="E91" s="369"/>
      <c r="F91" s="369"/>
      <c r="G91" s="370"/>
      <c r="H91" s="371"/>
      <c r="I91" s="368"/>
      <c r="J91" s="372"/>
      <c r="K91" s="369"/>
      <c r="L91" s="369"/>
      <c r="M91" s="369"/>
      <c r="N91" s="371"/>
      <c r="O91" s="368"/>
      <c r="P91" s="369"/>
      <c r="Q91" s="369"/>
      <c r="R91" s="369"/>
      <c r="S91" s="370"/>
      <c r="T91" s="371"/>
      <c r="U91" s="368"/>
      <c r="V91" s="369"/>
      <c r="W91" s="369"/>
      <c r="X91" s="369"/>
      <c r="Y91" s="370"/>
      <c r="Z91" s="371"/>
      <c r="AA91" s="368"/>
      <c r="AB91" s="369"/>
      <c r="AC91" s="369"/>
      <c r="AD91" s="369"/>
      <c r="AE91" s="370"/>
      <c r="AF91" s="371"/>
      <c r="AG91" s="368"/>
      <c r="AH91" s="369"/>
      <c r="AI91" s="369"/>
      <c r="AJ91" s="369"/>
      <c r="AK91" s="370"/>
      <c r="AL91" s="371"/>
      <c r="AM91" s="368"/>
      <c r="AN91" s="369"/>
      <c r="AO91" s="369"/>
      <c r="AP91" s="369"/>
      <c r="AQ91" s="370"/>
      <c r="AR91" s="371"/>
      <c r="AS91" s="368"/>
      <c r="AT91" s="369"/>
      <c r="AU91" s="369"/>
      <c r="AV91" s="369"/>
      <c r="AW91" s="370"/>
      <c r="AX91" s="371"/>
      <c r="AY91" s="368"/>
      <c r="AZ91" s="369"/>
      <c r="BA91" s="369"/>
      <c r="BB91" s="369"/>
      <c r="BC91" s="370"/>
      <c r="BD91" s="371"/>
    </row>
    <row r="92" spans="1:56">
      <c r="A92" s="165" t="s">
        <v>612</v>
      </c>
      <c r="B92" s="300" t="s">
        <v>894</v>
      </c>
      <c r="C92" s="368"/>
      <c r="D92" s="369"/>
      <c r="E92" s="369"/>
      <c r="F92" s="369"/>
      <c r="G92" s="370"/>
      <c r="H92" s="371"/>
      <c r="I92" s="368"/>
      <c r="J92" s="372"/>
      <c r="K92" s="369"/>
      <c r="L92" s="369"/>
      <c r="M92" s="369"/>
      <c r="N92" s="371"/>
      <c r="O92" s="368"/>
      <c r="P92" s="369"/>
      <c r="Q92" s="369"/>
      <c r="R92" s="369"/>
      <c r="S92" s="370"/>
      <c r="T92" s="371"/>
      <c r="U92" s="368"/>
      <c r="V92" s="369"/>
      <c r="W92" s="369"/>
      <c r="X92" s="369"/>
      <c r="Y92" s="370"/>
      <c r="Z92" s="371"/>
      <c r="AA92" s="368"/>
      <c r="AB92" s="369"/>
      <c r="AC92" s="369"/>
      <c r="AD92" s="369"/>
      <c r="AE92" s="370"/>
      <c r="AF92" s="371"/>
      <c r="AG92" s="368"/>
      <c r="AH92" s="369"/>
      <c r="AI92" s="369"/>
      <c r="AJ92" s="369"/>
      <c r="AK92" s="370"/>
      <c r="AL92" s="371"/>
      <c r="AM92" s="368"/>
      <c r="AN92" s="369"/>
      <c r="AO92" s="369"/>
      <c r="AP92" s="369"/>
      <c r="AQ92" s="370"/>
      <c r="AR92" s="371"/>
      <c r="AS92" s="368"/>
      <c r="AT92" s="369"/>
      <c r="AU92" s="369"/>
      <c r="AV92" s="369"/>
      <c r="AW92" s="370"/>
      <c r="AX92" s="371"/>
      <c r="AY92" s="368"/>
      <c r="AZ92" s="369"/>
      <c r="BA92" s="369"/>
      <c r="BB92" s="369"/>
      <c r="BC92" s="370"/>
      <c r="BD92" s="371"/>
    </row>
    <row r="93" spans="1:56">
      <c r="A93" s="165" t="s">
        <v>613</v>
      </c>
      <c r="B93" s="300" t="s">
        <v>895</v>
      </c>
      <c r="C93" s="368"/>
      <c r="D93" s="369"/>
      <c r="E93" s="369"/>
      <c r="F93" s="369"/>
      <c r="G93" s="370"/>
      <c r="H93" s="371"/>
      <c r="I93" s="368"/>
      <c r="J93" s="372"/>
      <c r="K93" s="369"/>
      <c r="L93" s="369"/>
      <c r="M93" s="369"/>
      <c r="N93" s="371"/>
      <c r="O93" s="368"/>
      <c r="P93" s="369"/>
      <c r="Q93" s="369"/>
      <c r="R93" s="369"/>
      <c r="S93" s="370"/>
      <c r="T93" s="371"/>
      <c r="U93" s="368"/>
      <c r="V93" s="369"/>
      <c r="W93" s="369"/>
      <c r="X93" s="369"/>
      <c r="Y93" s="370"/>
      <c r="Z93" s="371"/>
      <c r="AA93" s="368"/>
      <c r="AB93" s="369"/>
      <c r="AC93" s="369"/>
      <c r="AD93" s="369"/>
      <c r="AE93" s="370"/>
      <c r="AF93" s="371"/>
      <c r="AG93" s="368"/>
      <c r="AH93" s="369"/>
      <c r="AI93" s="369"/>
      <c r="AJ93" s="369"/>
      <c r="AK93" s="370"/>
      <c r="AL93" s="371"/>
      <c r="AM93" s="368"/>
      <c r="AN93" s="369"/>
      <c r="AO93" s="369"/>
      <c r="AP93" s="369"/>
      <c r="AQ93" s="370"/>
      <c r="AR93" s="371"/>
      <c r="AS93" s="368"/>
      <c r="AT93" s="369"/>
      <c r="AU93" s="369"/>
      <c r="AV93" s="369"/>
      <c r="AW93" s="370"/>
      <c r="AX93" s="371"/>
      <c r="AY93" s="368"/>
      <c r="AZ93" s="369"/>
      <c r="BA93" s="369"/>
      <c r="BB93" s="369"/>
      <c r="BC93" s="370"/>
      <c r="BD93" s="371"/>
    </row>
    <row r="94" spans="1:56">
      <c r="A94" s="165" t="s">
        <v>614</v>
      </c>
      <c r="B94" s="300" t="s">
        <v>896</v>
      </c>
      <c r="C94" s="368"/>
      <c r="D94" s="369"/>
      <c r="E94" s="369"/>
      <c r="F94" s="369"/>
      <c r="G94" s="370"/>
      <c r="H94" s="371"/>
      <c r="I94" s="368"/>
      <c r="J94" s="372"/>
      <c r="K94" s="369"/>
      <c r="L94" s="369"/>
      <c r="M94" s="369"/>
      <c r="N94" s="371"/>
      <c r="O94" s="368"/>
      <c r="P94" s="369"/>
      <c r="Q94" s="369"/>
      <c r="R94" s="369"/>
      <c r="S94" s="370"/>
      <c r="T94" s="371"/>
      <c r="U94" s="368"/>
      <c r="V94" s="369"/>
      <c r="W94" s="369"/>
      <c r="X94" s="369"/>
      <c r="Y94" s="370"/>
      <c r="Z94" s="371"/>
      <c r="AA94" s="368"/>
      <c r="AB94" s="369"/>
      <c r="AC94" s="369"/>
      <c r="AD94" s="369"/>
      <c r="AE94" s="370"/>
      <c r="AF94" s="371"/>
      <c r="AG94" s="368"/>
      <c r="AH94" s="369"/>
      <c r="AI94" s="369"/>
      <c r="AJ94" s="369"/>
      <c r="AK94" s="370"/>
      <c r="AL94" s="371"/>
      <c r="AM94" s="368"/>
      <c r="AN94" s="369"/>
      <c r="AO94" s="369"/>
      <c r="AP94" s="369"/>
      <c r="AQ94" s="370"/>
      <c r="AR94" s="371"/>
      <c r="AS94" s="368"/>
      <c r="AT94" s="369"/>
      <c r="AU94" s="369"/>
      <c r="AV94" s="369"/>
      <c r="AW94" s="370"/>
      <c r="AX94" s="371"/>
      <c r="AY94" s="368"/>
      <c r="AZ94" s="369"/>
      <c r="BA94" s="369"/>
      <c r="BB94" s="369"/>
      <c r="BC94" s="370"/>
      <c r="BD94" s="371"/>
    </row>
    <row r="95" spans="1:56">
      <c r="A95" s="165" t="s">
        <v>615</v>
      </c>
      <c r="B95" s="300" t="s">
        <v>897</v>
      </c>
      <c r="C95" s="368"/>
      <c r="D95" s="369"/>
      <c r="E95" s="369"/>
      <c r="F95" s="369"/>
      <c r="G95" s="370"/>
      <c r="H95" s="371"/>
      <c r="I95" s="368"/>
      <c r="J95" s="372"/>
      <c r="K95" s="369"/>
      <c r="L95" s="369"/>
      <c r="M95" s="369"/>
      <c r="N95" s="371"/>
      <c r="O95" s="368"/>
      <c r="P95" s="369"/>
      <c r="Q95" s="369"/>
      <c r="R95" s="369"/>
      <c r="S95" s="370"/>
      <c r="T95" s="371"/>
      <c r="U95" s="368"/>
      <c r="V95" s="369"/>
      <c r="W95" s="369"/>
      <c r="X95" s="369"/>
      <c r="Y95" s="370"/>
      <c r="Z95" s="371"/>
      <c r="AA95" s="368"/>
      <c r="AB95" s="369"/>
      <c r="AC95" s="369"/>
      <c r="AD95" s="369"/>
      <c r="AE95" s="370"/>
      <c r="AF95" s="371"/>
      <c r="AG95" s="368"/>
      <c r="AH95" s="369"/>
      <c r="AI95" s="369"/>
      <c r="AJ95" s="369"/>
      <c r="AK95" s="370"/>
      <c r="AL95" s="371"/>
      <c r="AM95" s="368"/>
      <c r="AN95" s="369"/>
      <c r="AO95" s="369"/>
      <c r="AP95" s="369"/>
      <c r="AQ95" s="370"/>
      <c r="AR95" s="371"/>
      <c r="AS95" s="368"/>
      <c r="AT95" s="369"/>
      <c r="AU95" s="369"/>
      <c r="AV95" s="369"/>
      <c r="AW95" s="370"/>
      <c r="AX95" s="371"/>
      <c r="AY95" s="368"/>
      <c r="AZ95" s="369"/>
      <c r="BA95" s="369"/>
      <c r="BB95" s="369"/>
      <c r="BC95" s="370"/>
      <c r="BD95" s="371"/>
    </row>
    <row r="96" spans="1:56">
      <c r="A96" s="165" t="s">
        <v>616</v>
      </c>
      <c r="B96" s="300" t="s">
        <v>898</v>
      </c>
      <c r="C96" s="368"/>
      <c r="D96" s="369"/>
      <c r="E96" s="369"/>
      <c r="F96" s="369"/>
      <c r="G96" s="370"/>
      <c r="H96" s="371"/>
      <c r="I96" s="368"/>
      <c r="J96" s="372"/>
      <c r="K96" s="369"/>
      <c r="L96" s="369"/>
      <c r="M96" s="369"/>
      <c r="N96" s="371"/>
      <c r="O96" s="368"/>
      <c r="P96" s="369"/>
      <c r="Q96" s="369"/>
      <c r="R96" s="369"/>
      <c r="S96" s="370"/>
      <c r="T96" s="371"/>
      <c r="U96" s="368"/>
      <c r="V96" s="369"/>
      <c r="W96" s="369"/>
      <c r="X96" s="369"/>
      <c r="Y96" s="370"/>
      <c r="Z96" s="371"/>
      <c r="AA96" s="368"/>
      <c r="AB96" s="369"/>
      <c r="AC96" s="369"/>
      <c r="AD96" s="369"/>
      <c r="AE96" s="370"/>
      <c r="AF96" s="371"/>
      <c r="AG96" s="368"/>
      <c r="AH96" s="369"/>
      <c r="AI96" s="369"/>
      <c r="AJ96" s="369"/>
      <c r="AK96" s="370"/>
      <c r="AL96" s="371"/>
      <c r="AM96" s="368"/>
      <c r="AN96" s="369"/>
      <c r="AO96" s="369"/>
      <c r="AP96" s="369"/>
      <c r="AQ96" s="370"/>
      <c r="AR96" s="371"/>
      <c r="AS96" s="368"/>
      <c r="AT96" s="369"/>
      <c r="AU96" s="369"/>
      <c r="AV96" s="369"/>
      <c r="AW96" s="370"/>
      <c r="AX96" s="371"/>
      <c r="AY96" s="368"/>
      <c r="AZ96" s="369"/>
      <c r="BA96" s="369"/>
      <c r="BB96" s="369"/>
      <c r="BC96" s="370"/>
      <c r="BD96" s="371"/>
    </row>
    <row r="97" spans="1:56">
      <c r="A97" s="165" t="s">
        <v>617</v>
      </c>
      <c r="B97" s="300" t="s">
        <v>899</v>
      </c>
      <c r="C97" s="368"/>
      <c r="D97" s="369"/>
      <c r="E97" s="369"/>
      <c r="F97" s="369"/>
      <c r="G97" s="370"/>
      <c r="H97" s="371"/>
      <c r="I97" s="368"/>
      <c r="J97" s="372"/>
      <c r="K97" s="369"/>
      <c r="L97" s="369"/>
      <c r="M97" s="369"/>
      <c r="N97" s="371"/>
      <c r="O97" s="368"/>
      <c r="P97" s="369"/>
      <c r="Q97" s="369"/>
      <c r="R97" s="369"/>
      <c r="S97" s="370"/>
      <c r="T97" s="371"/>
      <c r="U97" s="368"/>
      <c r="V97" s="369"/>
      <c r="W97" s="369"/>
      <c r="X97" s="369"/>
      <c r="Y97" s="370"/>
      <c r="Z97" s="371"/>
      <c r="AA97" s="368"/>
      <c r="AB97" s="369"/>
      <c r="AC97" s="369"/>
      <c r="AD97" s="369"/>
      <c r="AE97" s="370"/>
      <c r="AF97" s="371"/>
      <c r="AG97" s="368"/>
      <c r="AH97" s="369"/>
      <c r="AI97" s="369"/>
      <c r="AJ97" s="369"/>
      <c r="AK97" s="370"/>
      <c r="AL97" s="371"/>
      <c r="AM97" s="368"/>
      <c r="AN97" s="369"/>
      <c r="AO97" s="369"/>
      <c r="AP97" s="369"/>
      <c r="AQ97" s="370"/>
      <c r="AR97" s="371"/>
      <c r="AS97" s="368"/>
      <c r="AT97" s="369"/>
      <c r="AU97" s="369"/>
      <c r="AV97" s="369"/>
      <c r="AW97" s="370"/>
      <c r="AX97" s="371"/>
      <c r="AY97" s="368"/>
      <c r="AZ97" s="369"/>
      <c r="BA97" s="369"/>
      <c r="BB97" s="369"/>
      <c r="BC97" s="370"/>
      <c r="BD97" s="371"/>
    </row>
    <row r="98" spans="1:56">
      <c r="A98" s="165" t="s">
        <v>618</v>
      </c>
      <c r="B98" s="300" t="s">
        <v>900</v>
      </c>
      <c r="C98" s="368"/>
      <c r="D98" s="369"/>
      <c r="E98" s="369"/>
      <c r="F98" s="369"/>
      <c r="G98" s="370"/>
      <c r="H98" s="371"/>
      <c r="I98" s="368"/>
      <c r="J98" s="372"/>
      <c r="K98" s="369"/>
      <c r="L98" s="369"/>
      <c r="M98" s="369"/>
      <c r="N98" s="371"/>
      <c r="O98" s="368"/>
      <c r="P98" s="369"/>
      <c r="Q98" s="369"/>
      <c r="R98" s="369"/>
      <c r="S98" s="370"/>
      <c r="T98" s="371"/>
      <c r="U98" s="368"/>
      <c r="V98" s="369"/>
      <c r="W98" s="369"/>
      <c r="X98" s="369"/>
      <c r="Y98" s="370"/>
      <c r="Z98" s="371"/>
      <c r="AA98" s="368"/>
      <c r="AB98" s="369"/>
      <c r="AC98" s="369"/>
      <c r="AD98" s="369"/>
      <c r="AE98" s="370"/>
      <c r="AF98" s="371"/>
      <c r="AG98" s="368"/>
      <c r="AH98" s="369"/>
      <c r="AI98" s="369"/>
      <c r="AJ98" s="369"/>
      <c r="AK98" s="370"/>
      <c r="AL98" s="371"/>
      <c r="AM98" s="368"/>
      <c r="AN98" s="369"/>
      <c r="AO98" s="369"/>
      <c r="AP98" s="369"/>
      <c r="AQ98" s="370"/>
      <c r="AR98" s="371"/>
      <c r="AS98" s="368"/>
      <c r="AT98" s="369"/>
      <c r="AU98" s="369"/>
      <c r="AV98" s="369"/>
      <c r="AW98" s="370"/>
      <c r="AX98" s="371"/>
      <c r="AY98" s="368"/>
      <c r="AZ98" s="369"/>
      <c r="BA98" s="369"/>
      <c r="BB98" s="369"/>
      <c r="BC98" s="370"/>
      <c r="BD98" s="371"/>
    </row>
    <row r="99" spans="1:56">
      <c r="A99" s="165" t="s">
        <v>619</v>
      </c>
      <c r="B99" s="300" t="s">
        <v>901</v>
      </c>
      <c r="C99" s="368"/>
      <c r="D99" s="369"/>
      <c r="E99" s="369"/>
      <c r="F99" s="369"/>
      <c r="G99" s="370"/>
      <c r="H99" s="371"/>
      <c r="I99" s="368"/>
      <c r="J99" s="372"/>
      <c r="K99" s="369"/>
      <c r="L99" s="369"/>
      <c r="M99" s="369"/>
      <c r="N99" s="371"/>
      <c r="O99" s="368"/>
      <c r="P99" s="369"/>
      <c r="Q99" s="369"/>
      <c r="R99" s="369"/>
      <c r="S99" s="370"/>
      <c r="T99" s="371"/>
      <c r="U99" s="368"/>
      <c r="V99" s="369"/>
      <c r="W99" s="369"/>
      <c r="X99" s="369"/>
      <c r="Y99" s="370"/>
      <c r="Z99" s="371"/>
      <c r="AA99" s="368"/>
      <c r="AB99" s="369"/>
      <c r="AC99" s="369"/>
      <c r="AD99" s="369"/>
      <c r="AE99" s="370"/>
      <c r="AF99" s="371"/>
      <c r="AG99" s="368"/>
      <c r="AH99" s="369"/>
      <c r="AI99" s="369"/>
      <c r="AJ99" s="369"/>
      <c r="AK99" s="370"/>
      <c r="AL99" s="371"/>
      <c r="AM99" s="368"/>
      <c r="AN99" s="369"/>
      <c r="AO99" s="369"/>
      <c r="AP99" s="369"/>
      <c r="AQ99" s="370"/>
      <c r="AR99" s="371"/>
      <c r="AS99" s="368"/>
      <c r="AT99" s="369"/>
      <c r="AU99" s="369"/>
      <c r="AV99" s="369"/>
      <c r="AW99" s="370"/>
      <c r="AX99" s="371"/>
      <c r="AY99" s="368"/>
      <c r="AZ99" s="369"/>
      <c r="BA99" s="369"/>
      <c r="BB99" s="369"/>
      <c r="BC99" s="370"/>
      <c r="BD99" s="371"/>
    </row>
    <row r="100" spans="1:56">
      <c r="A100" s="165" t="s">
        <v>620</v>
      </c>
      <c r="B100" s="300" t="s">
        <v>902</v>
      </c>
      <c r="C100" s="368"/>
      <c r="D100" s="369"/>
      <c r="E100" s="369"/>
      <c r="F100" s="369"/>
      <c r="G100" s="370"/>
      <c r="H100" s="371"/>
      <c r="I100" s="368"/>
      <c r="J100" s="372"/>
      <c r="K100" s="369"/>
      <c r="L100" s="369"/>
      <c r="M100" s="369"/>
      <c r="N100" s="371"/>
      <c r="O100" s="368"/>
      <c r="P100" s="369"/>
      <c r="Q100" s="369"/>
      <c r="R100" s="369"/>
      <c r="S100" s="370"/>
      <c r="T100" s="371"/>
      <c r="U100" s="368"/>
      <c r="V100" s="369"/>
      <c r="W100" s="369"/>
      <c r="X100" s="369"/>
      <c r="Y100" s="370"/>
      <c r="Z100" s="371"/>
      <c r="AA100" s="368"/>
      <c r="AB100" s="369"/>
      <c r="AC100" s="369"/>
      <c r="AD100" s="369"/>
      <c r="AE100" s="370"/>
      <c r="AF100" s="371"/>
      <c r="AG100" s="368"/>
      <c r="AH100" s="369"/>
      <c r="AI100" s="369"/>
      <c r="AJ100" s="369"/>
      <c r="AK100" s="370"/>
      <c r="AL100" s="371"/>
      <c r="AM100" s="368"/>
      <c r="AN100" s="369"/>
      <c r="AO100" s="369"/>
      <c r="AP100" s="369"/>
      <c r="AQ100" s="370"/>
      <c r="AR100" s="371"/>
      <c r="AS100" s="368"/>
      <c r="AT100" s="369"/>
      <c r="AU100" s="369"/>
      <c r="AV100" s="369"/>
      <c r="AW100" s="370"/>
      <c r="AX100" s="371"/>
      <c r="AY100" s="368"/>
      <c r="AZ100" s="369"/>
      <c r="BA100" s="369"/>
      <c r="BB100" s="369"/>
      <c r="BC100" s="370"/>
      <c r="BD100" s="371"/>
    </row>
    <row r="101" spans="1:56">
      <c r="A101" s="165" t="s">
        <v>621</v>
      </c>
      <c r="B101" s="300" t="s">
        <v>903</v>
      </c>
      <c r="C101" s="368"/>
      <c r="D101" s="369"/>
      <c r="E101" s="369"/>
      <c r="F101" s="369"/>
      <c r="G101" s="370"/>
      <c r="H101" s="371"/>
      <c r="I101" s="368"/>
      <c r="J101" s="372"/>
      <c r="K101" s="369"/>
      <c r="L101" s="369"/>
      <c r="M101" s="369"/>
      <c r="N101" s="371"/>
      <c r="O101" s="368"/>
      <c r="P101" s="369"/>
      <c r="Q101" s="369"/>
      <c r="R101" s="369"/>
      <c r="S101" s="370"/>
      <c r="T101" s="371"/>
      <c r="U101" s="368"/>
      <c r="V101" s="369"/>
      <c r="W101" s="369"/>
      <c r="X101" s="369"/>
      <c r="Y101" s="370"/>
      <c r="Z101" s="371"/>
      <c r="AA101" s="368"/>
      <c r="AB101" s="369"/>
      <c r="AC101" s="369"/>
      <c r="AD101" s="369"/>
      <c r="AE101" s="370"/>
      <c r="AF101" s="371"/>
      <c r="AG101" s="368"/>
      <c r="AH101" s="369"/>
      <c r="AI101" s="369"/>
      <c r="AJ101" s="369"/>
      <c r="AK101" s="370"/>
      <c r="AL101" s="371"/>
      <c r="AM101" s="368"/>
      <c r="AN101" s="369"/>
      <c r="AO101" s="369"/>
      <c r="AP101" s="369"/>
      <c r="AQ101" s="370"/>
      <c r="AR101" s="371"/>
      <c r="AS101" s="368"/>
      <c r="AT101" s="369"/>
      <c r="AU101" s="369"/>
      <c r="AV101" s="369"/>
      <c r="AW101" s="370"/>
      <c r="AX101" s="371"/>
      <c r="AY101" s="368"/>
      <c r="AZ101" s="369"/>
      <c r="BA101" s="369"/>
      <c r="BB101" s="369"/>
      <c r="BC101" s="370"/>
      <c r="BD101" s="371"/>
    </row>
    <row r="102" spans="1:56">
      <c r="A102" s="165" t="s">
        <v>622</v>
      </c>
      <c r="B102" s="300" t="s">
        <v>904</v>
      </c>
      <c r="C102" s="368"/>
      <c r="D102" s="369"/>
      <c r="E102" s="369"/>
      <c r="F102" s="369"/>
      <c r="G102" s="370"/>
      <c r="H102" s="371"/>
      <c r="I102" s="368"/>
      <c r="J102" s="372"/>
      <c r="K102" s="369"/>
      <c r="L102" s="369"/>
      <c r="M102" s="369"/>
      <c r="N102" s="371"/>
      <c r="O102" s="368"/>
      <c r="P102" s="369"/>
      <c r="Q102" s="369"/>
      <c r="R102" s="369"/>
      <c r="S102" s="370"/>
      <c r="T102" s="371"/>
      <c r="U102" s="368"/>
      <c r="V102" s="369"/>
      <c r="W102" s="369"/>
      <c r="X102" s="369"/>
      <c r="Y102" s="370"/>
      <c r="Z102" s="371"/>
      <c r="AA102" s="368"/>
      <c r="AB102" s="369"/>
      <c r="AC102" s="369"/>
      <c r="AD102" s="369"/>
      <c r="AE102" s="370"/>
      <c r="AF102" s="371"/>
      <c r="AG102" s="368"/>
      <c r="AH102" s="369"/>
      <c r="AI102" s="369"/>
      <c r="AJ102" s="369"/>
      <c r="AK102" s="370"/>
      <c r="AL102" s="371"/>
      <c r="AM102" s="368"/>
      <c r="AN102" s="369"/>
      <c r="AO102" s="369"/>
      <c r="AP102" s="369"/>
      <c r="AQ102" s="370"/>
      <c r="AR102" s="371"/>
      <c r="AS102" s="368"/>
      <c r="AT102" s="369"/>
      <c r="AU102" s="369"/>
      <c r="AV102" s="369"/>
      <c r="AW102" s="370"/>
      <c r="AX102" s="371"/>
      <c r="AY102" s="368"/>
      <c r="AZ102" s="369"/>
      <c r="BA102" s="369"/>
      <c r="BB102" s="369"/>
      <c r="BC102" s="370"/>
      <c r="BD102" s="371"/>
    </row>
    <row r="103" spans="1:56">
      <c r="A103" s="166" t="s">
        <v>1256</v>
      </c>
      <c r="B103" s="300" t="s">
        <v>905</v>
      </c>
      <c r="C103" s="368"/>
      <c r="D103" s="369"/>
      <c r="E103" s="369"/>
      <c r="F103" s="369"/>
      <c r="G103" s="370"/>
      <c r="H103" s="371"/>
      <c r="I103" s="373"/>
      <c r="J103" s="374"/>
      <c r="K103" s="375"/>
      <c r="L103" s="375"/>
      <c r="M103" s="375"/>
      <c r="N103" s="376"/>
      <c r="O103" s="368"/>
      <c r="P103" s="369"/>
      <c r="Q103" s="369"/>
      <c r="R103" s="369"/>
      <c r="S103" s="370"/>
      <c r="T103" s="371"/>
      <c r="U103" s="368"/>
      <c r="V103" s="369"/>
      <c r="W103" s="369"/>
      <c r="X103" s="369"/>
      <c r="Y103" s="370"/>
      <c r="Z103" s="371"/>
      <c r="AA103" s="368"/>
      <c r="AB103" s="369"/>
      <c r="AC103" s="369"/>
      <c r="AD103" s="369"/>
      <c r="AE103" s="370"/>
      <c r="AF103" s="371"/>
      <c r="AG103" s="368"/>
      <c r="AH103" s="369"/>
      <c r="AI103" s="369"/>
      <c r="AJ103" s="369"/>
      <c r="AK103" s="370"/>
      <c r="AL103" s="371"/>
      <c r="AM103" s="368"/>
      <c r="AN103" s="369"/>
      <c r="AO103" s="369"/>
      <c r="AP103" s="369"/>
      <c r="AQ103" s="370"/>
      <c r="AR103" s="371"/>
      <c r="AS103" s="368"/>
      <c r="AT103" s="369"/>
      <c r="AU103" s="369"/>
      <c r="AV103" s="369"/>
      <c r="AW103" s="370"/>
      <c r="AX103" s="371"/>
      <c r="AY103" s="368"/>
      <c r="AZ103" s="369"/>
      <c r="BA103" s="369"/>
      <c r="BB103" s="369"/>
      <c r="BC103" s="370"/>
      <c r="BD103" s="371"/>
    </row>
    <row r="104" spans="1:56">
      <c r="A104" s="301" t="s">
        <v>691</v>
      </c>
      <c r="B104" s="300" t="s">
        <v>906</v>
      </c>
      <c r="C104" s="368"/>
      <c r="D104" s="369"/>
      <c r="E104" s="369"/>
      <c r="F104" s="369"/>
      <c r="G104" s="370"/>
      <c r="H104" s="371"/>
      <c r="I104" s="373"/>
      <c r="J104" s="374"/>
      <c r="K104" s="375"/>
      <c r="L104" s="375"/>
      <c r="M104" s="375"/>
      <c r="N104" s="376"/>
      <c r="O104" s="368"/>
      <c r="P104" s="369"/>
      <c r="Q104" s="369"/>
      <c r="R104" s="369"/>
      <c r="S104" s="370"/>
      <c r="T104" s="371"/>
      <c r="U104" s="368"/>
      <c r="V104" s="369"/>
      <c r="W104" s="369"/>
      <c r="X104" s="369"/>
      <c r="Y104" s="370"/>
      <c r="Z104" s="371"/>
      <c r="AA104" s="368"/>
      <c r="AB104" s="369"/>
      <c r="AC104" s="369"/>
      <c r="AD104" s="369"/>
      <c r="AE104" s="370"/>
      <c r="AF104" s="371"/>
      <c r="AG104" s="368"/>
      <c r="AH104" s="369"/>
      <c r="AI104" s="369"/>
      <c r="AJ104" s="369"/>
      <c r="AK104" s="370"/>
      <c r="AL104" s="371"/>
      <c r="AM104" s="368"/>
      <c r="AN104" s="369"/>
      <c r="AO104" s="369"/>
      <c r="AP104" s="369"/>
      <c r="AQ104" s="370"/>
      <c r="AR104" s="371"/>
      <c r="AS104" s="368"/>
      <c r="AT104" s="369"/>
      <c r="AU104" s="369"/>
      <c r="AV104" s="369"/>
      <c r="AW104" s="370"/>
      <c r="AX104" s="371"/>
      <c r="AY104" s="368"/>
      <c r="AZ104" s="369"/>
      <c r="BA104" s="369"/>
      <c r="BB104" s="369"/>
      <c r="BC104" s="370"/>
      <c r="BD104" s="371"/>
    </row>
    <row r="105" spans="1:56">
      <c r="A105" s="301" t="s">
        <v>692</v>
      </c>
      <c r="B105" s="300" t="s">
        <v>907</v>
      </c>
      <c r="C105" s="368"/>
      <c r="D105" s="369"/>
      <c r="E105" s="369"/>
      <c r="F105" s="369"/>
      <c r="G105" s="370"/>
      <c r="H105" s="371"/>
      <c r="I105" s="373"/>
      <c r="J105" s="374"/>
      <c r="K105" s="375"/>
      <c r="L105" s="375"/>
      <c r="M105" s="375"/>
      <c r="N105" s="376"/>
      <c r="O105" s="368"/>
      <c r="P105" s="369"/>
      <c r="Q105" s="369"/>
      <c r="R105" s="369"/>
      <c r="S105" s="370"/>
      <c r="T105" s="371"/>
      <c r="U105" s="368"/>
      <c r="V105" s="369"/>
      <c r="W105" s="369"/>
      <c r="X105" s="369"/>
      <c r="Y105" s="370"/>
      <c r="Z105" s="371"/>
      <c r="AA105" s="368"/>
      <c r="AB105" s="369"/>
      <c r="AC105" s="369"/>
      <c r="AD105" s="369"/>
      <c r="AE105" s="370"/>
      <c r="AF105" s="371"/>
      <c r="AG105" s="368"/>
      <c r="AH105" s="369"/>
      <c r="AI105" s="369"/>
      <c r="AJ105" s="369"/>
      <c r="AK105" s="370"/>
      <c r="AL105" s="371"/>
      <c r="AM105" s="368"/>
      <c r="AN105" s="369"/>
      <c r="AO105" s="369"/>
      <c r="AP105" s="369"/>
      <c r="AQ105" s="370"/>
      <c r="AR105" s="371"/>
      <c r="AS105" s="368"/>
      <c r="AT105" s="369"/>
      <c r="AU105" s="369"/>
      <c r="AV105" s="369"/>
      <c r="AW105" s="370"/>
      <c r="AX105" s="371"/>
      <c r="AY105" s="368"/>
      <c r="AZ105" s="369"/>
      <c r="BA105" s="369"/>
      <c r="BB105" s="369"/>
      <c r="BC105" s="370"/>
      <c r="BD105" s="371"/>
    </row>
    <row r="106" spans="1:56">
      <c r="A106" s="380" t="s">
        <v>1257</v>
      </c>
      <c r="B106" s="300" t="s">
        <v>908</v>
      </c>
      <c r="C106" s="368"/>
      <c r="D106" s="369"/>
      <c r="E106" s="369"/>
      <c r="F106" s="369"/>
      <c r="G106" s="370"/>
      <c r="H106" s="371"/>
      <c r="I106" s="373"/>
      <c r="J106" s="374"/>
      <c r="K106" s="375"/>
      <c r="L106" s="375"/>
      <c r="M106" s="375"/>
      <c r="N106" s="376"/>
      <c r="O106" s="368"/>
      <c r="P106" s="369"/>
      <c r="Q106" s="369"/>
      <c r="R106" s="369"/>
      <c r="S106" s="370"/>
      <c r="T106" s="371"/>
      <c r="U106" s="368"/>
      <c r="V106" s="369"/>
      <c r="W106" s="369"/>
      <c r="X106" s="369"/>
      <c r="Y106" s="370"/>
      <c r="Z106" s="371"/>
      <c r="AA106" s="368"/>
      <c r="AB106" s="369"/>
      <c r="AC106" s="369"/>
      <c r="AD106" s="369"/>
      <c r="AE106" s="370"/>
      <c r="AF106" s="371"/>
      <c r="AG106" s="368"/>
      <c r="AH106" s="369"/>
      <c r="AI106" s="369"/>
      <c r="AJ106" s="369"/>
      <c r="AK106" s="370"/>
      <c r="AL106" s="371"/>
      <c r="AM106" s="368"/>
      <c r="AN106" s="369"/>
      <c r="AO106" s="369"/>
      <c r="AP106" s="369"/>
      <c r="AQ106" s="370"/>
      <c r="AR106" s="371"/>
      <c r="AS106" s="368"/>
      <c r="AT106" s="369"/>
      <c r="AU106" s="369"/>
      <c r="AV106" s="369"/>
      <c r="AW106" s="370"/>
      <c r="AX106" s="371"/>
      <c r="AY106" s="368"/>
      <c r="AZ106" s="369"/>
      <c r="BA106" s="369"/>
      <c r="BB106" s="369"/>
      <c r="BC106" s="370"/>
      <c r="BD106" s="371"/>
    </row>
    <row r="107" spans="1:56">
      <c r="A107" s="301" t="s">
        <v>693</v>
      </c>
      <c r="B107" s="300" t="s">
        <v>909</v>
      </c>
      <c r="C107" s="368"/>
      <c r="D107" s="369"/>
      <c r="E107" s="369"/>
      <c r="F107" s="369"/>
      <c r="G107" s="370"/>
      <c r="H107" s="371"/>
      <c r="I107" s="373"/>
      <c r="J107" s="374"/>
      <c r="K107" s="375"/>
      <c r="L107" s="375"/>
      <c r="M107" s="375"/>
      <c r="N107" s="376"/>
      <c r="O107" s="368"/>
      <c r="P107" s="369"/>
      <c r="Q107" s="369"/>
      <c r="R107" s="369"/>
      <c r="S107" s="370"/>
      <c r="T107" s="371"/>
      <c r="U107" s="368"/>
      <c r="V107" s="369"/>
      <c r="W107" s="369"/>
      <c r="X107" s="369"/>
      <c r="Y107" s="370"/>
      <c r="Z107" s="371"/>
      <c r="AA107" s="368"/>
      <c r="AB107" s="369"/>
      <c r="AC107" s="369"/>
      <c r="AD107" s="369"/>
      <c r="AE107" s="370"/>
      <c r="AF107" s="371"/>
      <c r="AG107" s="368"/>
      <c r="AH107" s="369"/>
      <c r="AI107" s="369"/>
      <c r="AJ107" s="369"/>
      <c r="AK107" s="370"/>
      <c r="AL107" s="371"/>
      <c r="AM107" s="368"/>
      <c r="AN107" s="369"/>
      <c r="AO107" s="369"/>
      <c r="AP107" s="369"/>
      <c r="AQ107" s="370"/>
      <c r="AR107" s="371"/>
      <c r="AS107" s="368"/>
      <c r="AT107" s="369"/>
      <c r="AU107" s="369"/>
      <c r="AV107" s="369"/>
      <c r="AW107" s="370"/>
      <c r="AX107" s="371"/>
      <c r="AY107" s="368"/>
      <c r="AZ107" s="369"/>
      <c r="BA107" s="369"/>
      <c r="BB107" s="369"/>
      <c r="BC107" s="370"/>
      <c r="BD107" s="371"/>
    </row>
    <row r="108" spans="1:56">
      <c r="A108" s="380" t="s">
        <v>1258</v>
      </c>
      <c r="B108" s="300" t="s">
        <v>910</v>
      </c>
      <c r="C108" s="368"/>
      <c r="D108" s="369"/>
      <c r="E108" s="369"/>
      <c r="F108" s="369"/>
      <c r="G108" s="370"/>
      <c r="H108" s="371"/>
      <c r="I108" s="373"/>
      <c r="J108" s="374"/>
      <c r="K108" s="375"/>
      <c r="L108" s="375"/>
      <c r="M108" s="375"/>
      <c r="N108" s="376"/>
      <c r="O108" s="368"/>
      <c r="P108" s="369"/>
      <c r="Q108" s="369"/>
      <c r="R108" s="369"/>
      <c r="S108" s="370"/>
      <c r="T108" s="371"/>
      <c r="U108" s="368"/>
      <c r="V108" s="369"/>
      <c r="W108" s="369"/>
      <c r="X108" s="369"/>
      <c r="Y108" s="370"/>
      <c r="Z108" s="371"/>
      <c r="AA108" s="368"/>
      <c r="AB108" s="369"/>
      <c r="AC108" s="369"/>
      <c r="AD108" s="369"/>
      <c r="AE108" s="370"/>
      <c r="AF108" s="371"/>
      <c r="AG108" s="368"/>
      <c r="AH108" s="369"/>
      <c r="AI108" s="369"/>
      <c r="AJ108" s="369"/>
      <c r="AK108" s="370"/>
      <c r="AL108" s="371"/>
      <c r="AM108" s="368"/>
      <c r="AN108" s="369"/>
      <c r="AO108" s="369"/>
      <c r="AP108" s="369"/>
      <c r="AQ108" s="370"/>
      <c r="AR108" s="371"/>
      <c r="AS108" s="368"/>
      <c r="AT108" s="369"/>
      <c r="AU108" s="369"/>
      <c r="AV108" s="369"/>
      <c r="AW108" s="370"/>
      <c r="AX108" s="371"/>
      <c r="AY108" s="368"/>
      <c r="AZ108" s="369"/>
      <c r="BA108" s="369"/>
      <c r="BB108" s="369"/>
      <c r="BC108" s="370"/>
      <c r="BD108" s="371"/>
    </row>
    <row r="109" spans="1:56">
      <c r="A109" s="301" t="s">
        <v>1259</v>
      </c>
      <c r="B109" s="300" t="s">
        <v>911</v>
      </c>
      <c r="C109" s="368"/>
      <c r="D109" s="369"/>
      <c r="E109" s="369"/>
      <c r="F109" s="369"/>
      <c r="G109" s="370"/>
      <c r="H109" s="371"/>
      <c r="I109" s="373"/>
      <c r="J109" s="374"/>
      <c r="K109" s="375"/>
      <c r="L109" s="375"/>
      <c r="M109" s="375"/>
      <c r="N109" s="376"/>
      <c r="O109" s="368"/>
      <c r="P109" s="369"/>
      <c r="Q109" s="369"/>
      <c r="R109" s="369"/>
      <c r="S109" s="370"/>
      <c r="T109" s="371"/>
      <c r="U109" s="368"/>
      <c r="V109" s="369"/>
      <c r="W109" s="369"/>
      <c r="X109" s="369"/>
      <c r="Y109" s="370"/>
      <c r="Z109" s="371"/>
      <c r="AA109" s="368"/>
      <c r="AB109" s="369"/>
      <c r="AC109" s="369"/>
      <c r="AD109" s="369"/>
      <c r="AE109" s="370"/>
      <c r="AF109" s="371"/>
      <c r="AG109" s="368"/>
      <c r="AH109" s="369"/>
      <c r="AI109" s="369"/>
      <c r="AJ109" s="369"/>
      <c r="AK109" s="370"/>
      <c r="AL109" s="371"/>
      <c r="AM109" s="368"/>
      <c r="AN109" s="369"/>
      <c r="AO109" s="369"/>
      <c r="AP109" s="369"/>
      <c r="AQ109" s="370"/>
      <c r="AR109" s="371"/>
      <c r="AS109" s="368"/>
      <c r="AT109" s="369"/>
      <c r="AU109" s="369"/>
      <c r="AV109" s="369"/>
      <c r="AW109" s="370"/>
      <c r="AX109" s="371"/>
      <c r="AY109" s="368"/>
      <c r="AZ109" s="369"/>
      <c r="BA109" s="369"/>
      <c r="BB109" s="369"/>
      <c r="BC109" s="370"/>
      <c r="BD109" s="371"/>
    </row>
    <row r="110" spans="1:56">
      <c r="A110" s="301" t="s">
        <v>694</v>
      </c>
      <c r="B110" s="300" t="s">
        <v>912</v>
      </c>
      <c r="C110" s="368"/>
      <c r="D110" s="369"/>
      <c r="E110" s="369"/>
      <c r="F110" s="369"/>
      <c r="G110" s="370"/>
      <c r="H110" s="371"/>
      <c r="I110" s="373"/>
      <c r="J110" s="374"/>
      <c r="K110" s="375"/>
      <c r="L110" s="375"/>
      <c r="M110" s="375"/>
      <c r="N110" s="376"/>
      <c r="O110" s="368"/>
      <c r="P110" s="369"/>
      <c r="Q110" s="369"/>
      <c r="R110" s="369"/>
      <c r="S110" s="370"/>
      <c r="T110" s="371"/>
      <c r="U110" s="368"/>
      <c r="V110" s="369"/>
      <c r="W110" s="369"/>
      <c r="X110" s="369"/>
      <c r="Y110" s="370"/>
      <c r="Z110" s="371"/>
      <c r="AA110" s="368"/>
      <c r="AB110" s="369"/>
      <c r="AC110" s="369"/>
      <c r="AD110" s="369"/>
      <c r="AE110" s="370"/>
      <c r="AF110" s="371"/>
      <c r="AG110" s="368"/>
      <c r="AH110" s="369"/>
      <c r="AI110" s="369"/>
      <c r="AJ110" s="369"/>
      <c r="AK110" s="370"/>
      <c r="AL110" s="371"/>
      <c r="AM110" s="368"/>
      <c r="AN110" s="369"/>
      <c r="AO110" s="369"/>
      <c r="AP110" s="369"/>
      <c r="AQ110" s="370"/>
      <c r="AR110" s="371"/>
      <c r="AS110" s="368"/>
      <c r="AT110" s="369"/>
      <c r="AU110" s="369"/>
      <c r="AV110" s="369"/>
      <c r="AW110" s="370"/>
      <c r="AX110" s="371"/>
      <c r="AY110" s="368"/>
      <c r="AZ110" s="369"/>
      <c r="BA110" s="369"/>
      <c r="BB110" s="369"/>
      <c r="BC110" s="370"/>
      <c r="BD110" s="371"/>
    </row>
    <row r="111" spans="1:56">
      <c r="A111" s="301" t="s">
        <v>695</v>
      </c>
      <c r="B111" s="300" t="s">
        <v>913</v>
      </c>
      <c r="C111" s="368"/>
      <c r="D111" s="369"/>
      <c r="E111" s="369"/>
      <c r="F111" s="369"/>
      <c r="G111" s="370"/>
      <c r="H111" s="371"/>
      <c r="I111" s="373"/>
      <c r="J111" s="374"/>
      <c r="K111" s="375"/>
      <c r="L111" s="375"/>
      <c r="M111" s="375"/>
      <c r="N111" s="376"/>
      <c r="O111" s="368"/>
      <c r="P111" s="369"/>
      <c r="Q111" s="369"/>
      <c r="R111" s="369"/>
      <c r="S111" s="370"/>
      <c r="T111" s="371"/>
      <c r="U111" s="368"/>
      <c r="V111" s="369"/>
      <c r="W111" s="369"/>
      <c r="X111" s="369"/>
      <c r="Y111" s="370"/>
      <c r="Z111" s="371"/>
      <c r="AA111" s="368"/>
      <c r="AB111" s="369"/>
      <c r="AC111" s="369"/>
      <c r="AD111" s="369"/>
      <c r="AE111" s="370"/>
      <c r="AF111" s="371"/>
      <c r="AG111" s="368"/>
      <c r="AH111" s="369"/>
      <c r="AI111" s="369"/>
      <c r="AJ111" s="369"/>
      <c r="AK111" s="370"/>
      <c r="AL111" s="371"/>
      <c r="AM111" s="368"/>
      <c r="AN111" s="369"/>
      <c r="AO111" s="369"/>
      <c r="AP111" s="369"/>
      <c r="AQ111" s="370"/>
      <c r="AR111" s="371"/>
      <c r="AS111" s="368"/>
      <c r="AT111" s="369"/>
      <c r="AU111" s="369"/>
      <c r="AV111" s="369"/>
      <c r="AW111" s="370"/>
      <c r="AX111" s="371"/>
      <c r="AY111" s="368"/>
      <c r="AZ111" s="369"/>
      <c r="BA111" s="369"/>
      <c r="BB111" s="369"/>
      <c r="BC111" s="370"/>
      <c r="BD111" s="371"/>
    </row>
    <row r="112" spans="1:56">
      <c r="A112" s="380" t="s">
        <v>1260</v>
      </c>
      <c r="B112" s="300" t="s">
        <v>914</v>
      </c>
      <c r="C112" s="368"/>
      <c r="D112" s="369"/>
      <c r="E112" s="369"/>
      <c r="F112" s="369"/>
      <c r="G112" s="370"/>
      <c r="H112" s="371"/>
      <c r="I112" s="373"/>
      <c r="J112" s="374"/>
      <c r="K112" s="375"/>
      <c r="L112" s="375"/>
      <c r="M112" s="375"/>
      <c r="N112" s="376"/>
      <c r="O112" s="368"/>
      <c r="P112" s="369"/>
      <c r="Q112" s="369"/>
      <c r="R112" s="369"/>
      <c r="S112" s="370"/>
      <c r="T112" s="371"/>
      <c r="U112" s="368"/>
      <c r="V112" s="369"/>
      <c r="W112" s="369"/>
      <c r="X112" s="369"/>
      <c r="Y112" s="370"/>
      <c r="Z112" s="371"/>
      <c r="AA112" s="368"/>
      <c r="AB112" s="369"/>
      <c r="AC112" s="369"/>
      <c r="AD112" s="369"/>
      <c r="AE112" s="370"/>
      <c r="AF112" s="371"/>
      <c r="AG112" s="368"/>
      <c r="AH112" s="369"/>
      <c r="AI112" s="369"/>
      <c r="AJ112" s="369"/>
      <c r="AK112" s="370"/>
      <c r="AL112" s="371"/>
      <c r="AM112" s="368"/>
      <c r="AN112" s="369"/>
      <c r="AO112" s="369"/>
      <c r="AP112" s="369"/>
      <c r="AQ112" s="370"/>
      <c r="AR112" s="371"/>
      <c r="AS112" s="368"/>
      <c r="AT112" s="369"/>
      <c r="AU112" s="369"/>
      <c r="AV112" s="369"/>
      <c r="AW112" s="370"/>
      <c r="AX112" s="371"/>
      <c r="AY112" s="368"/>
      <c r="AZ112" s="369"/>
      <c r="BA112" s="369"/>
      <c r="BB112" s="369"/>
      <c r="BC112" s="370"/>
      <c r="BD112" s="371"/>
    </row>
    <row r="113" spans="1:56">
      <c r="A113" s="166" t="s">
        <v>705</v>
      </c>
      <c r="B113" s="300" t="s">
        <v>915</v>
      </c>
      <c r="C113" s="368"/>
      <c r="D113" s="369"/>
      <c r="E113" s="369"/>
      <c r="F113" s="369"/>
      <c r="G113" s="370"/>
      <c r="H113" s="371"/>
      <c r="I113" s="373"/>
      <c r="J113" s="374"/>
      <c r="K113" s="375"/>
      <c r="L113" s="375"/>
      <c r="M113" s="375"/>
      <c r="N113" s="376"/>
      <c r="O113" s="368"/>
      <c r="P113" s="369"/>
      <c r="Q113" s="369"/>
      <c r="R113" s="369"/>
      <c r="S113" s="370"/>
      <c r="T113" s="371"/>
      <c r="U113" s="368"/>
      <c r="V113" s="369"/>
      <c r="W113" s="369"/>
      <c r="X113" s="369"/>
      <c r="Y113" s="370"/>
      <c r="Z113" s="371"/>
      <c r="AA113" s="368"/>
      <c r="AB113" s="369"/>
      <c r="AC113" s="369"/>
      <c r="AD113" s="369"/>
      <c r="AE113" s="370"/>
      <c r="AF113" s="371"/>
      <c r="AG113" s="368"/>
      <c r="AH113" s="369"/>
      <c r="AI113" s="369"/>
      <c r="AJ113" s="369"/>
      <c r="AK113" s="370"/>
      <c r="AL113" s="371"/>
      <c r="AM113" s="368"/>
      <c r="AN113" s="369"/>
      <c r="AO113" s="369"/>
      <c r="AP113" s="369"/>
      <c r="AQ113" s="370"/>
      <c r="AR113" s="371"/>
      <c r="AS113" s="368"/>
      <c r="AT113" s="369"/>
      <c r="AU113" s="369"/>
      <c r="AV113" s="369"/>
      <c r="AW113" s="370"/>
      <c r="AX113" s="371"/>
      <c r="AY113" s="368"/>
      <c r="AZ113" s="369"/>
      <c r="BA113" s="369"/>
      <c r="BB113" s="369"/>
      <c r="BC113" s="370"/>
      <c r="BD113" s="371"/>
    </row>
    <row r="114" spans="1:56">
      <c r="A114" s="166" t="s">
        <v>699</v>
      </c>
      <c r="B114" s="300" t="s">
        <v>916</v>
      </c>
      <c r="C114" s="368"/>
      <c r="D114" s="369"/>
      <c r="E114" s="369"/>
      <c r="F114" s="369"/>
      <c r="G114" s="370"/>
      <c r="H114" s="371"/>
      <c r="I114" s="373"/>
      <c r="J114" s="374"/>
      <c r="K114" s="375"/>
      <c r="L114" s="375"/>
      <c r="M114" s="375"/>
      <c r="N114" s="376"/>
      <c r="O114" s="368"/>
      <c r="P114" s="369"/>
      <c r="Q114" s="369"/>
      <c r="R114" s="369"/>
      <c r="S114" s="370"/>
      <c r="T114" s="371"/>
      <c r="U114" s="368"/>
      <c r="V114" s="369"/>
      <c r="W114" s="369"/>
      <c r="X114" s="369"/>
      <c r="Y114" s="370"/>
      <c r="Z114" s="371"/>
      <c r="AA114" s="368"/>
      <c r="AB114" s="369"/>
      <c r="AC114" s="369"/>
      <c r="AD114" s="369"/>
      <c r="AE114" s="370"/>
      <c r="AF114" s="371"/>
      <c r="AG114" s="368"/>
      <c r="AH114" s="369"/>
      <c r="AI114" s="369"/>
      <c r="AJ114" s="369"/>
      <c r="AK114" s="370"/>
      <c r="AL114" s="371"/>
      <c r="AM114" s="368"/>
      <c r="AN114" s="369"/>
      <c r="AO114" s="369"/>
      <c r="AP114" s="369"/>
      <c r="AQ114" s="370"/>
      <c r="AR114" s="371"/>
      <c r="AS114" s="368"/>
      <c r="AT114" s="369"/>
      <c r="AU114" s="369"/>
      <c r="AV114" s="369"/>
      <c r="AW114" s="370"/>
      <c r="AX114" s="371"/>
      <c r="AY114" s="368"/>
      <c r="AZ114" s="369"/>
      <c r="BA114" s="369"/>
      <c r="BB114" s="369"/>
      <c r="BC114" s="370"/>
      <c r="BD114" s="371"/>
    </row>
    <row r="115" spans="1:56">
      <c r="A115" s="166" t="s">
        <v>700</v>
      </c>
      <c r="B115" s="300" t="s">
        <v>917</v>
      </c>
      <c r="C115" s="368"/>
      <c r="D115" s="369"/>
      <c r="E115" s="369"/>
      <c r="F115" s="369"/>
      <c r="G115" s="370"/>
      <c r="H115" s="371"/>
      <c r="I115" s="373"/>
      <c r="J115" s="374"/>
      <c r="K115" s="375"/>
      <c r="L115" s="375"/>
      <c r="M115" s="375"/>
      <c r="N115" s="376"/>
      <c r="O115" s="368"/>
      <c r="P115" s="369"/>
      <c r="Q115" s="369"/>
      <c r="R115" s="369"/>
      <c r="S115" s="370"/>
      <c r="T115" s="371"/>
      <c r="U115" s="368"/>
      <c r="V115" s="369"/>
      <c r="W115" s="369"/>
      <c r="X115" s="369"/>
      <c r="Y115" s="370"/>
      <c r="Z115" s="371"/>
      <c r="AA115" s="368"/>
      <c r="AB115" s="369"/>
      <c r="AC115" s="369"/>
      <c r="AD115" s="369"/>
      <c r="AE115" s="370"/>
      <c r="AF115" s="371"/>
      <c r="AG115" s="368"/>
      <c r="AH115" s="369"/>
      <c r="AI115" s="369"/>
      <c r="AJ115" s="369"/>
      <c r="AK115" s="370"/>
      <c r="AL115" s="371"/>
      <c r="AM115" s="368"/>
      <c r="AN115" s="369"/>
      <c r="AO115" s="369"/>
      <c r="AP115" s="369"/>
      <c r="AQ115" s="370"/>
      <c r="AR115" s="371"/>
      <c r="AS115" s="368"/>
      <c r="AT115" s="369"/>
      <c r="AU115" s="369"/>
      <c r="AV115" s="369"/>
      <c r="AW115" s="370"/>
      <c r="AX115" s="371"/>
      <c r="AY115" s="368"/>
      <c r="AZ115" s="369"/>
      <c r="BA115" s="369"/>
      <c r="BB115" s="369"/>
      <c r="BC115" s="370"/>
      <c r="BD115" s="371"/>
    </row>
    <row r="116" spans="1:56">
      <c r="A116" s="166" t="s">
        <v>701</v>
      </c>
      <c r="B116" s="300" t="s">
        <v>1261</v>
      </c>
      <c r="C116" s="368"/>
      <c r="D116" s="369"/>
      <c r="E116" s="369"/>
      <c r="F116" s="369"/>
      <c r="G116" s="370"/>
      <c r="H116" s="371"/>
      <c r="I116" s="373"/>
      <c r="J116" s="374"/>
      <c r="K116" s="375"/>
      <c r="L116" s="375"/>
      <c r="M116" s="375"/>
      <c r="N116" s="376"/>
      <c r="O116" s="368"/>
      <c r="P116" s="369"/>
      <c r="Q116" s="369"/>
      <c r="R116" s="369"/>
      <c r="S116" s="370"/>
      <c r="T116" s="371"/>
      <c r="U116" s="368"/>
      <c r="V116" s="369"/>
      <c r="W116" s="369"/>
      <c r="X116" s="369"/>
      <c r="Y116" s="370"/>
      <c r="Z116" s="371"/>
      <c r="AA116" s="368"/>
      <c r="AB116" s="369"/>
      <c r="AC116" s="369"/>
      <c r="AD116" s="369"/>
      <c r="AE116" s="370"/>
      <c r="AF116" s="371"/>
      <c r="AG116" s="368"/>
      <c r="AH116" s="369"/>
      <c r="AI116" s="369"/>
      <c r="AJ116" s="369"/>
      <c r="AK116" s="370"/>
      <c r="AL116" s="371"/>
      <c r="AM116" s="368"/>
      <c r="AN116" s="369"/>
      <c r="AO116" s="369"/>
      <c r="AP116" s="369"/>
      <c r="AQ116" s="370"/>
      <c r="AR116" s="371"/>
      <c r="AS116" s="368"/>
      <c r="AT116" s="369"/>
      <c r="AU116" s="369"/>
      <c r="AV116" s="369"/>
      <c r="AW116" s="370"/>
      <c r="AX116" s="371"/>
      <c r="AY116" s="368"/>
      <c r="AZ116" s="369"/>
      <c r="BA116" s="369"/>
      <c r="BB116" s="369"/>
      <c r="BC116" s="370"/>
      <c r="BD116" s="371"/>
    </row>
    <row r="117" spans="1:56">
      <c r="A117" s="166" t="s">
        <v>702</v>
      </c>
      <c r="B117" s="300" t="s">
        <v>1262</v>
      </c>
      <c r="C117" s="368"/>
      <c r="D117" s="369"/>
      <c r="E117" s="369"/>
      <c r="F117" s="369"/>
      <c r="G117" s="370"/>
      <c r="H117" s="371"/>
      <c r="I117" s="373"/>
      <c r="J117" s="374"/>
      <c r="K117" s="375"/>
      <c r="L117" s="375"/>
      <c r="M117" s="375"/>
      <c r="N117" s="376"/>
      <c r="O117" s="368"/>
      <c r="P117" s="369"/>
      <c r="Q117" s="369"/>
      <c r="R117" s="369"/>
      <c r="S117" s="370"/>
      <c r="T117" s="371"/>
      <c r="U117" s="368"/>
      <c r="V117" s="369"/>
      <c r="W117" s="369"/>
      <c r="X117" s="369"/>
      <c r="Y117" s="370"/>
      <c r="Z117" s="371"/>
      <c r="AA117" s="368"/>
      <c r="AB117" s="369"/>
      <c r="AC117" s="369"/>
      <c r="AD117" s="369"/>
      <c r="AE117" s="370"/>
      <c r="AF117" s="371"/>
      <c r="AG117" s="368"/>
      <c r="AH117" s="369"/>
      <c r="AI117" s="369"/>
      <c r="AJ117" s="369"/>
      <c r="AK117" s="370"/>
      <c r="AL117" s="371"/>
      <c r="AM117" s="368"/>
      <c r="AN117" s="369"/>
      <c r="AO117" s="369"/>
      <c r="AP117" s="369"/>
      <c r="AQ117" s="370"/>
      <c r="AR117" s="371"/>
      <c r="AS117" s="368"/>
      <c r="AT117" s="369"/>
      <c r="AU117" s="369"/>
      <c r="AV117" s="369"/>
      <c r="AW117" s="370"/>
      <c r="AX117" s="371"/>
      <c r="AY117" s="368"/>
      <c r="AZ117" s="369"/>
      <c r="BA117" s="369"/>
      <c r="BB117" s="369"/>
      <c r="BC117" s="370"/>
      <c r="BD117" s="371"/>
    </row>
    <row r="118" spans="1:56">
      <c r="A118" s="166" t="s">
        <v>703</v>
      </c>
      <c r="B118" s="300" t="s">
        <v>1263</v>
      </c>
      <c r="C118" s="368"/>
      <c r="D118" s="369"/>
      <c r="E118" s="369"/>
      <c r="F118" s="369"/>
      <c r="G118" s="370"/>
      <c r="H118" s="371"/>
      <c r="I118" s="373"/>
      <c r="J118" s="374"/>
      <c r="K118" s="375"/>
      <c r="L118" s="375"/>
      <c r="M118" s="375"/>
      <c r="N118" s="376"/>
      <c r="O118" s="368"/>
      <c r="P118" s="369"/>
      <c r="Q118" s="369"/>
      <c r="R118" s="369"/>
      <c r="S118" s="370"/>
      <c r="T118" s="371"/>
      <c r="U118" s="368"/>
      <c r="V118" s="369"/>
      <c r="W118" s="369"/>
      <c r="X118" s="369"/>
      <c r="Y118" s="370"/>
      <c r="Z118" s="371"/>
      <c r="AA118" s="368"/>
      <c r="AB118" s="369"/>
      <c r="AC118" s="369"/>
      <c r="AD118" s="369"/>
      <c r="AE118" s="370"/>
      <c r="AF118" s="371"/>
      <c r="AG118" s="368"/>
      <c r="AH118" s="369"/>
      <c r="AI118" s="369"/>
      <c r="AJ118" s="369"/>
      <c r="AK118" s="370"/>
      <c r="AL118" s="371"/>
      <c r="AM118" s="368"/>
      <c r="AN118" s="369"/>
      <c r="AO118" s="369"/>
      <c r="AP118" s="369"/>
      <c r="AQ118" s="370"/>
      <c r="AR118" s="371"/>
      <c r="AS118" s="368"/>
      <c r="AT118" s="369"/>
      <c r="AU118" s="369"/>
      <c r="AV118" s="369"/>
      <c r="AW118" s="370"/>
      <c r="AX118" s="371"/>
      <c r="AY118" s="368"/>
      <c r="AZ118" s="369"/>
      <c r="BA118" s="369"/>
      <c r="BB118" s="369"/>
      <c r="BC118" s="370"/>
      <c r="BD118" s="371"/>
    </row>
    <row r="119" spans="1:56">
      <c r="A119" s="166" t="s">
        <v>704</v>
      </c>
      <c r="B119" s="300" t="s">
        <v>1264</v>
      </c>
      <c r="C119" s="368"/>
      <c r="D119" s="369"/>
      <c r="E119" s="369"/>
      <c r="F119" s="369"/>
      <c r="G119" s="370"/>
      <c r="H119" s="371"/>
      <c r="I119" s="373"/>
      <c r="J119" s="374"/>
      <c r="K119" s="375"/>
      <c r="L119" s="375"/>
      <c r="M119" s="375"/>
      <c r="N119" s="376"/>
      <c r="O119" s="368"/>
      <c r="P119" s="369"/>
      <c r="Q119" s="369"/>
      <c r="R119" s="369"/>
      <c r="S119" s="370"/>
      <c r="T119" s="371"/>
      <c r="U119" s="368"/>
      <c r="V119" s="369"/>
      <c r="W119" s="369"/>
      <c r="X119" s="369"/>
      <c r="Y119" s="370"/>
      <c r="Z119" s="371"/>
      <c r="AA119" s="368"/>
      <c r="AB119" s="369"/>
      <c r="AC119" s="369"/>
      <c r="AD119" s="369"/>
      <c r="AE119" s="370"/>
      <c r="AF119" s="371"/>
      <c r="AG119" s="368"/>
      <c r="AH119" s="369"/>
      <c r="AI119" s="369"/>
      <c r="AJ119" s="369"/>
      <c r="AK119" s="370"/>
      <c r="AL119" s="371"/>
      <c r="AM119" s="368"/>
      <c r="AN119" s="369"/>
      <c r="AO119" s="369"/>
      <c r="AP119" s="369"/>
      <c r="AQ119" s="370"/>
      <c r="AR119" s="371"/>
      <c r="AS119" s="368"/>
      <c r="AT119" s="369"/>
      <c r="AU119" s="369"/>
      <c r="AV119" s="369"/>
      <c r="AW119" s="370"/>
      <c r="AX119" s="371"/>
      <c r="AY119" s="368"/>
      <c r="AZ119" s="369"/>
      <c r="BA119" s="369"/>
      <c r="BB119" s="369"/>
      <c r="BC119" s="370"/>
      <c r="BD119" s="371"/>
    </row>
    <row r="120" spans="1:56">
      <c r="A120" s="89"/>
      <c r="B120" s="89"/>
    </row>
    <row r="121" spans="1:56">
      <c r="A121" s="89"/>
      <c r="B121" s="89"/>
    </row>
    <row r="122" spans="1:56">
      <c r="A122" s="89"/>
      <c r="B122" s="89"/>
    </row>
    <row r="123" spans="1:56">
      <c r="A123" s="89"/>
      <c r="B123" s="89"/>
    </row>
    <row r="124" spans="1:56">
      <c r="A124" s="89"/>
      <c r="B124" s="89"/>
    </row>
    <row r="125" spans="1:56">
      <c r="A125" s="89"/>
      <c r="B125" s="89"/>
    </row>
    <row r="126" spans="1:56">
      <c r="A126" s="89"/>
      <c r="B126" s="89"/>
    </row>
    <row r="127" spans="1:56">
      <c r="A127" s="89"/>
      <c r="B127" s="89"/>
    </row>
    <row r="128" spans="1:56">
      <c r="A128" s="89"/>
      <c r="B128" s="89"/>
    </row>
    <row r="129" spans="1:2">
      <c r="A129" s="89"/>
      <c r="B129" s="89"/>
    </row>
    <row r="130" spans="1:2">
      <c r="A130" s="89"/>
      <c r="B130" s="89"/>
    </row>
    <row r="131" spans="1:2">
      <c r="A131" s="89"/>
      <c r="B131" s="89"/>
    </row>
    <row r="132" spans="1:2">
      <c r="A132" s="89"/>
      <c r="B132" s="89"/>
    </row>
    <row r="133" spans="1:2">
      <c r="A133" s="89"/>
      <c r="B133" s="89"/>
    </row>
    <row r="134" spans="1:2">
      <c r="A134" s="89"/>
      <c r="B134" s="89"/>
    </row>
    <row r="135" spans="1:2">
      <c r="A135" s="89"/>
      <c r="B135" s="89"/>
    </row>
    <row r="136" spans="1:2">
      <c r="A136" s="89"/>
      <c r="B136" s="89"/>
    </row>
    <row r="137" spans="1:2">
      <c r="A137" s="89"/>
      <c r="B137" s="89"/>
    </row>
    <row r="138" spans="1:2">
      <c r="A138" s="89"/>
      <c r="B138" s="89"/>
    </row>
    <row r="139" spans="1:2">
      <c r="A139" s="89"/>
      <c r="B139" s="89"/>
    </row>
    <row r="140" spans="1:2">
      <c r="A140" s="89"/>
      <c r="B140" s="89"/>
    </row>
    <row r="141" spans="1:2">
      <c r="A141" s="89"/>
      <c r="B141" s="89"/>
    </row>
    <row r="142" spans="1:2">
      <c r="A142" s="89"/>
      <c r="B142" s="89"/>
    </row>
    <row r="143" spans="1:2">
      <c r="A143" s="89"/>
      <c r="B143" s="89"/>
    </row>
    <row r="144" spans="1:2">
      <c r="A144" s="89"/>
      <c r="B144" s="89"/>
    </row>
    <row r="145" spans="1:2">
      <c r="A145" s="89"/>
      <c r="B145" s="89"/>
    </row>
    <row r="146" spans="1:2">
      <c r="A146" s="89"/>
      <c r="B146" s="89"/>
    </row>
    <row r="147" spans="1:2">
      <c r="A147" s="89"/>
      <c r="B147" s="89"/>
    </row>
    <row r="148" spans="1:2">
      <c r="A148" s="89"/>
      <c r="B148" s="89"/>
    </row>
    <row r="149" spans="1:2">
      <c r="A149" s="89"/>
      <c r="B149" s="89"/>
    </row>
    <row r="150" spans="1:2">
      <c r="A150" s="89"/>
      <c r="B150" s="89"/>
    </row>
  </sheetData>
  <mergeCells count="9">
    <mergeCell ref="AY4:BD4"/>
    <mergeCell ref="AG4:AL4"/>
    <mergeCell ref="AM4:AR4"/>
    <mergeCell ref="AS4:AX4"/>
    <mergeCell ref="C4:H4"/>
    <mergeCell ref="I4:N4"/>
    <mergeCell ref="O4:T4"/>
    <mergeCell ref="U4:Z4"/>
    <mergeCell ref="AA4:AF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D150"/>
  <sheetViews>
    <sheetView showGridLines="0" topLeftCell="A94" zoomScale="85" zoomScaleNormal="85" workbookViewId="0">
      <selection activeCell="B121" sqref="B121"/>
    </sheetView>
  </sheetViews>
  <sheetFormatPr baseColWidth="10" defaultColWidth="9.109375" defaultRowHeight="14.4"/>
  <cols>
    <col min="1" max="1" width="29.5546875" style="3" customWidth="1"/>
    <col min="2" max="2" width="19.88671875" style="3" customWidth="1"/>
    <col min="3" max="56" width="16.33203125" style="3" customWidth="1"/>
    <col min="57" max="249" width="9.109375" style="3"/>
    <col min="250" max="250" width="2.44140625" style="3" customWidth="1"/>
    <col min="251" max="251" width="3" style="3" customWidth="1"/>
    <col min="252" max="252" width="55" style="3" customWidth="1"/>
    <col min="253" max="258" width="18.5546875" style="3" customWidth="1"/>
    <col min="259" max="259" width="19.5546875" style="3" customWidth="1"/>
    <col min="260" max="262" width="18.5546875" style="3" customWidth="1"/>
    <col min="263" max="264" width="17.5546875" style="3" customWidth="1"/>
    <col min="265" max="266" width="20.5546875" style="3" customWidth="1"/>
    <col min="267" max="267" width="21.88671875" style="3" customWidth="1"/>
    <col min="268" max="269" width="17.5546875" style="3" customWidth="1"/>
    <col min="270" max="270" width="18.88671875" style="3" bestFit="1" customWidth="1"/>
    <col min="271" max="271" width="17.5546875" style="3" customWidth="1"/>
    <col min="272" max="505" width="9.109375" style="3"/>
    <col min="506" max="506" width="2.44140625" style="3" customWidth="1"/>
    <col min="507" max="507" width="3" style="3" customWidth="1"/>
    <col min="508" max="508" width="55" style="3" customWidth="1"/>
    <col min="509" max="514" width="18.5546875" style="3" customWidth="1"/>
    <col min="515" max="515" width="19.5546875" style="3" customWidth="1"/>
    <col min="516" max="518" width="18.5546875" style="3" customWidth="1"/>
    <col min="519" max="520" width="17.5546875" style="3" customWidth="1"/>
    <col min="521" max="522" width="20.5546875" style="3" customWidth="1"/>
    <col min="523" max="523" width="21.88671875" style="3" customWidth="1"/>
    <col min="524" max="525" width="17.5546875" style="3" customWidth="1"/>
    <col min="526" max="526" width="18.88671875" style="3" bestFit="1" customWidth="1"/>
    <col min="527" max="527" width="17.5546875" style="3" customWidth="1"/>
    <col min="528" max="761" width="9.109375" style="3"/>
    <col min="762" max="762" width="2.44140625" style="3" customWidth="1"/>
    <col min="763" max="763" width="3" style="3" customWidth="1"/>
    <col min="764" max="764" width="55" style="3" customWidth="1"/>
    <col min="765" max="770" width="18.5546875" style="3" customWidth="1"/>
    <col min="771" max="771" width="19.5546875" style="3" customWidth="1"/>
    <col min="772" max="774" width="18.5546875" style="3" customWidth="1"/>
    <col min="775" max="776" width="17.5546875" style="3" customWidth="1"/>
    <col min="777" max="778" width="20.5546875" style="3" customWidth="1"/>
    <col min="779" max="779" width="21.88671875" style="3" customWidth="1"/>
    <col min="780" max="781" width="17.5546875" style="3" customWidth="1"/>
    <col min="782" max="782" width="18.88671875" style="3" bestFit="1" customWidth="1"/>
    <col min="783" max="783" width="17.5546875" style="3" customWidth="1"/>
    <col min="784" max="1017" width="9.109375" style="3"/>
    <col min="1018" max="1018" width="2.44140625" style="3" customWidth="1"/>
    <col min="1019" max="1019" width="3" style="3" customWidth="1"/>
    <col min="1020" max="1020" width="55" style="3" customWidth="1"/>
    <col min="1021" max="1026" width="18.5546875" style="3" customWidth="1"/>
    <col min="1027" max="1027" width="19.5546875" style="3" customWidth="1"/>
    <col min="1028" max="1030" width="18.5546875" style="3" customWidth="1"/>
    <col min="1031" max="1032" width="17.5546875" style="3" customWidth="1"/>
    <col min="1033" max="1034" width="20.5546875" style="3" customWidth="1"/>
    <col min="1035" max="1035" width="21.88671875" style="3" customWidth="1"/>
    <col min="1036" max="1037" width="17.5546875" style="3" customWidth="1"/>
    <col min="1038" max="1038" width="18.88671875" style="3" bestFit="1" customWidth="1"/>
    <col min="1039" max="1039" width="17.5546875" style="3" customWidth="1"/>
    <col min="1040" max="1273" width="9.109375" style="3"/>
    <col min="1274" max="1274" width="2.44140625" style="3" customWidth="1"/>
    <col min="1275" max="1275" width="3" style="3" customWidth="1"/>
    <col min="1276" max="1276" width="55" style="3" customWidth="1"/>
    <col min="1277" max="1282" width="18.5546875" style="3" customWidth="1"/>
    <col min="1283" max="1283" width="19.5546875" style="3" customWidth="1"/>
    <col min="1284" max="1286" width="18.5546875" style="3" customWidth="1"/>
    <col min="1287" max="1288" width="17.5546875" style="3" customWidth="1"/>
    <col min="1289" max="1290" width="20.5546875" style="3" customWidth="1"/>
    <col min="1291" max="1291" width="21.88671875" style="3" customWidth="1"/>
    <col min="1292" max="1293" width="17.5546875" style="3" customWidth="1"/>
    <col min="1294" max="1294" width="18.88671875" style="3" bestFit="1" customWidth="1"/>
    <col min="1295" max="1295" width="17.5546875" style="3" customWidth="1"/>
    <col min="1296" max="1529" width="9.109375" style="3"/>
    <col min="1530" max="1530" width="2.44140625" style="3" customWidth="1"/>
    <col min="1531" max="1531" width="3" style="3" customWidth="1"/>
    <col min="1532" max="1532" width="55" style="3" customWidth="1"/>
    <col min="1533" max="1538" width="18.5546875" style="3" customWidth="1"/>
    <col min="1539" max="1539" width="19.5546875" style="3" customWidth="1"/>
    <col min="1540" max="1542" width="18.5546875" style="3" customWidth="1"/>
    <col min="1543" max="1544" width="17.5546875" style="3" customWidth="1"/>
    <col min="1545" max="1546" width="20.5546875" style="3" customWidth="1"/>
    <col min="1547" max="1547" width="21.88671875" style="3" customWidth="1"/>
    <col min="1548" max="1549" width="17.5546875" style="3" customWidth="1"/>
    <col min="1550" max="1550" width="18.88671875" style="3" bestFit="1" customWidth="1"/>
    <col min="1551" max="1551" width="17.5546875" style="3" customWidth="1"/>
    <col min="1552" max="1785" width="9.109375" style="3"/>
    <col min="1786" max="1786" width="2.44140625" style="3" customWidth="1"/>
    <col min="1787" max="1787" width="3" style="3" customWidth="1"/>
    <col min="1788" max="1788" width="55" style="3" customWidth="1"/>
    <col min="1789" max="1794" width="18.5546875" style="3" customWidth="1"/>
    <col min="1795" max="1795" width="19.5546875" style="3" customWidth="1"/>
    <col min="1796" max="1798" width="18.5546875" style="3" customWidth="1"/>
    <col min="1799" max="1800" width="17.5546875" style="3" customWidth="1"/>
    <col min="1801" max="1802" width="20.5546875" style="3" customWidth="1"/>
    <col min="1803" max="1803" width="21.88671875" style="3" customWidth="1"/>
    <col min="1804" max="1805" width="17.5546875" style="3" customWidth="1"/>
    <col min="1806" max="1806" width="18.88671875" style="3" bestFit="1" customWidth="1"/>
    <col min="1807" max="1807" width="17.5546875" style="3" customWidth="1"/>
    <col min="1808" max="2041" width="9.109375" style="3"/>
    <col min="2042" max="2042" width="2.44140625" style="3" customWidth="1"/>
    <col min="2043" max="2043" width="3" style="3" customWidth="1"/>
    <col min="2044" max="2044" width="55" style="3" customWidth="1"/>
    <col min="2045" max="2050" width="18.5546875" style="3" customWidth="1"/>
    <col min="2051" max="2051" width="19.5546875" style="3" customWidth="1"/>
    <col min="2052" max="2054" width="18.5546875" style="3" customWidth="1"/>
    <col min="2055" max="2056" width="17.5546875" style="3" customWidth="1"/>
    <col min="2057" max="2058" width="20.5546875" style="3" customWidth="1"/>
    <col min="2059" max="2059" width="21.88671875" style="3" customWidth="1"/>
    <col min="2060" max="2061" width="17.5546875" style="3" customWidth="1"/>
    <col min="2062" max="2062" width="18.88671875" style="3" bestFit="1" customWidth="1"/>
    <col min="2063" max="2063" width="17.5546875" style="3" customWidth="1"/>
    <col min="2064" max="2297" width="9.109375" style="3"/>
    <col min="2298" max="2298" width="2.44140625" style="3" customWidth="1"/>
    <col min="2299" max="2299" width="3" style="3" customWidth="1"/>
    <col min="2300" max="2300" width="55" style="3" customWidth="1"/>
    <col min="2301" max="2306" width="18.5546875" style="3" customWidth="1"/>
    <col min="2307" max="2307" width="19.5546875" style="3" customWidth="1"/>
    <col min="2308" max="2310" width="18.5546875" style="3" customWidth="1"/>
    <col min="2311" max="2312" width="17.5546875" style="3" customWidth="1"/>
    <col min="2313" max="2314" width="20.5546875" style="3" customWidth="1"/>
    <col min="2315" max="2315" width="21.88671875" style="3" customWidth="1"/>
    <col min="2316" max="2317" width="17.5546875" style="3" customWidth="1"/>
    <col min="2318" max="2318" width="18.88671875" style="3" bestFit="1" customWidth="1"/>
    <col min="2319" max="2319" width="17.5546875" style="3" customWidth="1"/>
    <col min="2320" max="2553" width="9.109375" style="3"/>
    <col min="2554" max="2554" width="2.44140625" style="3" customWidth="1"/>
    <col min="2555" max="2555" width="3" style="3" customWidth="1"/>
    <col min="2556" max="2556" width="55" style="3" customWidth="1"/>
    <col min="2557" max="2562" width="18.5546875" style="3" customWidth="1"/>
    <col min="2563" max="2563" width="19.5546875" style="3" customWidth="1"/>
    <col min="2564" max="2566" width="18.5546875" style="3" customWidth="1"/>
    <col min="2567" max="2568" width="17.5546875" style="3" customWidth="1"/>
    <col min="2569" max="2570" width="20.5546875" style="3" customWidth="1"/>
    <col min="2571" max="2571" width="21.88671875" style="3" customWidth="1"/>
    <col min="2572" max="2573" width="17.5546875" style="3" customWidth="1"/>
    <col min="2574" max="2574" width="18.88671875" style="3" bestFit="1" customWidth="1"/>
    <col min="2575" max="2575" width="17.5546875" style="3" customWidth="1"/>
    <col min="2576" max="2809" width="9.109375" style="3"/>
    <col min="2810" max="2810" width="2.44140625" style="3" customWidth="1"/>
    <col min="2811" max="2811" width="3" style="3" customWidth="1"/>
    <col min="2812" max="2812" width="55" style="3" customWidth="1"/>
    <col min="2813" max="2818" width="18.5546875" style="3" customWidth="1"/>
    <col min="2819" max="2819" width="19.5546875" style="3" customWidth="1"/>
    <col min="2820" max="2822" width="18.5546875" style="3" customWidth="1"/>
    <col min="2823" max="2824" width="17.5546875" style="3" customWidth="1"/>
    <col min="2825" max="2826" width="20.5546875" style="3" customWidth="1"/>
    <col min="2827" max="2827" width="21.88671875" style="3" customWidth="1"/>
    <col min="2828" max="2829" width="17.5546875" style="3" customWidth="1"/>
    <col min="2830" max="2830" width="18.88671875" style="3" bestFit="1" customWidth="1"/>
    <col min="2831" max="2831" width="17.5546875" style="3" customWidth="1"/>
    <col min="2832" max="3065" width="9.109375" style="3"/>
    <col min="3066" max="3066" width="2.44140625" style="3" customWidth="1"/>
    <col min="3067" max="3067" width="3" style="3" customWidth="1"/>
    <col min="3068" max="3068" width="55" style="3" customWidth="1"/>
    <col min="3069" max="3074" width="18.5546875" style="3" customWidth="1"/>
    <col min="3075" max="3075" width="19.5546875" style="3" customWidth="1"/>
    <col min="3076" max="3078" width="18.5546875" style="3" customWidth="1"/>
    <col min="3079" max="3080" width="17.5546875" style="3" customWidth="1"/>
    <col min="3081" max="3082" width="20.5546875" style="3" customWidth="1"/>
    <col min="3083" max="3083" width="21.88671875" style="3" customWidth="1"/>
    <col min="3084" max="3085" width="17.5546875" style="3" customWidth="1"/>
    <col min="3086" max="3086" width="18.88671875" style="3" bestFit="1" customWidth="1"/>
    <col min="3087" max="3087" width="17.5546875" style="3" customWidth="1"/>
    <col min="3088" max="3321" width="9.109375" style="3"/>
    <col min="3322" max="3322" width="2.44140625" style="3" customWidth="1"/>
    <col min="3323" max="3323" width="3" style="3" customWidth="1"/>
    <col min="3324" max="3324" width="55" style="3" customWidth="1"/>
    <col min="3325" max="3330" width="18.5546875" style="3" customWidth="1"/>
    <col min="3331" max="3331" width="19.5546875" style="3" customWidth="1"/>
    <col min="3332" max="3334" width="18.5546875" style="3" customWidth="1"/>
    <col min="3335" max="3336" width="17.5546875" style="3" customWidth="1"/>
    <col min="3337" max="3338" width="20.5546875" style="3" customWidth="1"/>
    <col min="3339" max="3339" width="21.88671875" style="3" customWidth="1"/>
    <col min="3340" max="3341" width="17.5546875" style="3" customWidth="1"/>
    <col min="3342" max="3342" width="18.88671875" style="3" bestFit="1" customWidth="1"/>
    <col min="3343" max="3343" width="17.5546875" style="3" customWidth="1"/>
    <col min="3344" max="3577" width="9.109375" style="3"/>
    <col min="3578" max="3578" width="2.44140625" style="3" customWidth="1"/>
    <col min="3579" max="3579" width="3" style="3" customWidth="1"/>
    <col min="3580" max="3580" width="55" style="3" customWidth="1"/>
    <col min="3581" max="3586" width="18.5546875" style="3" customWidth="1"/>
    <col min="3587" max="3587" width="19.5546875" style="3" customWidth="1"/>
    <col min="3588" max="3590" width="18.5546875" style="3" customWidth="1"/>
    <col min="3591" max="3592" width="17.5546875" style="3" customWidth="1"/>
    <col min="3593" max="3594" width="20.5546875" style="3" customWidth="1"/>
    <col min="3595" max="3595" width="21.88671875" style="3" customWidth="1"/>
    <col min="3596" max="3597" width="17.5546875" style="3" customWidth="1"/>
    <col min="3598" max="3598" width="18.88671875" style="3" bestFit="1" customWidth="1"/>
    <col min="3599" max="3599" width="17.5546875" style="3" customWidth="1"/>
    <col min="3600" max="3833" width="9.109375" style="3"/>
    <col min="3834" max="3834" width="2.44140625" style="3" customWidth="1"/>
    <col min="3835" max="3835" width="3" style="3" customWidth="1"/>
    <col min="3836" max="3836" width="55" style="3" customWidth="1"/>
    <col min="3837" max="3842" width="18.5546875" style="3" customWidth="1"/>
    <col min="3843" max="3843" width="19.5546875" style="3" customWidth="1"/>
    <col min="3844" max="3846" width="18.5546875" style="3" customWidth="1"/>
    <col min="3847" max="3848" width="17.5546875" style="3" customWidth="1"/>
    <col min="3849" max="3850" width="20.5546875" style="3" customWidth="1"/>
    <col min="3851" max="3851" width="21.88671875" style="3" customWidth="1"/>
    <col min="3852" max="3853" width="17.5546875" style="3" customWidth="1"/>
    <col min="3854" max="3854" width="18.88671875" style="3" bestFit="1" customWidth="1"/>
    <col min="3855" max="3855" width="17.5546875" style="3" customWidth="1"/>
    <col min="3856" max="4089" width="9.109375" style="3"/>
    <col min="4090" max="4090" width="2.44140625" style="3" customWidth="1"/>
    <col min="4091" max="4091" width="3" style="3" customWidth="1"/>
    <col min="4092" max="4092" width="55" style="3" customWidth="1"/>
    <col min="4093" max="4098" width="18.5546875" style="3" customWidth="1"/>
    <col min="4099" max="4099" width="19.5546875" style="3" customWidth="1"/>
    <col min="4100" max="4102" width="18.5546875" style="3" customWidth="1"/>
    <col min="4103" max="4104" width="17.5546875" style="3" customWidth="1"/>
    <col min="4105" max="4106" width="20.5546875" style="3" customWidth="1"/>
    <col min="4107" max="4107" width="21.88671875" style="3" customWidth="1"/>
    <col min="4108" max="4109" width="17.5546875" style="3" customWidth="1"/>
    <col min="4110" max="4110" width="18.88671875" style="3" bestFit="1" customWidth="1"/>
    <col min="4111" max="4111" width="17.5546875" style="3" customWidth="1"/>
    <col min="4112" max="4345" width="9.109375" style="3"/>
    <col min="4346" max="4346" width="2.44140625" style="3" customWidth="1"/>
    <col min="4347" max="4347" width="3" style="3" customWidth="1"/>
    <col min="4348" max="4348" width="55" style="3" customWidth="1"/>
    <col min="4349" max="4354" width="18.5546875" style="3" customWidth="1"/>
    <col min="4355" max="4355" width="19.5546875" style="3" customWidth="1"/>
    <col min="4356" max="4358" width="18.5546875" style="3" customWidth="1"/>
    <col min="4359" max="4360" width="17.5546875" style="3" customWidth="1"/>
    <col min="4361" max="4362" width="20.5546875" style="3" customWidth="1"/>
    <col min="4363" max="4363" width="21.88671875" style="3" customWidth="1"/>
    <col min="4364" max="4365" width="17.5546875" style="3" customWidth="1"/>
    <col min="4366" max="4366" width="18.88671875" style="3" bestFit="1" customWidth="1"/>
    <col min="4367" max="4367" width="17.5546875" style="3" customWidth="1"/>
    <col min="4368" max="4601" width="9.109375" style="3"/>
    <col min="4602" max="4602" width="2.44140625" style="3" customWidth="1"/>
    <col min="4603" max="4603" width="3" style="3" customWidth="1"/>
    <col min="4604" max="4604" width="55" style="3" customWidth="1"/>
    <col min="4605" max="4610" width="18.5546875" style="3" customWidth="1"/>
    <col min="4611" max="4611" width="19.5546875" style="3" customWidth="1"/>
    <col min="4612" max="4614" width="18.5546875" style="3" customWidth="1"/>
    <col min="4615" max="4616" width="17.5546875" style="3" customWidth="1"/>
    <col min="4617" max="4618" width="20.5546875" style="3" customWidth="1"/>
    <col min="4619" max="4619" width="21.88671875" style="3" customWidth="1"/>
    <col min="4620" max="4621" width="17.5546875" style="3" customWidth="1"/>
    <col min="4622" max="4622" width="18.88671875" style="3" bestFit="1" customWidth="1"/>
    <col min="4623" max="4623" width="17.5546875" style="3" customWidth="1"/>
    <col min="4624" max="4857" width="9.109375" style="3"/>
    <col min="4858" max="4858" width="2.44140625" style="3" customWidth="1"/>
    <col min="4859" max="4859" width="3" style="3" customWidth="1"/>
    <col min="4860" max="4860" width="55" style="3" customWidth="1"/>
    <col min="4861" max="4866" width="18.5546875" style="3" customWidth="1"/>
    <col min="4867" max="4867" width="19.5546875" style="3" customWidth="1"/>
    <col min="4868" max="4870" width="18.5546875" style="3" customWidth="1"/>
    <col min="4871" max="4872" width="17.5546875" style="3" customWidth="1"/>
    <col min="4873" max="4874" width="20.5546875" style="3" customWidth="1"/>
    <col min="4875" max="4875" width="21.88671875" style="3" customWidth="1"/>
    <col min="4876" max="4877" width="17.5546875" style="3" customWidth="1"/>
    <col min="4878" max="4878" width="18.88671875" style="3" bestFit="1" customWidth="1"/>
    <col min="4879" max="4879" width="17.5546875" style="3" customWidth="1"/>
    <col min="4880" max="5113" width="9.109375" style="3"/>
    <col min="5114" max="5114" width="2.44140625" style="3" customWidth="1"/>
    <col min="5115" max="5115" width="3" style="3" customWidth="1"/>
    <col min="5116" max="5116" width="55" style="3" customWidth="1"/>
    <col min="5117" max="5122" width="18.5546875" style="3" customWidth="1"/>
    <col min="5123" max="5123" width="19.5546875" style="3" customWidth="1"/>
    <col min="5124" max="5126" width="18.5546875" style="3" customWidth="1"/>
    <col min="5127" max="5128" width="17.5546875" style="3" customWidth="1"/>
    <col min="5129" max="5130" width="20.5546875" style="3" customWidth="1"/>
    <col min="5131" max="5131" width="21.88671875" style="3" customWidth="1"/>
    <col min="5132" max="5133" width="17.5546875" style="3" customWidth="1"/>
    <col min="5134" max="5134" width="18.88671875" style="3" bestFit="1" customWidth="1"/>
    <col min="5135" max="5135" width="17.5546875" style="3" customWidth="1"/>
    <col min="5136" max="5369" width="9.109375" style="3"/>
    <col min="5370" max="5370" width="2.44140625" style="3" customWidth="1"/>
    <col min="5371" max="5371" width="3" style="3" customWidth="1"/>
    <col min="5372" max="5372" width="55" style="3" customWidth="1"/>
    <col min="5373" max="5378" width="18.5546875" style="3" customWidth="1"/>
    <col min="5379" max="5379" width="19.5546875" style="3" customWidth="1"/>
    <col min="5380" max="5382" width="18.5546875" style="3" customWidth="1"/>
    <col min="5383" max="5384" width="17.5546875" style="3" customWidth="1"/>
    <col min="5385" max="5386" width="20.5546875" style="3" customWidth="1"/>
    <col min="5387" max="5387" width="21.88671875" style="3" customWidth="1"/>
    <col min="5388" max="5389" width="17.5546875" style="3" customWidth="1"/>
    <col min="5390" max="5390" width="18.88671875" style="3" bestFit="1" customWidth="1"/>
    <col min="5391" max="5391" width="17.5546875" style="3" customWidth="1"/>
    <col min="5392" max="5625" width="9.109375" style="3"/>
    <col min="5626" max="5626" width="2.44140625" style="3" customWidth="1"/>
    <col min="5627" max="5627" width="3" style="3" customWidth="1"/>
    <col min="5628" max="5628" width="55" style="3" customWidth="1"/>
    <col min="5629" max="5634" width="18.5546875" style="3" customWidth="1"/>
    <col min="5635" max="5635" width="19.5546875" style="3" customWidth="1"/>
    <col min="5636" max="5638" width="18.5546875" style="3" customWidth="1"/>
    <col min="5639" max="5640" width="17.5546875" style="3" customWidth="1"/>
    <col min="5641" max="5642" width="20.5546875" style="3" customWidth="1"/>
    <col min="5643" max="5643" width="21.88671875" style="3" customWidth="1"/>
    <col min="5644" max="5645" width="17.5546875" style="3" customWidth="1"/>
    <col min="5646" max="5646" width="18.88671875" style="3" bestFit="1" customWidth="1"/>
    <col min="5647" max="5647" width="17.5546875" style="3" customWidth="1"/>
    <col min="5648" max="5881" width="9.109375" style="3"/>
    <col min="5882" max="5882" width="2.44140625" style="3" customWidth="1"/>
    <col min="5883" max="5883" width="3" style="3" customWidth="1"/>
    <col min="5884" max="5884" width="55" style="3" customWidth="1"/>
    <col min="5885" max="5890" width="18.5546875" style="3" customWidth="1"/>
    <col min="5891" max="5891" width="19.5546875" style="3" customWidth="1"/>
    <col min="5892" max="5894" width="18.5546875" style="3" customWidth="1"/>
    <col min="5895" max="5896" width="17.5546875" style="3" customWidth="1"/>
    <col min="5897" max="5898" width="20.5546875" style="3" customWidth="1"/>
    <col min="5899" max="5899" width="21.88671875" style="3" customWidth="1"/>
    <col min="5900" max="5901" width="17.5546875" style="3" customWidth="1"/>
    <col min="5902" max="5902" width="18.88671875" style="3" bestFit="1" customWidth="1"/>
    <col min="5903" max="5903" width="17.5546875" style="3" customWidth="1"/>
    <col min="5904" max="6137" width="9.109375" style="3"/>
    <col min="6138" max="6138" width="2.44140625" style="3" customWidth="1"/>
    <col min="6139" max="6139" width="3" style="3" customWidth="1"/>
    <col min="6140" max="6140" width="55" style="3" customWidth="1"/>
    <col min="6141" max="6146" width="18.5546875" style="3" customWidth="1"/>
    <col min="6147" max="6147" width="19.5546875" style="3" customWidth="1"/>
    <col min="6148" max="6150" width="18.5546875" style="3" customWidth="1"/>
    <col min="6151" max="6152" width="17.5546875" style="3" customWidth="1"/>
    <col min="6153" max="6154" width="20.5546875" style="3" customWidth="1"/>
    <col min="6155" max="6155" width="21.88671875" style="3" customWidth="1"/>
    <col min="6156" max="6157" width="17.5546875" style="3" customWidth="1"/>
    <col min="6158" max="6158" width="18.88671875" style="3" bestFit="1" customWidth="1"/>
    <col min="6159" max="6159" width="17.5546875" style="3" customWidth="1"/>
    <col min="6160" max="6393" width="9.109375" style="3"/>
    <col min="6394" max="6394" width="2.44140625" style="3" customWidth="1"/>
    <col min="6395" max="6395" width="3" style="3" customWidth="1"/>
    <col min="6396" max="6396" width="55" style="3" customWidth="1"/>
    <col min="6397" max="6402" width="18.5546875" style="3" customWidth="1"/>
    <col min="6403" max="6403" width="19.5546875" style="3" customWidth="1"/>
    <col min="6404" max="6406" width="18.5546875" style="3" customWidth="1"/>
    <col min="6407" max="6408" width="17.5546875" style="3" customWidth="1"/>
    <col min="6409" max="6410" width="20.5546875" style="3" customWidth="1"/>
    <col min="6411" max="6411" width="21.88671875" style="3" customWidth="1"/>
    <col min="6412" max="6413" width="17.5546875" style="3" customWidth="1"/>
    <col min="6414" max="6414" width="18.88671875" style="3" bestFit="1" customWidth="1"/>
    <col min="6415" max="6415" width="17.5546875" style="3" customWidth="1"/>
    <col min="6416" max="6649" width="9.109375" style="3"/>
    <col min="6650" max="6650" width="2.44140625" style="3" customWidth="1"/>
    <col min="6651" max="6651" width="3" style="3" customWidth="1"/>
    <col min="6652" max="6652" width="55" style="3" customWidth="1"/>
    <col min="6653" max="6658" width="18.5546875" style="3" customWidth="1"/>
    <col min="6659" max="6659" width="19.5546875" style="3" customWidth="1"/>
    <col min="6660" max="6662" width="18.5546875" style="3" customWidth="1"/>
    <col min="6663" max="6664" width="17.5546875" style="3" customWidth="1"/>
    <col min="6665" max="6666" width="20.5546875" style="3" customWidth="1"/>
    <col min="6667" max="6667" width="21.88671875" style="3" customWidth="1"/>
    <col min="6668" max="6669" width="17.5546875" style="3" customWidth="1"/>
    <col min="6670" max="6670" width="18.88671875" style="3" bestFit="1" customWidth="1"/>
    <col min="6671" max="6671" width="17.5546875" style="3" customWidth="1"/>
    <col min="6672" max="6905" width="9.109375" style="3"/>
    <col min="6906" max="6906" width="2.44140625" style="3" customWidth="1"/>
    <col min="6907" max="6907" width="3" style="3" customWidth="1"/>
    <col min="6908" max="6908" width="55" style="3" customWidth="1"/>
    <col min="6909" max="6914" width="18.5546875" style="3" customWidth="1"/>
    <col min="6915" max="6915" width="19.5546875" style="3" customWidth="1"/>
    <col min="6916" max="6918" width="18.5546875" style="3" customWidth="1"/>
    <col min="6919" max="6920" width="17.5546875" style="3" customWidth="1"/>
    <col min="6921" max="6922" width="20.5546875" style="3" customWidth="1"/>
    <col min="6923" max="6923" width="21.88671875" style="3" customWidth="1"/>
    <col min="6924" max="6925" width="17.5546875" style="3" customWidth="1"/>
    <col min="6926" max="6926" width="18.88671875" style="3" bestFit="1" customWidth="1"/>
    <col min="6927" max="6927" width="17.5546875" style="3" customWidth="1"/>
    <col min="6928" max="7161" width="9.109375" style="3"/>
    <col min="7162" max="7162" width="2.44140625" style="3" customWidth="1"/>
    <col min="7163" max="7163" width="3" style="3" customWidth="1"/>
    <col min="7164" max="7164" width="55" style="3" customWidth="1"/>
    <col min="7165" max="7170" width="18.5546875" style="3" customWidth="1"/>
    <col min="7171" max="7171" width="19.5546875" style="3" customWidth="1"/>
    <col min="7172" max="7174" width="18.5546875" style="3" customWidth="1"/>
    <col min="7175" max="7176" width="17.5546875" style="3" customWidth="1"/>
    <col min="7177" max="7178" width="20.5546875" style="3" customWidth="1"/>
    <col min="7179" max="7179" width="21.88671875" style="3" customWidth="1"/>
    <col min="7180" max="7181" width="17.5546875" style="3" customWidth="1"/>
    <col min="7182" max="7182" width="18.88671875" style="3" bestFit="1" customWidth="1"/>
    <col min="7183" max="7183" width="17.5546875" style="3" customWidth="1"/>
    <col min="7184" max="7417" width="9.109375" style="3"/>
    <col min="7418" max="7418" width="2.44140625" style="3" customWidth="1"/>
    <col min="7419" max="7419" width="3" style="3" customWidth="1"/>
    <col min="7420" max="7420" width="55" style="3" customWidth="1"/>
    <col min="7421" max="7426" width="18.5546875" style="3" customWidth="1"/>
    <col min="7427" max="7427" width="19.5546875" style="3" customWidth="1"/>
    <col min="7428" max="7430" width="18.5546875" style="3" customWidth="1"/>
    <col min="7431" max="7432" width="17.5546875" style="3" customWidth="1"/>
    <col min="7433" max="7434" width="20.5546875" style="3" customWidth="1"/>
    <col min="7435" max="7435" width="21.88671875" style="3" customWidth="1"/>
    <col min="7436" max="7437" width="17.5546875" style="3" customWidth="1"/>
    <col min="7438" max="7438" width="18.88671875" style="3" bestFit="1" customWidth="1"/>
    <col min="7439" max="7439" width="17.5546875" style="3" customWidth="1"/>
    <col min="7440" max="7673" width="9.109375" style="3"/>
    <col min="7674" max="7674" width="2.44140625" style="3" customWidth="1"/>
    <col min="7675" max="7675" width="3" style="3" customWidth="1"/>
    <col min="7676" max="7676" width="55" style="3" customWidth="1"/>
    <col min="7677" max="7682" width="18.5546875" style="3" customWidth="1"/>
    <col min="7683" max="7683" width="19.5546875" style="3" customWidth="1"/>
    <col min="7684" max="7686" width="18.5546875" style="3" customWidth="1"/>
    <col min="7687" max="7688" width="17.5546875" style="3" customWidth="1"/>
    <col min="7689" max="7690" width="20.5546875" style="3" customWidth="1"/>
    <col min="7691" max="7691" width="21.88671875" style="3" customWidth="1"/>
    <col min="7692" max="7693" width="17.5546875" style="3" customWidth="1"/>
    <col min="7694" max="7694" width="18.88671875" style="3" bestFit="1" customWidth="1"/>
    <col min="7695" max="7695" width="17.5546875" style="3" customWidth="1"/>
    <col min="7696" max="7929" width="9.109375" style="3"/>
    <col min="7930" max="7930" width="2.44140625" style="3" customWidth="1"/>
    <col min="7931" max="7931" width="3" style="3" customWidth="1"/>
    <col min="7932" max="7932" width="55" style="3" customWidth="1"/>
    <col min="7933" max="7938" width="18.5546875" style="3" customWidth="1"/>
    <col min="7939" max="7939" width="19.5546875" style="3" customWidth="1"/>
    <col min="7940" max="7942" width="18.5546875" style="3" customWidth="1"/>
    <col min="7943" max="7944" width="17.5546875" style="3" customWidth="1"/>
    <col min="7945" max="7946" width="20.5546875" style="3" customWidth="1"/>
    <col min="7947" max="7947" width="21.88671875" style="3" customWidth="1"/>
    <col min="7948" max="7949" width="17.5546875" style="3" customWidth="1"/>
    <col min="7950" max="7950" width="18.88671875" style="3" bestFit="1" customWidth="1"/>
    <col min="7951" max="7951" width="17.5546875" style="3" customWidth="1"/>
    <col min="7952" max="8185" width="9.109375" style="3"/>
    <col min="8186" max="8186" width="2.44140625" style="3" customWidth="1"/>
    <col min="8187" max="8187" width="3" style="3" customWidth="1"/>
    <col min="8188" max="8188" width="55" style="3" customWidth="1"/>
    <col min="8189" max="8194" width="18.5546875" style="3" customWidth="1"/>
    <col min="8195" max="8195" width="19.5546875" style="3" customWidth="1"/>
    <col min="8196" max="8198" width="18.5546875" style="3" customWidth="1"/>
    <col min="8199" max="8200" width="17.5546875" style="3" customWidth="1"/>
    <col min="8201" max="8202" width="20.5546875" style="3" customWidth="1"/>
    <col min="8203" max="8203" width="21.88671875" style="3" customWidth="1"/>
    <col min="8204" max="8205" width="17.5546875" style="3" customWidth="1"/>
    <col min="8206" max="8206" width="18.88671875" style="3" bestFit="1" customWidth="1"/>
    <col min="8207" max="8207" width="17.5546875" style="3" customWidth="1"/>
    <col min="8208" max="8441" width="9.109375" style="3"/>
    <col min="8442" max="8442" width="2.44140625" style="3" customWidth="1"/>
    <col min="8443" max="8443" width="3" style="3" customWidth="1"/>
    <col min="8444" max="8444" width="55" style="3" customWidth="1"/>
    <col min="8445" max="8450" width="18.5546875" style="3" customWidth="1"/>
    <col min="8451" max="8451" width="19.5546875" style="3" customWidth="1"/>
    <col min="8452" max="8454" width="18.5546875" style="3" customWidth="1"/>
    <col min="8455" max="8456" width="17.5546875" style="3" customWidth="1"/>
    <col min="8457" max="8458" width="20.5546875" style="3" customWidth="1"/>
    <col min="8459" max="8459" width="21.88671875" style="3" customWidth="1"/>
    <col min="8460" max="8461" width="17.5546875" style="3" customWidth="1"/>
    <col min="8462" max="8462" width="18.88671875" style="3" bestFit="1" customWidth="1"/>
    <col min="8463" max="8463" width="17.5546875" style="3" customWidth="1"/>
    <col min="8464" max="8697" width="9.109375" style="3"/>
    <col min="8698" max="8698" width="2.44140625" style="3" customWidth="1"/>
    <col min="8699" max="8699" width="3" style="3" customWidth="1"/>
    <col min="8700" max="8700" width="55" style="3" customWidth="1"/>
    <col min="8701" max="8706" width="18.5546875" style="3" customWidth="1"/>
    <col min="8707" max="8707" width="19.5546875" style="3" customWidth="1"/>
    <col min="8708" max="8710" width="18.5546875" style="3" customWidth="1"/>
    <col min="8711" max="8712" width="17.5546875" style="3" customWidth="1"/>
    <col min="8713" max="8714" width="20.5546875" style="3" customWidth="1"/>
    <col min="8715" max="8715" width="21.88671875" style="3" customWidth="1"/>
    <col min="8716" max="8717" width="17.5546875" style="3" customWidth="1"/>
    <col min="8718" max="8718" width="18.88671875" style="3" bestFit="1" customWidth="1"/>
    <col min="8719" max="8719" width="17.5546875" style="3" customWidth="1"/>
    <col min="8720" max="8953" width="9.109375" style="3"/>
    <col min="8954" max="8954" width="2.44140625" style="3" customWidth="1"/>
    <col min="8955" max="8955" width="3" style="3" customWidth="1"/>
    <col min="8956" max="8956" width="55" style="3" customWidth="1"/>
    <col min="8957" max="8962" width="18.5546875" style="3" customWidth="1"/>
    <col min="8963" max="8963" width="19.5546875" style="3" customWidth="1"/>
    <col min="8964" max="8966" width="18.5546875" style="3" customWidth="1"/>
    <col min="8967" max="8968" width="17.5546875" style="3" customWidth="1"/>
    <col min="8969" max="8970" width="20.5546875" style="3" customWidth="1"/>
    <col min="8971" max="8971" width="21.88671875" style="3" customWidth="1"/>
    <col min="8972" max="8973" width="17.5546875" style="3" customWidth="1"/>
    <col min="8974" max="8974" width="18.88671875" style="3" bestFit="1" customWidth="1"/>
    <col min="8975" max="8975" width="17.5546875" style="3" customWidth="1"/>
    <col min="8976" max="9209" width="9.109375" style="3"/>
    <col min="9210" max="9210" width="2.44140625" style="3" customWidth="1"/>
    <col min="9211" max="9211" width="3" style="3" customWidth="1"/>
    <col min="9212" max="9212" width="55" style="3" customWidth="1"/>
    <col min="9213" max="9218" width="18.5546875" style="3" customWidth="1"/>
    <col min="9219" max="9219" width="19.5546875" style="3" customWidth="1"/>
    <col min="9220" max="9222" width="18.5546875" style="3" customWidth="1"/>
    <col min="9223" max="9224" width="17.5546875" style="3" customWidth="1"/>
    <col min="9225" max="9226" width="20.5546875" style="3" customWidth="1"/>
    <col min="9227" max="9227" width="21.88671875" style="3" customWidth="1"/>
    <col min="9228" max="9229" width="17.5546875" style="3" customWidth="1"/>
    <col min="9230" max="9230" width="18.88671875" style="3" bestFit="1" customWidth="1"/>
    <col min="9231" max="9231" width="17.5546875" style="3" customWidth="1"/>
    <col min="9232" max="9465" width="9.109375" style="3"/>
    <col min="9466" max="9466" width="2.44140625" style="3" customWidth="1"/>
    <col min="9467" max="9467" width="3" style="3" customWidth="1"/>
    <col min="9468" max="9468" width="55" style="3" customWidth="1"/>
    <col min="9469" max="9474" width="18.5546875" style="3" customWidth="1"/>
    <col min="9475" max="9475" width="19.5546875" style="3" customWidth="1"/>
    <col min="9476" max="9478" width="18.5546875" style="3" customWidth="1"/>
    <col min="9479" max="9480" width="17.5546875" style="3" customWidth="1"/>
    <col min="9481" max="9482" width="20.5546875" style="3" customWidth="1"/>
    <col min="9483" max="9483" width="21.88671875" style="3" customWidth="1"/>
    <col min="9484" max="9485" width="17.5546875" style="3" customWidth="1"/>
    <col min="9486" max="9486" width="18.88671875" style="3" bestFit="1" customWidth="1"/>
    <col min="9487" max="9487" width="17.5546875" style="3" customWidth="1"/>
    <col min="9488" max="9721" width="9.109375" style="3"/>
    <col min="9722" max="9722" width="2.44140625" style="3" customWidth="1"/>
    <col min="9723" max="9723" width="3" style="3" customWidth="1"/>
    <col min="9724" max="9724" width="55" style="3" customWidth="1"/>
    <col min="9725" max="9730" width="18.5546875" style="3" customWidth="1"/>
    <col min="9731" max="9731" width="19.5546875" style="3" customWidth="1"/>
    <col min="9732" max="9734" width="18.5546875" style="3" customWidth="1"/>
    <col min="9735" max="9736" width="17.5546875" style="3" customWidth="1"/>
    <col min="9737" max="9738" width="20.5546875" style="3" customWidth="1"/>
    <col min="9739" max="9739" width="21.88671875" style="3" customWidth="1"/>
    <col min="9740" max="9741" width="17.5546875" style="3" customWidth="1"/>
    <col min="9742" max="9742" width="18.88671875" style="3" bestFit="1" customWidth="1"/>
    <col min="9743" max="9743" width="17.5546875" style="3" customWidth="1"/>
    <col min="9744" max="9977" width="9.109375" style="3"/>
    <col min="9978" max="9978" width="2.44140625" style="3" customWidth="1"/>
    <col min="9979" max="9979" width="3" style="3" customWidth="1"/>
    <col min="9980" max="9980" width="55" style="3" customWidth="1"/>
    <col min="9981" max="9986" width="18.5546875" style="3" customWidth="1"/>
    <col min="9987" max="9987" width="19.5546875" style="3" customWidth="1"/>
    <col min="9988" max="9990" width="18.5546875" style="3" customWidth="1"/>
    <col min="9991" max="9992" width="17.5546875" style="3" customWidth="1"/>
    <col min="9993" max="9994" width="20.5546875" style="3" customWidth="1"/>
    <col min="9995" max="9995" width="21.88671875" style="3" customWidth="1"/>
    <col min="9996" max="9997" width="17.5546875" style="3" customWidth="1"/>
    <col min="9998" max="9998" width="18.88671875" style="3" bestFit="1" customWidth="1"/>
    <col min="9999" max="9999" width="17.5546875" style="3" customWidth="1"/>
    <col min="10000" max="10233" width="9.109375" style="3"/>
    <col min="10234" max="10234" width="2.44140625" style="3" customWidth="1"/>
    <col min="10235" max="10235" width="3" style="3" customWidth="1"/>
    <col min="10236" max="10236" width="55" style="3" customWidth="1"/>
    <col min="10237" max="10242" width="18.5546875" style="3" customWidth="1"/>
    <col min="10243" max="10243" width="19.5546875" style="3" customWidth="1"/>
    <col min="10244" max="10246" width="18.5546875" style="3" customWidth="1"/>
    <col min="10247" max="10248" width="17.5546875" style="3" customWidth="1"/>
    <col min="10249" max="10250" width="20.5546875" style="3" customWidth="1"/>
    <col min="10251" max="10251" width="21.88671875" style="3" customWidth="1"/>
    <col min="10252" max="10253" width="17.5546875" style="3" customWidth="1"/>
    <col min="10254" max="10254" width="18.88671875" style="3" bestFit="1" customWidth="1"/>
    <col min="10255" max="10255" width="17.5546875" style="3" customWidth="1"/>
    <col min="10256" max="10489" width="9.109375" style="3"/>
    <col min="10490" max="10490" width="2.44140625" style="3" customWidth="1"/>
    <col min="10491" max="10491" width="3" style="3" customWidth="1"/>
    <col min="10492" max="10492" width="55" style="3" customWidth="1"/>
    <col min="10493" max="10498" width="18.5546875" style="3" customWidth="1"/>
    <col min="10499" max="10499" width="19.5546875" style="3" customWidth="1"/>
    <col min="10500" max="10502" width="18.5546875" style="3" customWidth="1"/>
    <col min="10503" max="10504" width="17.5546875" style="3" customWidth="1"/>
    <col min="10505" max="10506" width="20.5546875" style="3" customWidth="1"/>
    <col min="10507" max="10507" width="21.88671875" style="3" customWidth="1"/>
    <col min="10508" max="10509" width="17.5546875" style="3" customWidth="1"/>
    <col min="10510" max="10510" width="18.88671875" style="3" bestFit="1" customWidth="1"/>
    <col min="10511" max="10511" width="17.5546875" style="3" customWidth="1"/>
    <col min="10512" max="10745" width="9.109375" style="3"/>
    <col min="10746" max="10746" width="2.44140625" style="3" customWidth="1"/>
    <col min="10747" max="10747" width="3" style="3" customWidth="1"/>
    <col min="10748" max="10748" width="55" style="3" customWidth="1"/>
    <col min="10749" max="10754" width="18.5546875" style="3" customWidth="1"/>
    <col min="10755" max="10755" width="19.5546875" style="3" customWidth="1"/>
    <col min="10756" max="10758" width="18.5546875" style="3" customWidth="1"/>
    <col min="10759" max="10760" width="17.5546875" style="3" customWidth="1"/>
    <col min="10761" max="10762" width="20.5546875" style="3" customWidth="1"/>
    <col min="10763" max="10763" width="21.88671875" style="3" customWidth="1"/>
    <col min="10764" max="10765" width="17.5546875" style="3" customWidth="1"/>
    <col min="10766" max="10766" width="18.88671875" style="3" bestFit="1" customWidth="1"/>
    <col min="10767" max="10767" width="17.5546875" style="3" customWidth="1"/>
    <col min="10768" max="11001" width="9.109375" style="3"/>
    <col min="11002" max="11002" width="2.44140625" style="3" customWidth="1"/>
    <col min="11003" max="11003" width="3" style="3" customWidth="1"/>
    <col min="11004" max="11004" width="55" style="3" customWidth="1"/>
    <col min="11005" max="11010" width="18.5546875" style="3" customWidth="1"/>
    <col min="11011" max="11011" width="19.5546875" style="3" customWidth="1"/>
    <col min="11012" max="11014" width="18.5546875" style="3" customWidth="1"/>
    <col min="11015" max="11016" width="17.5546875" style="3" customWidth="1"/>
    <col min="11017" max="11018" width="20.5546875" style="3" customWidth="1"/>
    <col min="11019" max="11019" width="21.88671875" style="3" customWidth="1"/>
    <col min="11020" max="11021" width="17.5546875" style="3" customWidth="1"/>
    <col min="11022" max="11022" width="18.88671875" style="3" bestFit="1" customWidth="1"/>
    <col min="11023" max="11023" width="17.5546875" style="3" customWidth="1"/>
    <col min="11024" max="11257" width="9.109375" style="3"/>
    <col min="11258" max="11258" width="2.44140625" style="3" customWidth="1"/>
    <col min="11259" max="11259" width="3" style="3" customWidth="1"/>
    <col min="11260" max="11260" width="55" style="3" customWidth="1"/>
    <col min="11261" max="11266" width="18.5546875" style="3" customWidth="1"/>
    <col min="11267" max="11267" width="19.5546875" style="3" customWidth="1"/>
    <col min="11268" max="11270" width="18.5546875" style="3" customWidth="1"/>
    <col min="11271" max="11272" width="17.5546875" style="3" customWidth="1"/>
    <col min="11273" max="11274" width="20.5546875" style="3" customWidth="1"/>
    <col min="11275" max="11275" width="21.88671875" style="3" customWidth="1"/>
    <col min="11276" max="11277" width="17.5546875" style="3" customWidth="1"/>
    <col min="11278" max="11278" width="18.88671875" style="3" bestFit="1" customWidth="1"/>
    <col min="11279" max="11279" width="17.5546875" style="3" customWidth="1"/>
    <col min="11280" max="11513" width="9.109375" style="3"/>
    <col min="11514" max="11514" width="2.44140625" style="3" customWidth="1"/>
    <col min="11515" max="11515" width="3" style="3" customWidth="1"/>
    <col min="11516" max="11516" width="55" style="3" customWidth="1"/>
    <col min="11517" max="11522" width="18.5546875" style="3" customWidth="1"/>
    <col min="11523" max="11523" width="19.5546875" style="3" customWidth="1"/>
    <col min="11524" max="11526" width="18.5546875" style="3" customWidth="1"/>
    <col min="11527" max="11528" width="17.5546875" style="3" customWidth="1"/>
    <col min="11529" max="11530" width="20.5546875" style="3" customWidth="1"/>
    <col min="11531" max="11531" width="21.88671875" style="3" customWidth="1"/>
    <col min="11532" max="11533" width="17.5546875" style="3" customWidth="1"/>
    <col min="11534" max="11534" width="18.88671875" style="3" bestFit="1" customWidth="1"/>
    <col min="11535" max="11535" width="17.5546875" style="3" customWidth="1"/>
    <col min="11536" max="11769" width="9.109375" style="3"/>
    <col min="11770" max="11770" width="2.44140625" style="3" customWidth="1"/>
    <col min="11771" max="11771" width="3" style="3" customWidth="1"/>
    <col min="11772" max="11772" width="55" style="3" customWidth="1"/>
    <col min="11773" max="11778" width="18.5546875" style="3" customWidth="1"/>
    <col min="11779" max="11779" width="19.5546875" style="3" customWidth="1"/>
    <col min="11780" max="11782" width="18.5546875" style="3" customWidth="1"/>
    <col min="11783" max="11784" width="17.5546875" style="3" customWidth="1"/>
    <col min="11785" max="11786" width="20.5546875" style="3" customWidth="1"/>
    <col min="11787" max="11787" width="21.88671875" style="3" customWidth="1"/>
    <col min="11788" max="11789" width="17.5546875" style="3" customWidth="1"/>
    <col min="11790" max="11790" width="18.88671875" style="3" bestFit="1" customWidth="1"/>
    <col min="11791" max="11791" width="17.5546875" style="3" customWidth="1"/>
    <col min="11792" max="12025" width="9.109375" style="3"/>
    <col min="12026" max="12026" width="2.44140625" style="3" customWidth="1"/>
    <col min="12027" max="12027" width="3" style="3" customWidth="1"/>
    <col min="12028" max="12028" width="55" style="3" customWidth="1"/>
    <col min="12029" max="12034" width="18.5546875" style="3" customWidth="1"/>
    <col min="12035" max="12035" width="19.5546875" style="3" customWidth="1"/>
    <col min="12036" max="12038" width="18.5546875" style="3" customWidth="1"/>
    <col min="12039" max="12040" width="17.5546875" style="3" customWidth="1"/>
    <col min="12041" max="12042" width="20.5546875" style="3" customWidth="1"/>
    <col min="12043" max="12043" width="21.88671875" style="3" customWidth="1"/>
    <col min="12044" max="12045" width="17.5546875" style="3" customWidth="1"/>
    <col min="12046" max="12046" width="18.88671875" style="3" bestFit="1" customWidth="1"/>
    <col min="12047" max="12047" width="17.5546875" style="3" customWidth="1"/>
    <col min="12048" max="12281" width="9.109375" style="3"/>
    <col min="12282" max="12282" width="2.44140625" style="3" customWidth="1"/>
    <col min="12283" max="12283" width="3" style="3" customWidth="1"/>
    <col min="12284" max="12284" width="55" style="3" customWidth="1"/>
    <col min="12285" max="12290" width="18.5546875" style="3" customWidth="1"/>
    <col min="12291" max="12291" width="19.5546875" style="3" customWidth="1"/>
    <col min="12292" max="12294" width="18.5546875" style="3" customWidth="1"/>
    <col min="12295" max="12296" width="17.5546875" style="3" customWidth="1"/>
    <col min="12297" max="12298" width="20.5546875" style="3" customWidth="1"/>
    <col min="12299" max="12299" width="21.88671875" style="3" customWidth="1"/>
    <col min="12300" max="12301" width="17.5546875" style="3" customWidth="1"/>
    <col min="12302" max="12302" width="18.88671875" style="3" bestFit="1" customWidth="1"/>
    <col min="12303" max="12303" width="17.5546875" style="3" customWidth="1"/>
    <col min="12304" max="12537" width="9.109375" style="3"/>
    <col min="12538" max="12538" width="2.44140625" style="3" customWidth="1"/>
    <col min="12539" max="12539" width="3" style="3" customWidth="1"/>
    <col min="12540" max="12540" width="55" style="3" customWidth="1"/>
    <col min="12541" max="12546" width="18.5546875" style="3" customWidth="1"/>
    <col min="12547" max="12547" width="19.5546875" style="3" customWidth="1"/>
    <col min="12548" max="12550" width="18.5546875" style="3" customWidth="1"/>
    <col min="12551" max="12552" width="17.5546875" style="3" customWidth="1"/>
    <col min="12553" max="12554" width="20.5546875" style="3" customWidth="1"/>
    <col min="12555" max="12555" width="21.88671875" style="3" customWidth="1"/>
    <col min="12556" max="12557" width="17.5546875" style="3" customWidth="1"/>
    <col min="12558" max="12558" width="18.88671875" style="3" bestFit="1" customWidth="1"/>
    <col min="12559" max="12559" width="17.5546875" style="3" customWidth="1"/>
    <col min="12560" max="12793" width="9.109375" style="3"/>
    <col min="12794" max="12794" width="2.44140625" style="3" customWidth="1"/>
    <col min="12795" max="12795" width="3" style="3" customWidth="1"/>
    <col min="12796" max="12796" width="55" style="3" customWidth="1"/>
    <col min="12797" max="12802" width="18.5546875" style="3" customWidth="1"/>
    <col min="12803" max="12803" width="19.5546875" style="3" customWidth="1"/>
    <col min="12804" max="12806" width="18.5546875" style="3" customWidth="1"/>
    <col min="12807" max="12808" width="17.5546875" style="3" customWidth="1"/>
    <col min="12809" max="12810" width="20.5546875" style="3" customWidth="1"/>
    <col min="12811" max="12811" width="21.88671875" style="3" customWidth="1"/>
    <col min="12812" max="12813" width="17.5546875" style="3" customWidth="1"/>
    <col min="12814" max="12814" width="18.88671875" style="3" bestFit="1" customWidth="1"/>
    <col min="12815" max="12815" width="17.5546875" style="3" customWidth="1"/>
    <col min="12816" max="13049" width="9.109375" style="3"/>
    <col min="13050" max="13050" width="2.44140625" style="3" customWidth="1"/>
    <col min="13051" max="13051" width="3" style="3" customWidth="1"/>
    <col min="13052" max="13052" width="55" style="3" customWidth="1"/>
    <col min="13053" max="13058" width="18.5546875" style="3" customWidth="1"/>
    <col min="13059" max="13059" width="19.5546875" style="3" customWidth="1"/>
    <col min="13060" max="13062" width="18.5546875" style="3" customWidth="1"/>
    <col min="13063" max="13064" width="17.5546875" style="3" customWidth="1"/>
    <col min="13065" max="13066" width="20.5546875" style="3" customWidth="1"/>
    <col min="13067" max="13067" width="21.88671875" style="3" customWidth="1"/>
    <col min="13068" max="13069" width="17.5546875" style="3" customWidth="1"/>
    <col min="13070" max="13070" width="18.88671875" style="3" bestFit="1" customWidth="1"/>
    <col min="13071" max="13071" width="17.5546875" style="3" customWidth="1"/>
    <col min="13072" max="13305" width="9.109375" style="3"/>
    <col min="13306" max="13306" width="2.44140625" style="3" customWidth="1"/>
    <col min="13307" max="13307" width="3" style="3" customWidth="1"/>
    <col min="13308" max="13308" width="55" style="3" customWidth="1"/>
    <col min="13309" max="13314" width="18.5546875" style="3" customWidth="1"/>
    <col min="13315" max="13315" width="19.5546875" style="3" customWidth="1"/>
    <col min="13316" max="13318" width="18.5546875" style="3" customWidth="1"/>
    <col min="13319" max="13320" width="17.5546875" style="3" customWidth="1"/>
    <col min="13321" max="13322" width="20.5546875" style="3" customWidth="1"/>
    <col min="13323" max="13323" width="21.88671875" style="3" customWidth="1"/>
    <col min="13324" max="13325" width="17.5546875" style="3" customWidth="1"/>
    <col min="13326" max="13326" width="18.88671875" style="3" bestFit="1" customWidth="1"/>
    <col min="13327" max="13327" width="17.5546875" style="3" customWidth="1"/>
    <col min="13328" max="13561" width="9.109375" style="3"/>
    <col min="13562" max="13562" width="2.44140625" style="3" customWidth="1"/>
    <col min="13563" max="13563" width="3" style="3" customWidth="1"/>
    <col min="13564" max="13564" width="55" style="3" customWidth="1"/>
    <col min="13565" max="13570" width="18.5546875" style="3" customWidth="1"/>
    <col min="13571" max="13571" width="19.5546875" style="3" customWidth="1"/>
    <col min="13572" max="13574" width="18.5546875" style="3" customWidth="1"/>
    <col min="13575" max="13576" width="17.5546875" style="3" customWidth="1"/>
    <col min="13577" max="13578" width="20.5546875" style="3" customWidth="1"/>
    <col min="13579" max="13579" width="21.88671875" style="3" customWidth="1"/>
    <col min="13580" max="13581" width="17.5546875" style="3" customWidth="1"/>
    <col min="13582" max="13582" width="18.88671875" style="3" bestFit="1" customWidth="1"/>
    <col min="13583" max="13583" width="17.5546875" style="3" customWidth="1"/>
    <col min="13584" max="13817" width="9.109375" style="3"/>
    <col min="13818" max="13818" width="2.44140625" style="3" customWidth="1"/>
    <col min="13819" max="13819" width="3" style="3" customWidth="1"/>
    <col min="13820" max="13820" width="55" style="3" customWidth="1"/>
    <col min="13821" max="13826" width="18.5546875" style="3" customWidth="1"/>
    <col min="13827" max="13827" width="19.5546875" style="3" customWidth="1"/>
    <col min="13828" max="13830" width="18.5546875" style="3" customWidth="1"/>
    <col min="13831" max="13832" width="17.5546875" style="3" customWidth="1"/>
    <col min="13833" max="13834" width="20.5546875" style="3" customWidth="1"/>
    <col min="13835" max="13835" width="21.88671875" style="3" customWidth="1"/>
    <col min="13836" max="13837" width="17.5546875" style="3" customWidth="1"/>
    <col min="13838" max="13838" width="18.88671875" style="3" bestFit="1" customWidth="1"/>
    <col min="13839" max="13839" width="17.5546875" style="3" customWidth="1"/>
    <col min="13840" max="14073" width="9.109375" style="3"/>
    <col min="14074" max="14074" width="2.44140625" style="3" customWidth="1"/>
    <col min="14075" max="14075" width="3" style="3" customWidth="1"/>
    <col min="14076" max="14076" width="55" style="3" customWidth="1"/>
    <col min="14077" max="14082" width="18.5546875" style="3" customWidth="1"/>
    <col min="14083" max="14083" width="19.5546875" style="3" customWidth="1"/>
    <col min="14084" max="14086" width="18.5546875" style="3" customWidth="1"/>
    <col min="14087" max="14088" width="17.5546875" style="3" customWidth="1"/>
    <col min="14089" max="14090" width="20.5546875" style="3" customWidth="1"/>
    <col min="14091" max="14091" width="21.88671875" style="3" customWidth="1"/>
    <col min="14092" max="14093" width="17.5546875" style="3" customWidth="1"/>
    <col min="14094" max="14094" width="18.88671875" style="3" bestFit="1" customWidth="1"/>
    <col min="14095" max="14095" width="17.5546875" style="3" customWidth="1"/>
    <col min="14096" max="14329" width="9.109375" style="3"/>
    <col min="14330" max="14330" width="2.44140625" style="3" customWidth="1"/>
    <col min="14331" max="14331" width="3" style="3" customWidth="1"/>
    <col min="14332" max="14332" width="55" style="3" customWidth="1"/>
    <col min="14333" max="14338" width="18.5546875" style="3" customWidth="1"/>
    <col min="14339" max="14339" width="19.5546875" style="3" customWidth="1"/>
    <col min="14340" max="14342" width="18.5546875" style="3" customWidth="1"/>
    <col min="14343" max="14344" width="17.5546875" style="3" customWidth="1"/>
    <col min="14345" max="14346" width="20.5546875" style="3" customWidth="1"/>
    <col min="14347" max="14347" width="21.88671875" style="3" customWidth="1"/>
    <col min="14348" max="14349" width="17.5546875" style="3" customWidth="1"/>
    <col min="14350" max="14350" width="18.88671875" style="3" bestFit="1" customWidth="1"/>
    <col min="14351" max="14351" width="17.5546875" style="3" customWidth="1"/>
    <col min="14352" max="14585" width="9.109375" style="3"/>
    <col min="14586" max="14586" width="2.44140625" style="3" customWidth="1"/>
    <col min="14587" max="14587" width="3" style="3" customWidth="1"/>
    <col min="14588" max="14588" width="55" style="3" customWidth="1"/>
    <col min="14589" max="14594" width="18.5546875" style="3" customWidth="1"/>
    <col min="14595" max="14595" width="19.5546875" style="3" customWidth="1"/>
    <col min="14596" max="14598" width="18.5546875" style="3" customWidth="1"/>
    <col min="14599" max="14600" width="17.5546875" style="3" customWidth="1"/>
    <col min="14601" max="14602" width="20.5546875" style="3" customWidth="1"/>
    <col min="14603" max="14603" width="21.88671875" style="3" customWidth="1"/>
    <col min="14604" max="14605" width="17.5546875" style="3" customWidth="1"/>
    <col min="14606" max="14606" width="18.88671875" style="3" bestFit="1" customWidth="1"/>
    <col min="14607" max="14607" width="17.5546875" style="3" customWidth="1"/>
    <col min="14608" max="14841" width="9.109375" style="3"/>
    <col min="14842" max="14842" width="2.44140625" style="3" customWidth="1"/>
    <col min="14843" max="14843" width="3" style="3" customWidth="1"/>
    <col min="14844" max="14844" width="55" style="3" customWidth="1"/>
    <col min="14845" max="14850" width="18.5546875" style="3" customWidth="1"/>
    <col min="14851" max="14851" width="19.5546875" style="3" customWidth="1"/>
    <col min="14852" max="14854" width="18.5546875" style="3" customWidth="1"/>
    <col min="14855" max="14856" width="17.5546875" style="3" customWidth="1"/>
    <col min="14857" max="14858" width="20.5546875" style="3" customWidth="1"/>
    <col min="14859" max="14859" width="21.88671875" style="3" customWidth="1"/>
    <col min="14860" max="14861" width="17.5546875" style="3" customWidth="1"/>
    <col min="14862" max="14862" width="18.88671875" style="3" bestFit="1" customWidth="1"/>
    <col min="14863" max="14863" width="17.5546875" style="3" customWidth="1"/>
    <col min="14864" max="15097" width="9.109375" style="3"/>
    <col min="15098" max="15098" width="2.44140625" style="3" customWidth="1"/>
    <col min="15099" max="15099" width="3" style="3" customWidth="1"/>
    <col min="15100" max="15100" width="55" style="3" customWidth="1"/>
    <col min="15101" max="15106" width="18.5546875" style="3" customWidth="1"/>
    <col min="15107" max="15107" width="19.5546875" style="3" customWidth="1"/>
    <col min="15108" max="15110" width="18.5546875" style="3" customWidth="1"/>
    <col min="15111" max="15112" width="17.5546875" style="3" customWidth="1"/>
    <col min="15113" max="15114" width="20.5546875" style="3" customWidth="1"/>
    <col min="15115" max="15115" width="21.88671875" style="3" customWidth="1"/>
    <col min="15116" max="15117" width="17.5546875" style="3" customWidth="1"/>
    <col min="15118" max="15118" width="18.88671875" style="3" bestFit="1" customWidth="1"/>
    <col min="15119" max="15119" width="17.5546875" style="3" customWidth="1"/>
    <col min="15120" max="15353" width="9.109375" style="3"/>
    <col min="15354" max="15354" width="2.44140625" style="3" customWidth="1"/>
    <col min="15355" max="15355" width="3" style="3" customWidth="1"/>
    <col min="15356" max="15356" width="55" style="3" customWidth="1"/>
    <col min="15357" max="15362" width="18.5546875" style="3" customWidth="1"/>
    <col min="15363" max="15363" width="19.5546875" style="3" customWidth="1"/>
    <col min="15364" max="15366" width="18.5546875" style="3" customWidth="1"/>
    <col min="15367" max="15368" width="17.5546875" style="3" customWidth="1"/>
    <col min="15369" max="15370" width="20.5546875" style="3" customWidth="1"/>
    <col min="15371" max="15371" width="21.88671875" style="3" customWidth="1"/>
    <col min="15372" max="15373" width="17.5546875" style="3" customWidth="1"/>
    <col min="15374" max="15374" width="18.88671875" style="3" bestFit="1" customWidth="1"/>
    <col min="15375" max="15375" width="17.5546875" style="3" customWidth="1"/>
    <col min="15376" max="15609" width="9.109375" style="3"/>
    <col min="15610" max="15610" width="2.44140625" style="3" customWidth="1"/>
    <col min="15611" max="15611" width="3" style="3" customWidth="1"/>
    <col min="15612" max="15612" width="55" style="3" customWidth="1"/>
    <col min="15613" max="15618" width="18.5546875" style="3" customWidth="1"/>
    <col min="15619" max="15619" width="19.5546875" style="3" customWidth="1"/>
    <col min="15620" max="15622" width="18.5546875" style="3" customWidth="1"/>
    <col min="15623" max="15624" width="17.5546875" style="3" customWidth="1"/>
    <col min="15625" max="15626" width="20.5546875" style="3" customWidth="1"/>
    <col min="15627" max="15627" width="21.88671875" style="3" customWidth="1"/>
    <col min="15628" max="15629" width="17.5546875" style="3" customWidth="1"/>
    <col min="15630" max="15630" width="18.88671875" style="3" bestFit="1" customWidth="1"/>
    <col min="15631" max="15631" width="17.5546875" style="3" customWidth="1"/>
    <col min="15632" max="15865" width="9.109375" style="3"/>
    <col min="15866" max="15866" width="2.44140625" style="3" customWidth="1"/>
    <col min="15867" max="15867" width="3" style="3" customWidth="1"/>
    <col min="15868" max="15868" width="55" style="3" customWidth="1"/>
    <col min="15869" max="15874" width="18.5546875" style="3" customWidth="1"/>
    <col min="15875" max="15875" width="19.5546875" style="3" customWidth="1"/>
    <col min="15876" max="15878" width="18.5546875" style="3" customWidth="1"/>
    <col min="15879" max="15880" width="17.5546875" style="3" customWidth="1"/>
    <col min="15881" max="15882" width="20.5546875" style="3" customWidth="1"/>
    <col min="15883" max="15883" width="21.88671875" style="3" customWidth="1"/>
    <col min="15884" max="15885" width="17.5546875" style="3" customWidth="1"/>
    <col min="15886" max="15886" width="18.88671875" style="3" bestFit="1" customWidth="1"/>
    <col min="15887" max="15887" width="17.5546875" style="3" customWidth="1"/>
    <col min="15888" max="16121" width="9.109375" style="3"/>
    <col min="16122" max="16122" width="2.44140625" style="3" customWidth="1"/>
    <col min="16123" max="16123" width="3" style="3" customWidth="1"/>
    <col min="16124" max="16124" width="55" style="3" customWidth="1"/>
    <col min="16125" max="16130" width="18.5546875" style="3" customWidth="1"/>
    <col min="16131" max="16131" width="19.5546875" style="3" customWidth="1"/>
    <col min="16132" max="16134" width="18.5546875" style="3" customWidth="1"/>
    <col min="16135" max="16136" width="17.5546875" style="3" customWidth="1"/>
    <col min="16137" max="16138" width="20.5546875" style="3" customWidth="1"/>
    <col min="16139" max="16139" width="21.88671875" style="3" customWidth="1"/>
    <col min="16140" max="16141" width="17.5546875" style="3" customWidth="1"/>
    <col min="16142" max="16142" width="18.88671875" style="3" bestFit="1" customWidth="1"/>
    <col min="16143" max="16143" width="17.5546875" style="3" customWidth="1"/>
    <col min="16144" max="16384" width="9.109375" style="3"/>
  </cols>
  <sheetData>
    <row r="1" spans="1:56" s="84" customFormat="1" ht="30.9" customHeight="1">
      <c r="A1" s="282" t="s">
        <v>1061</v>
      </c>
      <c r="B1" s="282"/>
      <c r="C1" s="282"/>
      <c r="D1" s="282"/>
      <c r="E1" s="282"/>
      <c r="AF1" s="284"/>
      <c r="AG1" s="284"/>
      <c r="AH1" s="284"/>
      <c r="AI1" s="284"/>
    </row>
    <row r="2" spans="1:56" s="83" customFormat="1" ht="12">
      <c r="B2" s="293"/>
      <c r="AF2" s="294"/>
      <c r="AG2" s="294"/>
      <c r="AH2" s="294"/>
      <c r="AI2" s="294"/>
    </row>
    <row r="3" spans="1:56" s="263" customFormat="1" ht="41.25" customHeight="1">
      <c r="I3" s="3"/>
      <c r="J3" s="3"/>
      <c r="K3" s="3"/>
      <c r="L3" s="3"/>
      <c r="M3" s="3"/>
      <c r="N3" s="3"/>
    </row>
    <row r="4" spans="1:56" s="92" customFormat="1" ht="30" customHeight="1">
      <c r="A4" s="115"/>
      <c r="B4" s="117"/>
      <c r="C4" s="430" t="s">
        <v>696</v>
      </c>
      <c r="D4" s="427"/>
      <c r="E4" s="427"/>
      <c r="F4" s="427"/>
      <c r="G4" s="428"/>
      <c r="H4" s="429"/>
      <c r="I4" s="430" t="s">
        <v>1198</v>
      </c>
      <c r="J4" s="430"/>
      <c r="K4" s="427"/>
      <c r="L4" s="427"/>
      <c r="M4" s="427"/>
      <c r="N4" s="429"/>
      <c r="O4" s="426" t="s">
        <v>697</v>
      </c>
      <c r="P4" s="427"/>
      <c r="Q4" s="427"/>
      <c r="R4" s="427"/>
      <c r="S4" s="428"/>
      <c r="T4" s="429"/>
      <c r="U4" s="426" t="s">
        <v>1199</v>
      </c>
      <c r="V4" s="427"/>
      <c r="W4" s="427"/>
      <c r="X4" s="427"/>
      <c r="Y4" s="428"/>
      <c r="Z4" s="429"/>
      <c r="AA4" s="426" t="s">
        <v>1255</v>
      </c>
      <c r="AB4" s="427"/>
      <c r="AC4" s="427"/>
      <c r="AD4" s="427"/>
      <c r="AE4" s="428"/>
      <c r="AF4" s="429"/>
      <c r="AG4" s="426" t="s">
        <v>1137</v>
      </c>
      <c r="AH4" s="427"/>
      <c r="AI4" s="427"/>
      <c r="AJ4" s="427"/>
      <c r="AK4" s="428"/>
      <c r="AL4" s="429"/>
      <c r="AM4" s="426" t="s">
        <v>1138</v>
      </c>
      <c r="AN4" s="427"/>
      <c r="AO4" s="427"/>
      <c r="AP4" s="427"/>
      <c r="AQ4" s="428"/>
      <c r="AR4" s="429"/>
      <c r="AS4" s="426" t="s">
        <v>1139</v>
      </c>
      <c r="AT4" s="427"/>
      <c r="AU4" s="427"/>
      <c r="AV4" s="427"/>
      <c r="AW4" s="428"/>
      <c r="AX4" s="429"/>
      <c r="AY4" s="426" t="s">
        <v>1140</v>
      </c>
      <c r="AZ4" s="427"/>
      <c r="BA4" s="427"/>
      <c r="BB4" s="427"/>
      <c r="BC4" s="428"/>
      <c r="BD4" s="429"/>
    </row>
    <row r="5" spans="1:56">
      <c r="A5" s="94"/>
      <c r="B5" s="118"/>
      <c r="C5" s="255">
        <v>2022</v>
      </c>
      <c r="D5" s="255">
        <v>2025</v>
      </c>
      <c r="E5" s="255">
        <v>2030</v>
      </c>
      <c r="F5" s="255">
        <v>2035</v>
      </c>
      <c r="G5" s="255">
        <v>2040</v>
      </c>
      <c r="H5" s="255">
        <v>2050</v>
      </c>
      <c r="I5" s="297">
        <v>2022</v>
      </c>
      <c r="J5" s="297">
        <v>2025</v>
      </c>
      <c r="K5" s="297">
        <v>2030</v>
      </c>
      <c r="L5" s="297">
        <v>2035</v>
      </c>
      <c r="M5" s="297">
        <v>2040</v>
      </c>
      <c r="N5" s="297">
        <v>2050</v>
      </c>
      <c r="O5" s="255">
        <v>2022</v>
      </c>
      <c r="P5" s="255">
        <v>2025</v>
      </c>
      <c r="Q5" s="255">
        <v>2030</v>
      </c>
      <c r="R5" s="255">
        <v>2035</v>
      </c>
      <c r="S5" s="255">
        <v>2040</v>
      </c>
      <c r="T5" s="255">
        <v>2050</v>
      </c>
      <c r="U5" s="255">
        <v>2022</v>
      </c>
      <c r="V5" s="255">
        <v>2025</v>
      </c>
      <c r="W5" s="255">
        <v>2030</v>
      </c>
      <c r="X5" s="255">
        <v>2035</v>
      </c>
      <c r="Y5" s="255">
        <v>2040</v>
      </c>
      <c r="Z5" s="255">
        <v>2050</v>
      </c>
      <c r="AA5" s="255">
        <v>2022</v>
      </c>
      <c r="AB5" s="255">
        <v>2025</v>
      </c>
      <c r="AC5" s="255">
        <v>2030</v>
      </c>
      <c r="AD5" s="255">
        <v>2035</v>
      </c>
      <c r="AE5" s="255">
        <v>2040</v>
      </c>
      <c r="AF5" s="255">
        <v>2050</v>
      </c>
      <c r="AG5" s="255">
        <v>2022</v>
      </c>
      <c r="AH5" s="255">
        <v>2025</v>
      </c>
      <c r="AI5" s="255">
        <v>2030</v>
      </c>
      <c r="AJ5" s="255">
        <v>2035</v>
      </c>
      <c r="AK5" s="255">
        <v>2040</v>
      </c>
      <c r="AL5" s="255">
        <v>2050</v>
      </c>
      <c r="AM5" s="255">
        <v>2022</v>
      </c>
      <c r="AN5" s="255">
        <v>2025</v>
      </c>
      <c r="AO5" s="255">
        <v>2030</v>
      </c>
      <c r="AP5" s="255">
        <v>2035</v>
      </c>
      <c r="AQ5" s="255">
        <v>2040</v>
      </c>
      <c r="AR5" s="255">
        <v>2050</v>
      </c>
      <c r="AS5" s="255">
        <v>2022</v>
      </c>
      <c r="AT5" s="255">
        <v>2025</v>
      </c>
      <c r="AU5" s="255">
        <v>2030</v>
      </c>
      <c r="AV5" s="255">
        <v>2035</v>
      </c>
      <c r="AW5" s="255">
        <v>2040</v>
      </c>
      <c r="AX5" s="255">
        <v>2050</v>
      </c>
      <c r="AY5" s="255">
        <v>2022</v>
      </c>
      <c r="AZ5" s="255">
        <v>2025</v>
      </c>
      <c r="BA5" s="255">
        <v>2030</v>
      </c>
      <c r="BB5" s="255">
        <v>2035</v>
      </c>
      <c r="BC5" s="255">
        <v>2040</v>
      </c>
      <c r="BD5" s="255">
        <v>2050</v>
      </c>
    </row>
    <row r="6" spans="1:56">
      <c r="A6" s="116"/>
      <c r="B6" s="119"/>
      <c r="C6" s="298" t="s">
        <v>769</v>
      </c>
      <c r="D6" s="298" t="s">
        <v>770</v>
      </c>
      <c r="E6" s="298" t="s">
        <v>771</v>
      </c>
      <c r="F6" s="298" t="s">
        <v>772</v>
      </c>
      <c r="G6" s="298" t="s">
        <v>773</v>
      </c>
      <c r="H6" s="298" t="s">
        <v>826</v>
      </c>
      <c r="I6" s="298" t="s">
        <v>827</v>
      </c>
      <c r="J6" s="298" t="s">
        <v>828</v>
      </c>
      <c r="K6" s="298" t="s">
        <v>829</v>
      </c>
      <c r="L6" s="298" t="s">
        <v>830</v>
      </c>
      <c r="M6" s="298" t="s">
        <v>831</v>
      </c>
      <c r="N6" s="298" t="s">
        <v>832</v>
      </c>
      <c r="O6" s="298" t="s">
        <v>833</v>
      </c>
      <c r="P6" s="298" t="s">
        <v>834</v>
      </c>
      <c r="Q6" s="298" t="s">
        <v>835</v>
      </c>
      <c r="R6" s="298" t="s">
        <v>836</v>
      </c>
      <c r="S6" s="298" t="s">
        <v>837</v>
      </c>
      <c r="T6" s="298" t="s">
        <v>838</v>
      </c>
      <c r="U6" s="298" t="s">
        <v>839</v>
      </c>
      <c r="V6" s="298" t="s">
        <v>840</v>
      </c>
      <c r="W6" s="298" t="s">
        <v>841</v>
      </c>
      <c r="X6" s="298" t="s">
        <v>842</v>
      </c>
      <c r="Y6" s="298" t="s">
        <v>843</v>
      </c>
      <c r="Z6" s="298" t="s">
        <v>844</v>
      </c>
      <c r="AA6" s="298" t="s">
        <v>845</v>
      </c>
      <c r="AB6" s="298" t="s">
        <v>846</v>
      </c>
      <c r="AC6" s="298" t="s">
        <v>847</v>
      </c>
      <c r="AD6" s="298" t="s">
        <v>848</v>
      </c>
      <c r="AE6" s="298" t="s">
        <v>849</v>
      </c>
      <c r="AF6" s="298" t="s">
        <v>850</v>
      </c>
      <c r="AG6" s="298" t="s">
        <v>851</v>
      </c>
      <c r="AH6" s="298" t="s">
        <v>852</v>
      </c>
      <c r="AI6" s="298" t="s">
        <v>853</v>
      </c>
      <c r="AJ6" s="298" t="s">
        <v>854</v>
      </c>
      <c r="AK6" s="298" t="s">
        <v>855</v>
      </c>
      <c r="AL6" s="298" t="s">
        <v>856</v>
      </c>
      <c r="AM6" s="298" t="s">
        <v>857</v>
      </c>
      <c r="AN6" s="298" t="s">
        <v>858</v>
      </c>
      <c r="AO6" s="298" t="s">
        <v>859</v>
      </c>
      <c r="AP6" s="298" t="s">
        <v>860</v>
      </c>
      <c r="AQ6" s="298" t="s">
        <v>967</v>
      </c>
      <c r="AR6" s="298" t="s">
        <v>968</v>
      </c>
      <c r="AS6" s="298" t="s">
        <v>969</v>
      </c>
      <c r="AT6" s="298" t="s">
        <v>970</v>
      </c>
      <c r="AU6" s="298" t="s">
        <v>971</v>
      </c>
      <c r="AV6" s="298" t="s">
        <v>972</v>
      </c>
      <c r="AW6" s="298" t="s">
        <v>973</v>
      </c>
      <c r="AX6" s="298" t="s">
        <v>974</v>
      </c>
      <c r="AY6" s="298" t="s">
        <v>1047</v>
      </c>
      <c r="AZ6" s="298" t="s">
        <v>1048</v>
      </c>
      <c r="BA6" s="298" t="s">
        <v>1049</v>
      </c>
      <c r="BB6" s="298" t="s">
        <v>1050</v>
      </c>
      <c r="BC6" s="298" t="s">
        <v>1051</v>
      </c>
      <c r="BD6" s="298" t="s">
        <v>1052</v>
      </c>
    </row>
    <row r="7" spans="1:56">
      <c r="A7" s="114" t="s">
        <v>698</v>
      </c>
      <c r="B7" s="299" t="s">
        <v>774</v>
      </c>
      <c r="C7" s="368"/>
      <c r="D7" s="369"/>
      <c r="E7" s="369"/>
      <c r="F7" s="369"/>
      <c r="G7" s="370"/>
      <c r="H7" s="371"/>
      <c r="I7" s="368"/>
      <c r="J7" s="372"/>
      <c r="K7" s="369"/>
      <c r="L7" s="369"/>
      <c r="M7" s="369"/>
      <c r="N7" s="371"/>
      <c r="O7" s="368"/>
      <c r="P7" s="369"/>
      <c r="Q7" s="369"/>
      <c r="R7" s="369"/>
      <c r="S7" s="370"/>
      <c r="T7" s="371"/>
      <c r="U7" s="368"/>
      <c r="V7" s="369"/>
      <c r="W7" s="369"/>
      <c r="X7" s="369"/>
      <c r="Y7" s="370"/>
      <c r="Z7" s="371"/>
      <c r="AA7" s="368"/>
      <c r="AB7" s="369"/>
      <c r="AC7" s="369"/>
      <c r="AD7" s="369"/>
      <c r="AE7" s="370"/>
      <c r="AF7" s="371"/>
      <c r="AG7" s="368"/>
      <c r="AH7" s="369"/>
      <c r="AI7" s="369"/>
      <c r="AJ7" s="369"/>
      <c r="AK7" s="370"/>
      <c r="AL7" s="371"/>
      <c r="AM7" s="368"/>
      <c r="AN7" s="369"/>
      <c r="AO7" s="369"/>
      <c r="AP7" s="369"/>
      <c r="AQ7" s="370"/>
      <c r="AR7" s="371"/>
      <c r="AS7" s="368"/>
      <c r="AT7" s="369"/>
      <c r="AU7" s="369"/>
      <c r="AV7" s="369"/>
      <c r="AW7" s="370"/>
      <c r="AX7" s="371"/>
      <c r="AY7" s="368"/>
      <c r="AZ7" s="369"/>
      <c r="BA7" s="369"/>
      <c r="BB7" s="369"/>
      <c r="BC7" s="370"/>
      <c r="BD7" s="371"/>
    </row>
    <row r="8" spans="1:56">
      <c r="A8" s="165" t="s">
        <v>528</v>
      </c>
      <c r="B8" s="300" t="s">
        <v>775</v>
      </c>
      <c r="C8" s="368"/>
      <c r="D8" s="369"/>
      <c r="E8" s="369"/>
      <c r="F8" s="369"/>
      <c r="G8" s="370"/>
      <c r="H8" s="371"/>
      <c r="I8" s="368"/>
      <c r="J8" s="372"/>
      <c r="K8" s="369"/>
      <c r="L8" s="369"/>
      <c r="M8" s="369"/>
      <c r="N8" s="371"/>
      <c r="O8" s="368"/>
      <c r="P8" s="369"/>
      <c r="Q8" s="369"/>
      <c r="R8" s="369"/>
      <c r="S8" s="370"/>
      <c r="T8" s="371"/>
      <c r="U8" s="368"/>
      <c r="V8" s="369"/>
      <c r="W8" s="369"/>
      <c r="X8" s="369"/>
      <c r="Y8" s="370"/>
      <c r="Z8" s="371"/>
      <c r="AA8" s="368"/>
      <c r="AB8" s="369"/>
      <c r="AC8" s="369"/>
      <c r="AD8" s="369"/>
      <c r="AE8" s="370"/>
      <c r="AF8" s="371"/>
      <c r="AG8" s="368"/>
      <c r="AH8" s="369"/>
      <c r="AI8" s="369"/>
      <c r="AJ8" s="369"/>
      <c r="AK8" s="370"/>
      <c r="AL8" s="371"/>
      <c r="AM8" s="368"/>
      <c r="AN8" s="369"/>
      <c r="AO8" s="369"/>
      <c r="AP8" s="369"/>
      <c r="AQ8" s="370"/>
      <c r="AR8" s="371"/>
      <c r="AS8" s="368"/>
      <c r="AT8" s="369"/>
      <c r="AU8" s="369"/>
      <c r="AV8" s="369"/>
      <c r="AW8" s="370"/>
      <c r="AX8" s="371"/>
      <c r="AY8" s="368"/>
      <c r="AZ8" s="369"/>
      <c r="BA8" s="369"/>
      <c r="BB8" s="369"/>
      <c r="BC8" s="370"/>
      <c r="BD8" s="371"/>
    </row>
    <row r="9" spans="1:56">
      <c r="A9" s="165" t="s">
        <v>529</v>
      </c>
      <c r="B9" s="300" t="s">
        <v>776</v>
      </c>
      <c r="C9" s="368"/>
      <c r="D9" s="369"/>
      <c r="E9" s="369"/>
      <c r="F9" s="369"/>
      <c r="G9" s="370"/>
      <c r="H9" s="371"/>
      <c r="I9" s="368"/>
      <c r="J9" s="372"/>
      <c r="K9" s="369"/>
      <c r="L9" s="369"/>
      <c r="M9" s="369"/>
      <c r="N9" s="371"/>
      <c r="O9" s="368"/>
      <c r="P9" s="369"/>
      <c r="Q9" s="369"/>
      <c r="R9" s="369"/>
      <c r="S9" s="370"/>
      <c r="T9" s="371"/>
      <c r="U9" s="368"/>
      <c r="V9" s="369"/>
      <c r="W9" s="369"/>
      <c r="X9" s="369"/>
      <c r="Y9" s="370"/>
      <c r="Z9" s="371"/>
      <c r="AA9" s="368"/>
      <c r="AB9" s="369"/>
      <c r="AC9" s="369"/>
      <c r="AD9" s="369"/>
      <c r="AE9" s="370"/>
      <c r="AF9" s="371"/>
      <c r="AG9" s="368"/>
      <c r="AH9" s="369"/>
      <c r="AI9" s="369"/>
      <c r="AJ9" s="369"/>
      <c r="AK9" s="370"/>
      <c r="AL9" s="371"/>
      <c r="AM9" s="368"/>
      <c r="AN9" s="369"/>
      <c r="AO9" s="369"/>
      <c r="AP9" s="369"/>
      <c r="AQ9" s="370"/>
      <c r="AR9" s="371"/>
      <c r="AS9" s="368"/>
      <c r="AT9" s="369"/>
      <c r="AU9" s="369"/>
      <c r="AV9" s="369"/>
      <c r="AW9" s="370"/>
      <c r="AX9" s="371"/>
      <c r="AY9" s="368"/>
      <c r="AZ9" s="369"/>
      <c r="BA9" s="369"/>
      <c r="BB9" s="369"/>
      <c r="BC9" s="370"/>
      <c r="BD9" s="371"/>
    </row>
    <row r="10" spans="1:56">
      <c r="A10" s="165" t="s">
        <v>530</v>
      </c>
      <c r="B10" s="300" t="s">
        <v>777</v>
      </c>
      <c r="C10" s="368"/>
      <c r="D10" s="369"/>
      <c r="E10" s="369"/>
      <c r="F10" s="369"/>
      <c r="G10" s="370"/>
      <c r="H10" s="371"/>
      <c r="I10" s="368"/>
      <c r="J10" s="372"/>
      <c r="K10" s="369"/>
      <c r="L10" s="369"/>
      <c r="M10" s="369"/>
      <c r="N10" s="371"/>
      <c r="O10" s="368"/>
      <c r="P10" s="369"/>
      <c r="Q10" s="369"/>
      <c r="R10" s="369"/>
      <c r="S10" s="370"/>
      <c r="T10" s="371"/>
      <c r="U10" s="368"/>
      <c r="V10" s="369"/>
      <c r="W10" s="369"/>
      <c r="X10" s="369"/>
      <c r="Y10" s="370"/>
      <c r="Z10" s="371"/>
      <c r="AA10" s="368"/>
      <c r="AB10" s="369"/>
      <c r="AC10" s="369"/>
      <c r="AD10" s="369"/>
      <c r="AE10" s="370"/>
      <c r="AF10" s="371"/>
      <c r="AG10" s="368"/>
      <c r="AH10" s="369"/>
      <c r="AI10" s="369"/>
      <c r="AJ10" s="369"/>
      <c r="AK10" s="370"/>
      <c r="AL10" s="371"/>
      <c r="AM10" s="368"/>
      <c r="AN10" s="369"/>
      <c r="AO10" s="369"/>
      <c r="AP10" s="369"/>
      <c r="AQ10" s="370"/>
      <c r="AR10" s="371"/>
      <c r="AS10" s="368"/>
      <c r="AT10" s="369"/>
      <c r="AU10" s="369"/>
      <c r="AV10" s="369"/>
      <c r="AW10" s="370"/>
      <c r="AX10" s="371"/>
      <c r="AY10" s="368"/>
      <c r="AZ10" s="369"/>
      <c r="BA10" s="369"/>
      <c r="BB10" s="369"/>
      <c r="BC10" s="370"/>
      <c r="BD10" s="371"/>
    </row>
    <row r="11" spans="1:56">
      <c r="A11" s="165" t="s">
        <v>531</v>
      </c>
      <c r="B11" s="300" t="s">
        <v>778</v>
      </c>
      <c r="C11" s="368"/>
      <c r="D11" s="369"/>
      <c r="E11" s="369"/>
      <c r="F11" s="369"/>
      <c r="G11" s="370"/>
      <c r="H11" s="371"/>
      <c r="I11" s="368"/>
      <c r="J11" s="372"/>
      <c r="K11" s="369"/>
      <c r="L11" s="369"/>
      <c r="M11" s="369"/>
      <c r="N11" s="371"/>
      <c r="O11" s="368"/>
      <c r="P11" s="369"/>
      <c r="Q11" s="369"/>
      <c r="R11" s="369"/>
      <c r="S11" s="370"/>
      <c r="T11" s="371"/>
      <c r="U11" s="368"/>
      <c r="V11" s="369"/>
      <c r="W11" s="369"/>
      <c r="X11" s="369"/>
      <c r="Y11" s="370"/>
      <c r="Z11" s="371"/>
      <c r="AA11" s="368"/>
      <c r="AB11" s="369"/>
      <c r="AC11" s="369"/>
      <c r="AD11" s="369"/>
      <c r="AE11" s="370"/>
      <c r="AF11" s="371"/>
      <c r="AG11" s="368"/>
      <c r="AH11" s="369"/>
      <c r="AI11" s="369"/>
      <c r="AJ11" s="369"/>
      <c r="AK11" s="370"/>
      <c r="AL11" s="371"/>
      <c r="AM11" s="368"/>
      <c r="AN11" s="369"/>
      <c r="AO11" s="369"/>
      <c r="AP11" s="369"/>
      <c r="AQ11" s="370"/>
      <c r="AR11" s="371"/>
      <c r="AS11" s="368"/>
      <c r="AT11" s="369"/>
      <c r="AU11" s="369"/>
      <c r="AV11" s="369"/>
      <c r="AW11" s="370"/>
      <c r="AX11" s="371"/>
      <c r="AY11" s="368"/>
      <c r="AZ11" s="369"/>
      <c r="BA11" s="369"/>
      <c r="BB11" s="369"/>
      <c r="BC11" s="370"/>
      <c r="BD11" s="371"/>
    </row>
    <row r="12" spans="1:56">
      <c r="A12" s="165" t="s">
        <v>532</v>
      </c>
      <c r="B12" s="300" t="s">
        <v>779</v>
      </c>
      <c r="C12" s="368"/>
      <c r="D12" s="369"/>
      <c r="E12" s="369"/>
      <c r="F12" s="369"/>
      <c r="G12" s="370"/>
      <c r="H12" s="371"/>
      <c r="I12" s="368"/>
      <c r="J12" s="372"/>
      <c r="K12" s="369"/>
      <c r="L12" s="369"/>
      <c r="M12" s="369"/>
      <c r="N12" s="371"/>
      <c r="O12" s="368"/>
      <c r="P12" s="369"/>
      <c r="Q12" s="369"/>
      <c r="R12" s="369"/>
      <c r="S12" s="370"/>
      <c r="T12" s="371"/>
      <c r="U12" s="368"/>
      <c r="V12" s="369"/>
      <c r="W12" s="369"/>
      <c r="X12" s="369"/>
      <c r="Y12" s="370"/>
      <c r="Z12" s="371"/>
      <c r="AA12" s="368"/>
      <c r="AB12" s="369"/>
      <c r="AC12" s="369"/>
      <c r="AD12" s="369"/>
      <c r="AE12" s="370"/>
      <c r="AF12" s="371"/>
      <c r="AG12" s="368"/>
      <c r="AH12" s="369"/>
      <c r="AI12" s="369"/>
      <c r="AJ12" s="369"/>
      <c r="AK12" s="370"/>
      <c r="AL12" s="371"/>
      <c r="AM12" s="368"/>
      <c r="AN12" s="369"/>
      <c r="AO12" s="369"/>
      <c r="AP12" s="369"/>
      <c r="AQ12" s="370"/>
      <c r="AR12" s="371"/>
      <c r="AS12" s="368"/>
      <c r="AT12" s="369"/>
      <c r="AU12" s="369"/>
      <c r="AV12" s="369"/>
      <c r="AW12" s="370"/>
      <c r="AX12" s="371"/>
      <c r="AY12" s="368"/>
      <c r="AZ12" s="369"/>
      <c r="BA12" s="369"/>
      <c r="BB12" s="369"/>
      <c r="BC12" s="370"/>
      <c r="BD12" s="371"/>
    </row>
    <row r="13" spans="1:56">
      <c r="A13" s="165" t="s">
        <v>533</v>
      </c>
      <c r="B13" s="300" t="s">
        <v>780</v>
      </c>
      <c r="C13" s="368"/>
      <c r="D13" s="369"/>
      <c r="E13" s="369"/>
      <c r="F13" s="369"/>
      <c r="G13" s="370"/>
      <c r="H13" s="371"/>
      <c r="I13" s="368"/>
      <c r="J13" s="372"/>
      <c r="K13" s="369"/>
      <c r="L13" s="369"/>
      <c r="M13" s="369"/>
      <c r="N13" s="371"/>
      <c r="O13" s="368"/>
      <c r="P13" s="369"/>
      <c r="Q13" s="369"/>
      <c r="R13" s="369"/>
      <c r="S13" s="370"/>
      <c r="T13" s="371"/>
      <c r="U13" s="368"/>
      <c r="V13" s="369"/>
      <c r="W13" s="369"/>
      <c r="X13" s="369"/>
      <c r="Y13" s="370"/>
      <c r="Z13" s="371"/>
      <c r="AA13" s="368"/>
      <c r="AB13" s="369"/>
      <c r="AC13" s="369"/>
      <c r="AD13" s="369"/>
      <c r="AE13" s="370"/>
      <c r="AF13" s="371"/>
      <c r="AG13" s="368"/>
      <c r="AH13" s="369"/>
      <c r="AI13" s="369"/>
      <c r="AJ13" s="369"/>
      <c r="AK13" s="370"/>
      <c r="AL13" s="371"/>
      <c r="AM13" s="368"/>
      <c r="AN13" s="369"/>
      <c r="AO13" s="369"/>
      <c r="AP13" s="369"/>
      <c r="AQ13" s="370"/>
      <c r="AR13" s="371"/>
      <c r="AS13" s="368"/>
      <c r="AT13" s="369"/>
      <c r="AU13" s="369"/>
      <c r="AV13" s="369"/>
      <c r="AW13" s="370"/>
      <c r="AX13" s="371"/>
      <c r="AY13" s="368"/>
      <c r="AZ13" s="369"/>
      <c r="BA13" s="369"/>
      <c r="BB13" s="369"/>
      <c r="BC13" s="370"/>
      <c r="BD13" s="371"/>
    </row>
    <row r="14" spans="1:56">
      <c r="A14" s="165" t="s">
        <v>534</v>
      </c>
      <c r="B14" s="300" t="s">
        <v>781</v>
      </c>
      <c r="C14" s="368"/>
      <c r="D14" s="369"/>
      <c r="E14" s="369"/>
      <c r="F14" s="369"/>
      <c r="G14" s="370"/>
      <c r="H14" s="371"/>
      <c r="I14" s="368"/>
      <c r="J14" s="372"/>
      <c r="K14" s="369"/>
      <c r="L14" s="369"/>
      <c r="M14" s="369"/>
      <c r="N14" s="371"/>
      <c r="O14" s="368"/>
      <c r="P14" s="369"/>
      <c r="Q14" s="369"/>
      <c r="R14" s="369"/>
      <c r="S14" s="370"/>
      <c r="T14" s="371"/>
      <c r="U14" s="368"/>
      <c r="V14" s="369"/>
      <c r="W14" s="369"/>
      <c r="X14" s="369"/>
      <c r="Y14" s="370"/>
      <c r="Z14" s="371"/>
      <c r="AA14" s="368"/>
      <c r="AB14" s="369"/>
      <c r="AC14" s="369"/>
      <c r="AD14" s="369"/>
      <c r="AE14" s="370"/>
      <c r="AF14" s="371"/>
      <c r="AG14" s="368"/>
      <c r="AH14" s="369"/>
      <c r="AI14" s="369"/>
      <c r="AJ14" s="369"/>
      <c r="AK14" s="370"/>
      <c r="AL14" s="371"/>
      <c r="AM14" s="368"/>
      <c r="AN14" s="369"/>
      <c r="AO14" s="369"/>
      <c r="AP14" s="369"/>
      <c r="AQ14" s="370"/>
      <c r="AR14" s="371"/>
      <c r="AS14" s="368"/>
      <c r="AT14" s="369"/>
      <c r="AU14" s="369"/>
      <c r="AV14" s="369"/>
      <c r="AW14" s="370"/>
      <c r="AX14" s="371"/>
      <c r="AY14" s="368"/>
      <c r="AZ14" s="369"/>
      <c r="BA14" s="369"/>
      <c r="BB14" s="369"/>
      <c r="BC14" s="370"/>
      <c r="BD14" s="371"/>
    </row>
    <row r="15" spans="1:56">
      <c r="A15" s="165" t="s">
        <v>535</v>
      </c>
      <c r="B15" s="300" t="s">
        <v>782</v>
      </c>
      <c r="C15" s="368"/>
      <c r="D15" s="369"/>
      <c r="E15" s="369"/>
      <c r="F15" s="369"/>
      <c r="G15" s="370"/>
      <c r="H15" s="371"/>
      <c r="I15" s="368"/>
      <c r="J15" s="372"/>
      <c r="K15" s="369"/>
      <c r="L15" s="369"/>
      <c r="M15" s="369"/>
      <c r="N15" s="371"/>
      <c r="O15" s="368"/>
      <c r="P15" s="369"/>
      <c r="Q15" s="369"/>
      <c r="R15" s="369"/>
      <c r="S15" s="370"/>
      <c r="T15" s="371"/>
      <c r="U15" s="368"/>
      <c r="V15" s="369"/>
      <c r="W15" s="369"/>
      <c r="X15" s="369"/>
      <c r="Y15" s="370"/>
      <c r="Z15" s="371"/>
      <c r="AA15" s="368"/>
      <c r="AB15" s="369"/>
      <c r="AC15" s="369"/>
      <c r="AD15" s="369"/>
      <c r="AE15" s="370"/>
      <c r="AF15" s="371"/>
      <c r="AG15" s="368"/>
      <c r="AH15" s="369"/>
      <c r="AI15" s="369"/>
      <c r="AJ15" s="369"/>
      <c r="AK15" s="370"/>
      <c r="AL15" s="371"/>
      <c r="AM15" s="368"/>
      <c r="AN15" s="369"/>
      <c r="AO15" s="369"/>
      <c r="AP15" s="369"/>
      <c r="AQ15" s="370"/>
      <c r="AR15" s="371"/>
      <c r="AS15" s="368"/>
      <c r="AT15" s="369"/>
      <c r="AU15" s="369"/>
      <c r="AV15" s="369"/>
      <c r="AW15" s="370"/>
      <c r="AX15" s="371"/>
      <c r="AY15" s="368"/>
      <c r="AZ15" s="369"/>
      <c r="BA15" s="369"/>
      <c r="BB15" s="369"/>
      <c r="BC15" s="370"/>
      <c r="BD15" s="371"/>
    </row>
    <row r="16" spans="1:56">
      <c r="A16" s="165" t="s">
        <v>536</v>
      </c>
      <c r="B16" s="300" t="s">
        <v>783</v>
      </c>
      <c r="C16" s="368"/>
      <c r="D16" s="369"/>
      <c r="E16" s="369"/>
      <c r="F16" s="369"/>
      <c r="G16" s="370"/>
      <c r="H16" s="371"/>
      <c r="I16" s="368"/>
      <c r="J16" s="372"/>
      <c r="K16" s="369"/>
      <c r="L16" s="369"/>
      <c r="M16" s="369"/>
      <c r="N16" s="371"/>
      <c r="O16" s="368"/>
      <c r="P16" s="369"/>
      <c r="Q16" s="369"/>
      <c r="R16" s="369"/>
      <c r="S16" s="370"/>
      <c r="T16" s="371"/>
      <c r="U16" s="368"/>
      <c r="V16" s="369"/>
      <c r="W16" s="369"/>
      <c r="X16" s="369"/>
      <c r="Y16" s="370"/>
      <c r="Z16" s="371"/>
      <c r="AA16" s="368"/>
      <c r="AB16" s="369"/>
      <c r="AC16" s="369"/>
      <c r="AD16" s="369"/>
      <c r="AE16" s="370"/>
      <c r="AF16" s="371"/>
      <c r="AG16" s="368"/>
      <c r="AH16" s="369"/>
      <c r="AI16" s="369"/>
      <c r="AJ16" s="369"/>
      <c r="AK16" s="370"/>
      <c r="AL16" s="371"/>
      <c r="AM16" s="368"/>
      <c r="AN16" s="369"/>
      <c r="AO16" s="369"/>
      <c r="AP16" s="369"/>
      <c r="AQ16" s="370"/>
      <c r="AR16" s="371"/>
      <c r="AS16" s="368"/>
      <c r="AT16" s="369"/>
      <c r="AU16" s="369"/>
      <c r="AV16" s="369"/>
      <c r="AW16" s="370"/>
      <c r="AX16" s="371"/>
      <c r="AY16" s="368"/>
      <c r="AZ16" s="369"/>
      <c r="BA16" s="369"/>
      <c r="BB16" s="369"/>
      <c r="BC16" s="370"/>
      <c r="BD16" s="371"/>
    </row>
    <row r="17" spans="1:56">
      <c r="A17" s="165" t="s">
        <v>537</v>
      </c>
      <c r="B17" s="300" t="s">
        <v>784</v>
      </c>
      <c r="C17" s="368"/>
      <c r="D17" s="369"/>
      <c r="E17" s="369"/>
      <c r="F17" s="369"/>
      <c r="G17" s="370"/>
      <c r="H17" s="371"/>
      <c r="I17" s="368"/>
      <c r="J17" s="372"/>
      <c r="K17" s="369"/>
      <c r="L17" s="369"/>
      <c r="M17" s="369"/>
      <c r="N17" s="371"/>
      <c r="O17" s="368"/>
      <c r="P17" s="369"/>
      <c r="Q17" s="369"/>
      <c r="R17" s="369"/>
      <c r="S17" s="370"/>
      <c r="T17" s="371"/>
      <c r="U17" s="368"/>
      <c r="V17" s="369"/>
      <c r="W17" s="369"/>
      <c r="X17" s="369"/>
      <c r="Y17" s="370"/>
      <c r="Z17" s="371"/>
      <c r="AA17" s="368"/>
      <c r="AB17" s="369"/>
      <c r="AC17" s="369"/>
      <c r="AD17" s="369"/>
      <c r="AE17" s="370"/>
      <c r="AF17" s="371"/>
      <c r="AG17" s="368"/>
      <c r="AH17" s="369"/>
      <c r="AI17" s="369"/>
      <c r="AJ17" s="369"/>
      <c r="AK17" s="370"/>
      <c r="AL17" s="371"/>
      <c r="AM17" s="368"/>
      <c r="AN17" s="369"/>
      <c r="AO17" s="369"/>
      <c r="AP17" s="369"/>
      <c r="AQ17" s="370"/>
      <c r="AR17" s="371"/>
      <c r="AS17" s="368"/>
      <c r="AT17" s="369"/>
      <c r="AU17" s="369"/>
      <c r="AV17" s="369"/>
      <c r="AW17" s="370"/>
      <c r="AX17" s="371"/>
      <c r="AY17" s="368"/>
      <c r="AZ17" s="369"/>
      <c r="BA17" s="369"/>
      <c r="BB17" s="369"/>
      <c r="BC17" s="370"/>
      <c r="BD17" s="371"/>
    </row>
    <row r="18" spans="1:56">
      <c r="A18" s="165" t="s">
        <v>538</v>
      </c>
      <c r="B18" s="300" t="s">
        <v>785</v>
      </c>
      <c r="C18" s="368"/>
      <c r="D18" s="369"/>
      <c r="E18" s="369"/>
      <c r="F18" s="369"/>
      <c r="G18" s="370"/>
      <c r="H18" s="371"/>
      <c r="I18" s="368"/>
      <c r="J18" s="372"/>
      <c r="K18" s="369"/>
      <c r="L18" s="369"/>
      <c r="M18" s="369"/>
      <c r="N18" s="371"/>
      <c r="O18" s="368"/>
      <c r="P18" s="369"/>
      <c r="Q18" s="369"/>
      <c r="R18" s="369"/>
      <c r="S18" s="370"/>
      <c r="T18" s="371"/>
      <c r="U18" s="368"/>
      <c r="V18" s="369"/>
      <c r="W18" s="369"/>
      <c r="X18" s="369"/>
      <c r="Y18" s="370"/>
      <c r="Z18" s="371"/>
      <c r="AA18" s="368"/>
      <c r="AB18" s="369"/>
      <c r="AC18" s="369"/>
      <c r="AD18" s="369"/>
      <c r="AE18" s="370"/>
      <c r="AF18" s="371"/>
      <c r="AG18" s="368"/>
      <c r="AH18" s="369"/>
      <c r="AI18" s="369"/>
      <c r="AJ18" s="369"/>
      <c r="AK18" s="370"/>
      <c r="AL18" s="371"/>
      <c r="AM18" s="368"/>
      <c r="AN18" s="369"/>
      <c r="AO18" s="369"/>
      <c r="AP18" s="369"/>
      <c r="AQ18" s="370"/>
      <c r="AR18" s="371"/>
      <c r="AS18" s="368"/>
      <c r="AT18" s="369"/>
      <c r="AU18" s="369"/>
      <c r="AV18" s="369"/>
      <c r="AW18" s="370"/>
      <c r="AX18" s="371"/>
      <c r="AY18" s="368"/>
      <c r="AZ18" s="369"/>
      <c r="BA18" s="369"/>
      <c r="BB18" s="369"/>
      <c r="BC18" s="370"/>
      <c r="BD18" s="371"/>
    </row>
    <row r="19" spans="1:56">
      <c r="A19" s="165" t="s">
        <v>539</v>
      </c>
      <c r="B19" s="300" t="s">
        <v>786</v>
      </c>
      <c r="C19" s="368"/>
      <c r="D19" s="369"/>
      <c r="E19" s="369"/>
      <c r="F19" s="369"/>
      <c r="G19" s="370"/>
      <c r="H19" s="371"/>
      <c r="I19" s="368"/>
      <c r="J19" s="372"/>
      <c r="K19" s="369"/>
      <c r="L19" s="369"/>
      <c r="M19" s="369"/>
      <c r="N19" s="371"/>
      <c r="O19" s="368"/>
      <c r="P19" s="369"/>
      <c r="Q19" s="369"/>
      <c r="R19" s="369"/>
      <c r="S19" s="370"/>
      <c r="T19" s="371"/>
      <c r="U19" s="368"/>
      <c r="V19" s="369"/>
      <c r="W19" s="369"/>
      <c r="X19" s="369"/>
      <c r="Y19" s="370"/>
      <c r="Z19" s="371"/>
      <c r="AA19" s="368"/>
      <c r="AB19" s="369"/>
      <c r="AC19" s="369"/>
      <c r="AD19" s="369"/>
      <c r="AE19" s="370"/>
      <c r="AF19" s="371"/>
      <c r="AG19" s="368"/>
      <c r="AH19" s="369"/>
      <c r="AI19" s="369"/>
      <c r="AJ19" s="369"/>
      <c r="AK19" s="370"/>
      <c r="AL19" s="371"/>
      <c r="AM19" s="368"/>
      <c r="AN19" s="369"/>
      <c r="AO19" s="369"/>
      <c r="AP19" s="369"/>
      <c r="AQ19" s="370"/>
      <c r="AR19" s="371"/>
      <c r="AS19" s="368"/>
      <c r="AT19" s="369"/>
      <c r="AU19" s="369"/>
      <c r="AV19" s="369"/>
      <c r="AW19" s="370"/>
      <c r="AX19" s="371"/>
      <c r="AY19" s="368"/>
      <c r="AZ19" s="369"/>
      <c r="BA19" s="369"/>
      <c r="BB19" s="369"/>
      <c r="BC19" s="370"/>
      <c r="BD19" s="371"/>
    </row>
    <row r="20" spans="1:56">
      <c r="A20" s="165" t="s">
        <v>540</v>
      </c>
      <c r="B20" s="300" t="s">
        <v>787</v>
      </c>
      <c r="C20" s="368"/>
      <c r="D20" s="369"/>
      <c r="E20" s="369"/>
      <c r="F20" s="369"/>
      <c r="G20" s="370"/>
      <c r="H20" s="371"/>
      <c r="I20" s="368"/>
      <c r="J20" s="372"/>
      <c r="K20" s="369"/>
      <c r="L20" s="369"/>
      <c r="M20" s="369"/>
      <c r="N20" s="371"/>
      <c r="O20" s="368"/>
      <c r="P20" s="369"/>
      <c r="Q20" s="369"/>
      <c r="R20" s="369"/>
      <c r="S20" s="370"/>
      <c r="T20" s="371"/>
      <c r="U20" s="368"/>
      <c r="V20" s="369"/>
      <c r="W20" s="369"/>
      <c r="X20" s="369"/>
      <c r="Y20" s="370"/>
      <c r="Z20" s="371"/>
      <c r="AA20" s="368"/>
      <c r="AB20" s="369"/>
      <c r="AC20" s="369"/>
      <c r="AD20" s="369"/>
      <c r="AE20" s="370"/>
      <c r="AF20" s="371"/>
      <c r="AG20" s="368"/>
      <c r="AH20" s="369"/>
      <c r="AI20" s="369"/>
      <c r="AJ20" s="369"/>
      <c r="AK20" s="370"/>
      <c r="AL20" s="371"/>
      <c r="AM20" s="368"/>
      <c r="AN20" s="369"/>
      <c r="AO20" s="369"/>
      <c r="AP20" s="369"/>
      <c r="AQ20" s="370"/>
      <c r="AR20" s="371"/>
      <c r="AS20" s="368"/>
      <c r="AT20" s="369"/>
      <c r="AU20" s="369"/>
      <c r="AV20" s="369"/>
      <c r="AW20" s="370"/>
      <c r="AX20" s="371"/>
      <c r="AY20" s="368"/>
      <c r="AZ20" s="369"/>
      <c r="BA20" s="369"/>
      <c r="BB20" s="369"/>
      <c r="BC20" s="370"/>
      <c r="BD20" s="371"/>
    </row>
    <row r="21" spans="1:56">
      <c r="A21" s="165" t="s">
        <v>541</v>
      </c>
      <c r="B21" s="300" t="s">
        <v>788</v>
      </c>
      <c r="C21" s="368"/>
      <c r="D21" s="369"/>
      <c r="E21" s="369"/>
      <c r="F21" s="369"/>
      <c r="G21" s="370"/>
      <c r="H21" s="371"/>
      <c r="I21" s="368"/>
      <c r="J21" s="372"/>
      <c r="K21" s="369"/>
      <c r="L21" s="369"/>
      <c r="M21" s="369"/>
      <c r="N21" s="371"/>
      <c r="O21" s="368"/>
      <c r="P21" s="369"/>
      <c r="Q21" s="369"/>
      <c r="R21" s="369"/>
      <c r="S21" s="370"/>
      <c r="T21" s="371"/>
      <c r="U21" s="368"/>
      <c r="V21" s="369"/>
      <c r="W21" s="369"/>
      <c r="X21" s="369"/>
      <c r="Y21" s="370"/>
      <c r="Z21" s="371"/>
      <c r="AA21" s="368"/>
      <c r="AB21" s="369"/>
      <c r="AC21" s="369"/>
      <c r="AD21" s="369"/>
      <c r="AE21" s="370"/>
      <c r="AF21" s="371"/>
      <c r="AG21" s="368"/>
      <c r="AH21" s="369"/>
      <c r="AI21" s="369"/>
      <c r="AJ21" s="369"/>
      <c r="AK21" s="370"/>
      <c r="AL21" s="371"/>
      <c r="AM21" s="368"/>
      <c r="AN21" s="369"/>
      <c r="AO21" s="369"/>
      <c r="AP21" s="369"/>
      <c r="AQ21" s="370"/>
      <c r="AR21" s="371"/>
      <c r="AS21" s="368"/>
      <c r="AT21" s="369"/>
      <c r="AU21" s="369"/>
      <c r="AV21" s="369"/>
      <c r="AW21" s="370"/>
      <c r="AX21" s="371"/>
      <c r="AY21" s="368"/>
      <c r="AZ21" s="369"/>
      <c r="BA21" s="369"/>
      <c r="BB21" s="369"/>
      <c r="BC21" s="370"/>
      <c r="BD21" s="371"/>
    </row>
    <row r="22" spans="1:56">
      <c r="A22" s="165" t="s">
        <v>542</v>
      </c>
      <c r="B22" s="300" t="s">
        <v>789</v>
      </c>
      <c r="C22" s="368"/>
      <c r="D22" s="369"/>
      <c r="E22" s="369"/>
      <c r="F22" s="369"/>
      <c r="G22" s="370"/>
      <c r="H22" s="371"/>
      <c r="I22" s="368"/>
      <c r="J22" s="372"/>
      <c r="K22" s="369"/>
      <c r="L22" s="369"/>
      <c r="M22" s="369"/>
      <c r="N22" s="371"/>
      <c r="O22" s="368"/>
      <c r="P22" s="369"/>
      <c r="Q22" s="369"/>
      <c r="R22" s="369"/>
      <c r="S22" s="370"/>
      <c r="T22" s="371"/>
      <c r="U22" s="368"/>
      <c r="V22" s="369"/>
      <c r="W22" s="369"/>
      <c r="X22" s="369"/>
      <c r="Y22" s="370"/>
      <c r="Z22" s="371"/>
      <c r="AA22" s="368"/>
      <c r="AB22" s="369"/>
      <c r="AC22" s="369"/>
      <c r="AD22" s="369"/>
      <c r="AE22" s="370"/>
      <c r="AF22" s="371"/>
      <c r="AG22" s="368"/>
      <c r="AH22" s="369"/>
      <c r="AI22" s="369"/>
      <c r="AJ22" s="369"/>
      <c r="AK22" s="370"/>
      <c r="AL22" s="371"/>
      <c r="AM22" s="368"/>
      <c r="AN22" s="369"/>
      <c r="AO22" s="369"/>
      <c r="AP22" s="369"/>
      <c r="AQ22" s="370"/>
      <c r="AR22" s="371"/>
      <c r="AS22" s="368"/>
      <c r="AT22" s="369"/>
      <c r="AU22" s="369"/>
      <c r="AV22" s="369"/>
      <c r="AW22" s="370"/>
      <c r="AX22" s="371"/>
      <c r="AY22" s="368"/>
      <c r="AZ22" s="369"/>
      <c r="BA22" s="369"/>
      <c r="BB22" s="369"/>
      <c r="BC22" s="370"/>
      <c r="BD22" s="371"/>
    </row>
    <row r="23" spans="1:56">
      <c r="A23" s="165" t="s">
        <v>543</v>
      </c>
      <c r="B23" s="300" t="s">
        <v>790</v>
      </c>
      <c r="C23" s="368"/>
      <c r="D23" s="369"/>
      <c r="E23" s="369"/>
      <c r="F23" s="369"/>
      <c r="G23" s="370"/>
      <c r="H23" s="371"/>
      <c r="I23" s="368"/>
      <c r="J23" s="372"/>
      <c r="K23" s="369"/>
      <c r="L23" s="369"/>
      <c r="M23" s="369"/>
      <c r="N23" s="371"/>
      <c r="O23" s="368"/>
      <c r="P23" s="369"/>
      <c r="Q23" s="369"/>
      <c r="R23" s="369"/>
      <c r="S23" s="370"/>
      <c r="T23" s="371"/>
      <c r="U23" s="368"/>
      <c r="V23" s="369"/>
      <c r="W23" s="369"/>
      <c r="X23" s="369"/>
      <c r="Y23" s="370"/>
      <c r="Z23" s="371"/>
      <c r="AA23" s="368"/>
      <c r="AB23" s="369"/>
      <c r="AC23" s="369"/>
      <c r="AD23" s="369"/>
      <c r="AE23" s="370"/>
      <c r="AF23" s="371"/>
      <c r="AG23" s="368"/>
      <c r="AH23" s="369"/>
      <c r="AI23" s="369"/>
      <c r="AJ23" s="369"/>
      <c r="AK23" s="370"/>
      <c r="AL23" s="371"/>
      <c r="AM23" s="368"/>
      <c r="AN23" s="369"/>
      <c r="AO23" s="369"/>
      <c r="AP23" s="369"/>
      <c r="AQ23" s="370"/>
      <c r="AR23" s="371"/>
      <c r="AS23" s="368"/>
      <c r="AT23" s="369"/>
      <c r="AU23" s="369"/>
      <c r="AV23" s="369"/>
      <c r="AW23" s="370"/>
      <c r="AX23" s="371"/>
      <c r="AY23" s="368"/>
      <c r="AZ23" s="369"/>
      <c r="BA23" s="369"/>
      <c r="BB23" s="369"/>
      <c r="BC23" s="370"/>
      <c r="BD23" s="371"/>
    </row>
    <row r="24" spans="1:56">
      <c r="A24" s="165" t="s">
        <v>544</v>
      </c>
      <c r="B24" s="300" t="s">
        <v>791</v>
      </c>
      <c r="C24" s="368"/>
      <c r="D24" s="369"/>
      <c r="E24" s="369"/>
      <c r="F24" s="369"/>
      <c r="G24" s="370"/>
      <c r="H24" s="371"/>
      <c r="I24" s="368"/>
      <c r="J24" s="372"/>
      <c r="K24" s="369"/>
      <c r="L24" s="369"/>
      <c r="M24" s="369"/>
      <c r="N24" s="371"/>
      <c r="O24" s="368"/>
      <c r="P24" s="369"/>
      <c r="Q24" s="369"/>
      <c r="R24" s="369"/>
      <c r="S24" s="370"/>
      <c r="T24" s="371"/>
      <c r="U24" s="368"/>
      <c r="V24" s="369"/>
      <c r="W24" s="369"/>
      <c r="X24" s="369"/>
      <c r="Y24" s="370"/>
      <c r="Z24" s="371"/>
      <c r="AA24" s="368"/>
      <c r="AB24" s="369"/>
      <c r="AC24" s="369"/>
      <c r="AD24" s="369"/>
      <c r="AE24" s="370"/>
      <c r="AF24" s="371"/>
      <c r="AG24" s="368"/>
      <c r="AH24" s="369"/>
      <c r="AI24" s="369"/>
      <c r="AJ24" s="369"/>
      <c r="AK24" s="370"/>
      <c r="AL24" s="371"/>
      <c r="AM24" s="368"/>
      <c r="AN24" s="369"/>
      <c r="AO24" s="369"/>
      <c r="AP24" s="369"/>
      <c r="AQ24" s="370"/>
      <c r="AR24" s="371"/>
      <c r="AS24" s="368"/>
      <c r="AT24" s="369"/>
      <c r="AU24" s="369"/>
      <c r="AV24" s="369"/>
      <c r="AW24" s="370"/>
      <c r="AX24" s="371"/>
      <c r="AY24" s="368"/>
      <c r="AZ24" s="369"/>
      <c r="BA24" s="369"/>
      <c r="BB24" s="369"/>
      <c r="BC24" s="370"/>
      <c r="BD24" s="371"/>
    </row>
    <row r="25" spans="1:56">
      <c r="A25" s="165" t="s">
        <v>545</v>
      </c>
      <c r="B25" s="300" t="s">
        <v>792</v>
      </c>
      <c r="C25" s="368"/>
      <c r="D25" s="369"/>
      <c r="E25" s="369"/>
      <c r="F25" s="369"/>
      <c r="G25" s="370"/>
      <c r="H25" s="371"/>
      <c r="I25" s="368"/>
      <c r="J25" s="372"/>
      <c r="K25" s="369"/>
      <c r="L25" s="369"/>
      <c r="M25" s="369"/>
      <c r="N25" s="371"/>
      <c r="O25" s="368"/>
      <c r="P25" s="369"/>
      <c r="Q25" s="369"/>
      <c r="R25" s="369"/>
      <c r="S25" s="370"/>
      <c r="T25" s="371"/>
      <c r="U25" s="368"/>
      <c r="V25" s="369"/>
      <c r="W25" s="369"/>
      <c r="X25" s="369"/>
      <c r="Y25" s="370"/>
      <c r="Z25" s="371"/>
      <c r="AA25" s="368"/>
      <c r="AB25" s="369"/>
      <c r="AC25" s="369"/>
      <c r="AD25" s="369"/>
      <c r="AE25" s="370"/>
      <c r="AF25" s="371"/>
      <c r="AG25" s="368"/>
      <c r="AH25" s="369"/>
      <c r="AI25" s="369"/>
      <c r="AJ25" s="369"/>
      <c r="AK25" s="370"/>
      <c r="AL25" s="371"/>
      <c r="AM25" s="368"/>
      <c r="AN25" s="369"/>
      <c r="AO25" s="369"/>
      <c r="AP25" s="369"/>
      <c r="AQ25" s="370"/>
      <c r="AR25" s="371"/>
      <c r="AS25" s="368"/>
      <c r="AT25" s="369"/>
      <c r="AU25" s="369"/>
      <c r="AV25" s="369"/>
      <c r="AW25" s="370"/>
      <c r="AX25" s="371"/>
      <c r="AY25" s="368"/>
      <c r="AZ25" s="369"/>
      <c r="BA25" s="369"/>
      <c r="BB25" s="369"/>
      <c r="BC25" s="370"/>
      <c r="BD25" s="371"/>
    </row>
    <row r="26" spans="1:56">
      <c r="A26" s="165" t="s">
        <v>546</v>
      </c>
      <c r="B26" s="300" t="s">
        <v>793</v>
      </c>
      <c r="C26" s="368"/>
      <c r="D26" s="369"/>
      <c r="E26" s="369"/>
      <c r="F26" s="369"/>
      <c r="G26" s="370"/>
      <c r="H26" s="371"/>
      <c r="I26" s="368"/>
      <c r="J26" s="372"/>
      <c r="K26" s="369"/>
      <c r="L26" s="369"/>
      <c r="M26" s="369"/>
      <c r="N26" s="371"/>
      <c r="O26" s="368"/>
      <c r="P26" s="369"/>
      <c r="Q26" s="369"/>
      <c r="R26" s="369"/>
      <c r="S26" s="370"/>
      <c r="T26" s="371"/>
      <c r="U26" s="368"/>
      <c r="V26" s="369"/>
      <c r="W26" s="369"/>
      <c r="X26" s="369"/>
      <c r="Y26" s="370"/>
      <c r="Z26" s="371"/>
      <c r="AA26" s="368"/>
      <c r="AB26" s="369"/>
      <c r="AC26" s="369"/>
      <c r="AD26" s="369"/>
      <c r="AE26" s="370"/>
      <c r="AF26" s="371"/>
      <c r="AG26" s="368"/>
      <c r="AH26" s="369"/>
      <c r="AI26" s="369"/>
      <c r="AJ26" s="369"/>
      <c r="AK26" s="370"/>
      <c r="AL26" s="371"/>
      <c r="AM26" s="368"/>
      <c r="AN26" s="369"/>
      <c r="AO26" s="369"/>
      <c r="AP26" s="369"/>
      <c r="AQ26" s="370"/>
      <c r="AR26" s="371"/>
      <c r="AS26" s="368"/>
      <c r="AT26" s="369"/>
      <c r="AU26" s="369"/>
      <c r="AV26" s="369"/>
      <c r="AW26" s="370"/>
      <c r="AX26" s="371"/>
      <c r="AY26" s="368"/>
      <c r="AZ26" s="369"/>
      <c r="BA26" s="369"/>
      <c r="BB26" s="369"/>
      <c r="BC26" s="370"/>
      <c r="BD26" s="371"/>
    </row>
    <row r="27" spans="1:56">
      <c r="A27" s="165" t="s">
        <v>547</v>
      </c>
      <c r="B27" s="300" t="s">
        <v>794</v>
      </c>
      <c r="C27" s="368"/>
      <c r="D27" s="369"/>
      <c r="E27" s="369"/>
      <c r="F27" s="369"/>
      <c r="G27" s="370"/>
      <c r="H27" s="371"/>
      <c r="I27" s="368"/>
      <c r="J27" s="372"/>
      <c r="K27" s="369"/>
      <c r="L27" s="369"/>
      <c r="M27" s="369"/>
      <c r="N27" s="371"/>
      <c r="O27" s="368"/>
      <c r="P27" s="369"/>
      <c r="Q27" s="369"/>
      <c r="R27" s="369"/>
      <c r="S27" s="370"/>
      <c r="T27" s="371"/>
      <c r="U27" s="368"/>
      <c r="V27" s="369"/>
      <c r="W27" s="369"/>
      <c r="X27" s="369"/>
      <c r="Y27" s="370"/>
      <c r="Z27" s="371"/>
      <c r="AA27" s="368"/>
      <c r="AB27" s="369"/>
      <c r="AC27" s="369"/>
      <c r="AD27" s="369"/>
      <c r="AE27" s="370"/>
      <c r="AF27" s="371"/>
      <c r="AG27" s="368"/>
      <c r="AH27" s="369"/>
      <c r="AI27" s="369"/>
      <c r="AJ27" s="369"/>
      <c r="AK27" s="370"/>
      <c r="AL27" s="371"/>
      <c r="AM27" s="368"/>
      <c r="AN27" s="369"/>
      <c r="AO27" s="369"/>
      <c r="AP27" s="369"/>
      <c r="AQ27" s="370"/>
      <c r="AR27" s="371"/>
      <c r="AS27" s="368"/>
      <c r="AT27" s="369"/>
      <c r="AU27" s="369"/>
      <c r="AV27" s="369"/>
      <c r="AW27" s="370"/>
      <c r="AX27" s="371"/>
      <c r="AY27" s="368"/>
      <c r="AZ27" s="369"/>
      <c r="BA27" s="369"/>
      <c r="BB27" s="369"/>
      <c r="BC27" s="370"/>
      <c r="BD27" s="371"/>
    </row>
    <row r="28" spans="1:56">
      <c r="A28" s="165" t="s">
        <v>548</v>
      </c>
      <c r="B28" s="300" t="s">
        <v>795</v>
      </c>
      <c r="C28" s="368"/>
      <c r="D28" s="369"/>
      <c r="E28" s="369"/>
      <c r="F28" s="369"/>
      <c r="G28" s="370"/>
      <c r="H28" s="371"/>
      <c r="I28" s="368"/>
      <c r="J28" s="372"/>
      <c r="K28" s="369"/>
      <c r="L28" s="369"/>
      <c r="M28" s="369"/>
      <c r="N28" s="371"/>
      <c r="O28" s="368"/>
      <c r="P28" s="369"/>
      <c r="Q28" s="369"/>
      <c r="R28" s="369"/>
      <c r="S28" s="370"/>
      <c r="T28" s="371"/>
      <c r="U28" s="368"/>
      <c r="V28" s="369"/>
      <c r="W28" s="369"/>
      <c r="X28" s="369"/>
      <c r="Y28" s="370"/>
      <c r="Z28" s="371"/>
      <c r="AA28" s="368"/>
      <c r="AB28" s="369"/>
      <c r="AC28" s="369"/>
      <c r="AD28" s="369"/>
      <c r="AE28" s="370"/>
      <c r="AF28" s="371"/>
      <c r="AG28" s="368"/>
      <c r="AH28" s="369"/>
      <c r="AI28" s="369"/>
      <c r="AJ28" s="369"/>
      <c r="AK28" s="370"/>
      <c r="AL28" s="371"/>
      <c r="AM28" s="368"/>
      <c r="AN28" s="369"/>
      <c r="AO28" s="369"/>
      <c r="AP28" s="369"/>
      <c r="AQ28" s="370"/>
      <c r="AR28" s="371"/>
      <c r="AS28" s="368"/>
      <c r="AT28" s="369"/>
      <c r="AU28" s="369"/>
      <c r="AV28" s="369"/>
      <c r="AW28" s="370"/>
      <c r="AX28" s="371"/>
      <c r="AY28" s="368"/>
      <c r="AZ28" s="369"/>
      <c r="BA28" s="369"/>
      <c r="BB28" s="369"/>
      <c r="BC28" s="370"/>
      <c r="BD28" s="371"/>
    </row>
    <row r="29" spans="1:56">
      <c r="A29" s="165" t="s">
        <v>549</v>
      </c>
      <c r="B29" s="300" t="s">
        <v>796</v>
      </c>
      <c r="C29" s="368"/>
      <c r="D29" s="369"/>
      <c r="E29" s="369"/>
      <c r="F29" s="369"/>
      <c r="G29" s="370"/>
      <c r="H29" s="371"/>
      <c r="I29" s="368"/>
      <c r="J29" s="372"/>
      <c r="K29" s="369"/>
      <c r="L29" s="369"/>
      <c r="M29" s="369"/>
      <c r="N29" s="371"/>
      <c r="O29" s="368"/>
      <c r="P29" s="369"/>
      <c r="Q29" s="369"/>
      <c r="R29" s="369"/>
      <c r="S29" s="370"/>
      <c r="T29" s="371"/>
      <c r="U29" s="368"/>
      <c r="V29" s="369"/>
      <c r="W29" s="369"/>
      <c r="X29" s="369"/>
      <c r="Y29" s="370"/>
      <c r="Z29" s="371"/>
      <c r="AA29" s="368"/>
      <c r="AB29" s="369"/>
      <c r="AC29" s="369"/>
      <c r="AD29" s="369"/>
      <c r="AE29" s="370"/>
      <c r="AF29" s="371"/>
      <c r="AG29" s="368"/>
      <c r="AH29" s="369"/>
      <c r="AI29" s="369"/>
      <c r="AJ29" s="369"/>
      <c r="AK29" s="370"/>
      <c r="AL29" s="371"/>
      <c r="AM29" s="368"/>
      <c r="AN29" s="369"/>
      <c r="AO29" s="369"/>
      <c r="AP29" s="369"/>
      <c r="AQ29" s="370"/>
      <c r="AR29" s="371"/>
      <c r="AS29" s="368"/>
      <c r="AT29" s="369"/>
      <c r="AU29" s="369"/>
      <c r="AV29" s="369"/>
      <c r="AW29" s="370"/>
      <c r="AX29" s="371"/>
      <c r="AY29" s="368"/>
      <c r="AZ29" s="369"/>
      <c r="BA29" s="369"/>
      <c r="BB29" s="369"/>
      <c r="BC29" s="370"/>
      <c r="BD29" s="371"/>
    </row>
    <row r="30" spans="1:56">
      <c r="A30" s="165" t="s">
        <v>550</v>
      </c>
      <c r="B30" s="300" t="s">
        <v>797</v>
      </c>
      <c r="C30" s="368"/>
      <c r="D30" s="369"/>
      <c r="E30" s="369"/>
      <c r="F30" s="369"/>
      <c r="G30" s="370"/>
      <c r="H30" s="371"/>
      <c r="I30" s="368"/>
      <c r="J30" s="372"/>
      <c r="K30" s="369"/>
      <c r="L30" s="369"/>
      <c r="M30" s="369"/>
      <c r="N30" s="371"/>
      <c r="O30" s="368"/>
      <c r="P30" s="369"/>
      <c r="Q30" s="369"/>
      <c r="R30" s="369"/>
      <c r="S30" s="370"/>
      <c r="T30" s="371"/>
      <c r="U30" s="368"/>
      <c r="V30" s="369"/>
      <c r="W30" s="369"/>
      <c r="X30" s="369"/>
      <c r="Y30" s="370"/>
      <c r="Z30" s="371"/>
      <c r="AA30" s="368"/>
      <c r="AB30" s="369"/>
      <c r="AC30" s="369"/>
      <c r="AD30" s="369"/>
      <c r="AE30" s="370"/>
      <c r="AF30" s="371"/>
      <c r="AG30" s="368"/>
      <c r="AH30" s="369"/>
      <c r="AI30" s="369"/>
      <c r="AJ30" s="369"/>
      <c r="AK30" s="370"/>
      <c r="AL30" s="371"/>
      <c r="AM30" s="368"/>
      <c r="AN30" s="369"/>
      <c r="AO30" s="369"/>
      <c r="AP30" s="369"/>
      <c r="AQ30" s="370"/>
      <c r="AR30" s="371"/>
      <c r="AS30" s="368"/>
      <c r="AT30" s="369"/>
      <c r="AU30" s="369"/>
      <c r="AV30" s="369"/>
      <c r="AW30" s="370"/>
      <c r="AX30" s="371"/>
      <c r="AY30" s="368"/>
      <c r="AZ30" s="369"/>
      <c r="BA30" s="369"/>
      <c r="BB30" s="369"/>
      <c r="BC30" s="370"/>
      <c r="BD30" s="371"/>
    </row>
    <row r="31" spans="1:56">
      <c r="A31" s="165" t="s">
        <v>551</v>
      </c>
      <c r="B31" s="300" t="s">
        <v>798</v>
      </c>
      <c r="C31" s="368"/>
      <c r="D31" s="369"/>
      <c r="E31" s="369"/>
      <c r="F31" s="369"/>
      <c r="G31" s="370"/>
      <c r="H31" s="371"/>
      <c r="I31" s="368"/>
      <c r="J31" s="372"/>
      <c r="K31" s="369"/>
      <c r="L31" s="369"/>
      <c r="M31" s="369"/>
      <c r="N31" s="371"/>
      <c r="O31" s="368"/>
      <c r="P31" s="369"/>
      <c r="Q31" s="369"/>
      <c r="R31" s="369"/>
      <c r="S31" s="370"/>
      <c r="T31" s="371"/>
      <c r="U31" s="368"/>
      <c r="V31" s="369"/>
      <c r="W31" s="369"/>
      <c r="X31" s="369"/>
      <c r="Y31" s="370"/>
      <c r="Z31" s="371"/>
      <c r="AA31" s="368"/>
      <c r="AB31" s="369"/>
      <c r="AC31" s="369"/>
      <c r="AD31" s="369"/>
      <c r="AE31" s="370"/>
      <c r="AF31" s="371"/>
      <c r="AG31" s="368"/>
      <c r="AH31" s="369"/>
      <c r="AI31" s="369"/>
      <c r="AJ31" s="369"/>
      <c r="AK31" s="370"/>
      <c r="AL31" s="371"/>
      <c r="AM31" s="368"/>
      <c r="AN31" s="369"/>
      <c r="AO31" s="369"/>
      <c r="AP31" s="369"/>
      <c r="AQ31" s="370"/>
      <c r="AR31" s="371"/>
      <c r="AS31" s="368"/>
      <c r="AT31" s="369"/>
      <c r="AU31" s="369"/>
      <c r="AV31" s="369"/>
      <c r="AW31" s="370"/>
      <c r="AX31" s="371"/>
      <c r="AY31" s="368"/>
      <c r="AZ31" s="369"/>
      <c r="BA31" s="369"/>
      <c r="BB31" s="369"/>
      <c r="BC31" s="370"/>
      <c r="BD31" s="371"/>
    </row>
    <row r="32" spans="1:56">
      <c r="A32" s="165" t="s">
        <v>552</v>
      </c>
      <c r="B32" s="300" t="s">
        <v>799</v>
      </c>
      <c r="C32" s="368"/>
      <c r="D32" s="369"/>
      <c r="E32" s="369"/>
      <c r="F32" s="369"/>
      <c r="G32" s="370"/>
      <c r="H32" s="371"/>
      <c r="I32" s="368"/>
      <c r="J32" s="372"/>
      <c r="K32" s="369"/>
      <c r="L32" s="369"/>
      <c r="M32" s="369"/>
      <c r="N32" s="371"/>
      <c r="O32" s="368"/>
      <c r="P32" s="369"/>
      <c r="Q32" s="369"/>
      <c r="R32" s="369"/>
      <c r="S32" s="370"/>
      <c r="T32" s="371"/>
      <c r="U32" s="368"/>
      <c r="V32" s="369"/>
      <c r="W32" s="369"/>
      <c r="X32" s="369"/>
      <c r="Y32" s="370"/>
      <c r="Z32" s="371"/>
      <c r="AA32" s="368"/>
      <c r="AB32" s="369"/>
      <c r="AC32" s="369"/>
      <c r="AD32" s="369"/>
      <c r="AE32" s="370"/>
      <c r="AF32" s="371"/>
      <c r="AG32" s="368"/>
      <c r="AH32" s="369"/>
      <c r="AI32" s="369"/>
      <c r="AJ32" s="369"/>
      <c r="AK32" s="370"/>
      <c r="AL32" s="371"/>
      <c r="AM32" s="368"/>
      <c r="AN32" s="369"/>
      <c r="AO32" s="369"/>
      <c r="AP32" s="369"/>
      <c r="AQ32" s="370"/>
      <c r="AR32" s="371"/>
      <c r="AS32" s="368"/>
      <c r="AT32" s="369"/>
      <c r="AU32" s="369"/>
      <c r="AV32" s="369"/>
      <c r="AW32" s="370"/>
      <c r="AX32" s="371"/>
      <c r="AY32" s="368"/>
      <c r="AZ32" s="369"/>
      <c r="BA32" s="369"/>
      <c r="BB32" s="369"/>
      <c r="BC32" s="370"/>
      <c r="BD32" s="371"/>
    </row>
    <row r="33" spans="1:56">
      <c r="A33" s="165" t="s">
        <v>553</v>
      </c>
      <c r="B33" s="300" t="s">
        <v>800</v>
      </c>
      <c r="C33" s="368"/>
      <c r="D33" s="369"/>
      <c r="E33" s="369"/>
      <c r="F33" s="369"/>
      <c r="G33" s="370"/>
      <c r="H33" s="371"/>
      <c r="I33" s="368"/>
      <c r="J33" s="372"/>
      <c r="K33" s="369"/>
      <c r="L33" s="369"/>
      <c r="M33" s="369"/>
      <c r="N33" s="371"/>
      <c r="O33" s="368"/>
      <c r="P33" s="369"/>
      <c r="Q33" s="369"/>
      <c r="R33" s="369"/>
      <c r="S33" s="370"/>
      <c r="T33" s="371"/>
      <c r="U33" s="368"/>
      <c r="V33" s="369"/>
      <c r="W33" s="369"/>
      <c r="X33" s="369"/>
      <c r="Y33" s="370"/>
      <c r="Z33" s="371"/>
      <c r="AA33" s="368"/>
      <c r="AB33" s="369"/>
      <c r="AC33" s="369"/>
      <c r="AD33" s="369"/>
      <c r="AE33" s="370"/>
      <c r="AF33" s="371"/>
      <c r="AG33" s="368"/>
      <c r="AH33" s="369"/>
      <c r="AI33" s="369"/>
      <c r="AJ33" s="369"/>
      <c r="AK33" s="370"/>
      <c r="AL33" s="371"/>
      <c r="AM33" s="368"/>
      <c r="AN33" s="369"/>
      <c r="AO33" s="369"/>
      <c r="AP33" s="369"/>
      <c r="AQ33" s="370"/>
      <c r="AR33" s="371"/>
      <c r="AS33" s="368"/>
      <c r="AT33" s="369"/>
      <c r="AU33" s="369"/>
      <c r="AV33" s="369"/>
      <c r="AW33" s="370"/>
      <c r="AX33" s="371"/>
      <c r="AY33" s="368"/>
      <c r="AZ33" s="369"/>
      <c r="BA33" s="369"/>
      <c r="BB33" s="369"/>
      <c r="BC33" s="370"/>
      <c r="BD33" s="371"/>
    </row>
    <row r="34" spans="1:56">
      <c r="A34" s="165" t="s">
        <v>554</v>
      </c>
      <c r="B34" s="300" t="s">
        <v>801</v>
      </c>
      <c r="C34" s="368"/>
      <c r="D34" s="369"/>
      <c r="E34" s="369"/>
      <c r="F34" s="369"/>
      <c r="G34" s="370"/>
      <c r="H34" s="371"/>
      <c r="I34" s="368"/>
      <c r="J34" s="372"/>
      <c r="K34" s="369"/>
      <c r="L34" s="369"/>
      <c r="M34" s="369"/>
      <c r="N34" s="371"/>
      <c r="O34" s="368"/>
      <c r="P34" s="369"/>
      <c r="Q34" s="369"/>
      <c r="R34" s="369"/>
      <c r="S34" s="370"/>
      <c r="T34" s="371"/>
      <c r="U34" s="368"/>
      <c r="V34" s="369"/>
      <c r="W34" s="369"/>
      <c r="X34" s="369"/>
      <c r="Y34" s="370"/>
      <c r="Z34" s="371"/>
      <c r="AA34" s="368"/>
      <c r="AB34" s="369"/>
      <c r="AC34" s="369"/>
      <c r="AD34" s="369"/>
      <c r="AE34" s="370"/>
      <c r="AF34" s="371"/>
      <c r="AG34" s="368"/>
      <c r="AH34" s="369"/>
      <c r="AI34" s="369"/>
      <c r="AJ34" s="369"/>
      <c r="AK34" s="370"/>
      <c r="AL34" s="371"/>
      <c r="AM34" s="368"/>
      <c r="AN34" s="369"/>
      <c r="AO34" s="369"/>
      <c r="AP34" s="369"/>
      <c r="AQ34" s="370"/>
      <c r="AR34" s="371"/>
      <c r="AS34" s="368"/>
      <c r="AT34" s="369"/>
      <c r="AU34" s="369"/>
      <c r="AV34" s="369"/>
      <c r="AW34" s="370"/>
      <c r="AX34" s="371"/>
      <c r="AY34" s="368"/>
      <c r="AZ34" s="369"/>
      <c r="BA34" s="369"/>
      <c r="BB34" s="369"/>
      <c r="BC34" s="370"/>
      <c r="BD34" s="371"/>
    </row>
    <row r="35" spans="1:56">
      <c r="A35" s="165" t="s">
        <v>555</v>
      </c>
      <c r="B35" s="300" t="s">
        <v>802</v>
      </c>
      <c r="C35" s="368"/>
      <c r="D35" s="369"/>
      <c r="E35" s="369"/>
      <c r="F35" s="369"/>
      <c r="G35" s="370"/>
      <c r="H35" s="371"/>
      <c r="I35" s="368"/>
      <c r="J35" s="372"/>
      <c r="K35" s="369"/>
      <c r="L35" s="369"/>
      <c r="M35" s="369"/>
      <c r="N35" s="371"/>
      <c r="O35" s="368"/>
      <c r="P35" s="369"/>
      <c r="Q35" s="369"/>
      <c r="R35" s="369"/>
      <c r="S35" s="370"/>
      <c r="T35" s="371"/>
      <c r="U35" s="368"/>
      <c r="V35" s="369"/>
      <c r="W35" s="369"/>
      <c r="X35" s="369"/>
      <c r="Y35" s="370"/>
      <c r="Z35" s="371"/>
      <c r="AA35" s="368"/>
      <c r="AB35" s="369"/>
      <c r="AC35" s="369"/>
      <c r="AD35" s="369"/>
      <c r="AE35" s="370"/>
      <c r="AF35" s="371"/>
      <c r="AG35" s="368"/>
      <c r="AH35" s="369"/>
      <c r="AI35" s="369"/>
      <c r="AJ35" s="369"/>
      <c r="AK35" s="370"/>
      <c r="AL35" s="371"/>
      <c r="AM35" s="368"/>
      <c r="AN35" s="369"/>
      <c r="AO35" s="369"/>
      <c r="AP35" s="369"/>
      <c r="AQ35" s="370"/>
      <c r="AR35" s="371"/>
      <c r="AS35" s="368"/>
      <c r="AT35" s="369"/>
      <c r="AU35" s="369"/>
      <c r="AV35" s="369"/>
      <c r="AW35" s="370"/>
      <c r="AX35" s="371"/>
      <c r="AY35" s="368"/>
      <c r="AZ35" s="369"/>
      <c r="BA35" s="369"/>
      <c r="BB35" s="369"/>
      <c r="BC35" s="370"/>
      <c r="BD35" s="371"/>
    </row>
    <row r="36" spans="1:56">
      <c r="A36" s="165" t="s">
        <v>556</v>
      </c>
      <c r="B36" s="300" t="s">
        <v>803</v>
      </c>
      <c r="C36" s="368"/>
      <c r="D36" s="369"/>
      <c r="E36" s="369"/>
      <c r="F36" s="369"/>
      <c r="G36" s="370"/>
      <c r="H36" s="371"/>
      <c r="I36" s="368"/>
      <c r="J36" s="372"/>
      <c r="K36" s="369"/>
      <c r="L36" s="369"/>
      <c r="M36" s="369"/>
      <c r="N36" s="371"/>
      <c r="O36" s="368"/>
      <c r="P36" s="369"/>
      <c r="Q36" s="369"/>
      <c r="R36" s="369"/>
      <c r="S36" s="370"/>
      <c r="T36" s="371"/>
      <c r="U36" s="368"/>
      <c r="V36" s="369"/>
      <c r="W36" s="369"/>
      <c r="X36" s="369"/>
      <c r="Y36" s="370"/>
      <c r="Z36" s="371"/>
      <c r="AA36" s="368"/>
      <c r="AB36" s="369"/>
      <c r="AC36" s="369"/>
      <c r="AD36" s="369"/>
      <c r="AE36" s="370"/>
      <c r="AF36" s="371"/>
      <c r="AG36" s="368"/>
      <c r="AH36" s="369"/>
      <c r="AI36" s="369"/>
      <c r="AJ36" s="369"/>
      <c r="AK36" s="370"/>
      <c r="AL36" s="371"/>
      <c r="AM36" s="368"/>
      <c r="AN36" s="369"/>
      <c r="AO36" s="369"/>
      <c r="AP36" s="369"/>
      <c r="AQ36" s="370"/>
      <c r="AR36" s="371"/>
      <c r="AS36" s="368"/>
      <c r="AT36" s="369"/>
      <c r="AU36" s="369"/>
      <c r="AV36" s="369"/>
      <c r="AW36" s="370"/>
      <c r="AX36" s="371"/>
      <c r="AY36" s="368"/>
      <c r="AZ36" s="369"/>
      <c r="BA36" s="369"/>
      <c r="BB36" s="369"/>
      <c r="BC36" s="370"/>
      <c r="BD36" s="371"/>
    </row>
    <row r="37" spans="1:56">
      <c r="A37" s="165" t="s">
        <v>557</v>
      </c>
      <c r="B37" s="300" t="s">
        <v>804</v>
      </c>
      <c r="C37" s="368"/>
      <c r="D37" s="369"/>
      <c r="E37" s="369"/>
      <c r="F37" s="369"/>
      <c r="G37" s="370"/>
      <c r="H37" s="371"/>
      <c r="I37" s="368"/>
      <c r="J37" s="372"/>
      <c r="K37" s="369"/>
      <c r="L37" s="369"/>
      <c r="M37" s="369"/>
      <c r="N37" s="371"/>
      <c r="O37" s="368"/>
      <c r="P37" s="369"/>
      <c r="Q37" s="369"/>
      <c r="R37" s="369"/>
      <c r="S37" s="370"/>
      <c r="T37" s="371"/>
      <c r="U37" s="368"/>
      <c r="V37" s="369"/>
      <c r="W37" s="369"/>
      <c r="X37" s="369"/>
      <c r="Y37" s="370"/>
      <c r="Z37" s="371"/>
      <c r="AA37" s="368"/>
      <c r="AB37" s="369"/>
      <c r="AC37" s="369"/>
      <c r="AD37" s="369"/>
      <c r="AE37" s="370"/>
      <c r="AF37" s="371"/>
      <c r="AG37" s="368"/>
      <c r="AH37" s="369"/>
      <c r="AI37" s="369"/>
      <c r="AJ37" s="369"/>
      <c r="AK37" s="370"/>
      <c r="AL37" s="371"/>
      <c r="AM37" s="368"/>
      <c r="AN37" s="369"/>
      <c r="AO37" s="369"/>
      <c r="AP37" s="369"/>
      <c r="AQ37" s="370"/>
      <c r="AR37" s="371"/>
      <c r="AS37" s="368"/>
      <c r="AT37" s="369"/>
      <c r="AU37" s="369"/>
      <c r="AV37" s="369"/>
      <c r="AW37" s="370"/>
      <c r="AX37" s="371"/>
      <c r="AY37" s="368"/>
      <c r="AZ37" s="369"/>
      <c r="BA37" s="369"/>
      <c r="BB37" s="369"/>
      <c r="BC37" s="370"/>
      <c r="BD37" s="371"/>
    </row>
    <row r="38" spans="1:56">
      <c r="A38" s="165" t="s">
        <v>558</v>
      </c>
      <c r="B38" s="300" t="s">
        <v>805</v>
      </c>
      <c r="C38" s="368"/>
      <c r="D38" s="369"/>
      <c r="E38" s="369"/>
      <c r="F38" s="369"/>
      <c r="G38" s="370"/>
      <c r="H38" s="371"/>
      <c r="I38" s="368"/>
      <c r="J38" s="372"/>
      <c r="K38" s="369"/>
      <c r="L38" s="369"/>
      <c r="M38" s="369"/>
      <c r="N38" s="371"/>
      <c r="O38" s="368"/>
      <c r="P38" s="369"/>
      <c r="Q38" s="369"/>
      <c r="R38" s="369"/>
      <c r="S38" s="370"/>
      <c r="T38" s="371"/>
      <c r="U38" s="368"/>
      <c r="V38" s="369"/>
      <c r="W38" s="369"/>
      <c r="X38" s="369"/>
      <c r="Y38" s="370"/>
      <c r="Z38" s="371"/>
      <c r="AA38" s="368"/>
      <c r="AB38" s="369"/>
      <c r="AC38" s="369"/>
      <c r="AD38" s="369"/>
      <c r="AE38" s="370"/>
      <c r="AF38" s="371"/>
      <c r="AG38" s="368"/>
      <c r="AH38" s="369"/>
      <c r="AI38" s="369"/>
      <c r="AJ38" s="369"/>
      <c r="AK38" s="370"/>
      <c r="AL38" s="371"/>
      <c r="AM38" s="368"/>
      <c r="AN38" s="369"/>
      <c r="AO38" s="369"/>
      <c r="AP38" s="369"/>
      <c r="AQ38" s="370"/>
      <c r="AR38" s="371"/>
      <c r="AS38" s="368"/>
      <c r="AT38" s="369"/>
      <c r="AU38" s="369"/>
      <c r="AV38" s="369"/>
      <c r="AW38" s="370"/>
      <c r="AX38" s="371"/>
      <c r="AY38" s="368"/>
      <c r="AZ38" s="369"/>
      <c r="BA38" s="369"/>
      <c r="BB38" s="369"/>
      <c r="BC38" s="370"/>
      <c r="BD38" s="371"/>
    </row>
    <row r="39" spans="1:56">
      <c r="A39" s="165" t="s">
        <v>559</v>
      </c>
      <c r="B39" s="300" t="s">
        <v>806</v>
      </c>
      <c r="C39" s="368"/>
      <c r="D39" s="369"/>
      <c r="E39" s="369"/>
      <c r="F39" s="369"/>
      <c r="G39" s="370"/>
      <c r="H39" s="371"/>
      <c r="I39" s="368"/>
      <c r="J39" s="372"/>
      <c r="K39" s="369"/>
      <c r="L39" s="369"/>
      <c r="M39" s="369"/>
      <c r="N39" s="371"/>
      <c r="O39" s="368"/>
      <c r="P39" s="369"/>
      <c r="Q39" s="369"/>
      <c r="R39" s="369"/>
      <c r="S39" s="370"/>
      <c r="T39" s="371"/>
      <c r="U39" s="368"/>
      <c r="V39" s="369"/>
      <c r="W39" s="369"/>
      <c r="X39" s="369"/>
      <c r="Y39" s="370"/>
      <c r="Z39" s="371"/>
      <c r="AA39" s="368"/>
      <c r="AB39" s="369"/>
      <c r="AC39" s="369"/>
      <c r="AD39" s="369"/>
      <c r="AE39" s="370"/>
      <c r="AF39" s="371"/>
      <c r="AG39" s="368"/>
      <c r="AH39" s="369"/>
      <c r="AI39" s="369"/>
      <c r="AJ39" s="369"/>
      <c r="AK39" s="370"/>
      <c r="AL39" s="371"/>
      <c r="AM39" s="368"/>
      <c r="AN39" s="369"/>
      <c r="AO39" s="369"/>
      <c r="AP39" s="369"/>
      <c r="AQ39" s="370"/>
      <c r="AR39" s="371"/>
      <c r="AS39" s="368"/>
      <c r="AT39" s="369"/>
      <c r="AU39" s="369"/>
      <c r="AV39" s="369"/>
      <c r="AW39" s="370"/>
      <c r="AX39" s="371"/>
      <c r="AY39" s="368"/>
      <c r="AZ39" s="369"/>
      <c r="BA39" s="369"/>
      <c r="BB39" s="369"/>
      <c r="BC39" s="370"/>
      <c r="BD39" s="371"/>
    </row>
    <row r="40" spans="1:56">
      <c r="A40" s="165" t="s">
        <v>560</v>
      </c>
      <c r="B40" s="300" t="s">
        <v>807</v>
      </c>
      <c r="C40" s="368"/>
      <c r="D40" s="369"/>
      <c r="E40" s="369"/>
      <c r="F40" s="369"/>
      <c r="G40" s="370"/>
      <c r="H40" s="371"/>
      <c r="I40" s="368"/>
      <c r="J40" s="372"/>
      <c r="K40" s="369"/>
      <c r="L40" s="369"/>
      <c r="M40" s="369"/>
      <c r="N40" s="371"/>
      <c r="O40" s="368"/>
      <c r="P40" s="369"/>
      <c r="Q40" s="369"/>
      <c r="R40" s="369"/>
      <c r="S40" s="370"/>
      <c r="T40" s="371"/>
      <c r="U40" s="368"/>
      <c r="V40" s="369"/>
      <c r="W40" s="369"/>
      <c r="X40" s="369"/>
      <c r="Y40" s="370"/>
      <c r="Z40" s="371"/>
      <c r="AA40" s="368"/>
      <c r="AB40" s="369"/>
      <c r="AC40" s="369"/>
      <c r="AD40" s="369"/>
      <c r="AE40" s="370"/>
      <c r="AF40" s="371"/>
      <c r="AG40" s="368"/>
      <c r="AH40" s="369"/>
      <c r="AI40" s="369"/>
      <c r="AJ40" s="369"/>
      <c r="AK40" s="370"/>
      <c r="AL40" s="371"/>
      <c r="AM40" s="368"/>
      <c r="AN40" s="369"/>
      <c r="AO40" s="369"/>
      <c r="AP40" s="369"/>
      <c r="AQ40" s="370"/>
      <c r="AR40" s="371"/>
      <c r="AS40" s="368"/>
      <c r="AT40" s="369"/>
      <c r="AU40" s="369"/>
      <c r="AV40" s="369"/>
      <c r="AW40" s="370"/>
      <c r="AX40" s="371"/>
      <c r="AY40" s="368"/>
      <c r="AZ40" s="369"/>
      <c r="BA40" s="369"/>
      <c r="BB40" s="369"/>
      <c r="BC40" s="370"/>
      <c r="BD40" s="371"/>
    </row>
    <row r="41" spans="1:56">
      <c r="A41" s="165" t="s">
        <v>561</v>
      </c>
      <c r="B41" s="300" t="s">
        <v>808</v>
      </c>
      <c r="C41" s="368"/>
      <c r="D41" s="369"/>
      <c r="E41" s="369"/>
      <c r="F41" s="369"/>
      <c r="G41" s="370"/>
      <c r="H41" s="371"/>
      <c r="I41" s="368"/>
      <c r="J41" s="372"/>
      <c r="K41" s="369"/>
      <c r="L41" s="369"/>
      <c r="M41" s="369"/>
      <c r="N41" s="371"/>
      <c r="O41" s="368"/>
      <c r="P41" s="369"/>
      <c r="Q41" s="369"/>
      <c r="R41" s="369"/>
      <c r="S41" s="370"/>
      <c r="T41" s="371"/>
      <c r="U41" s="368"/>
      <c r="V41" s="369"/>
      <c r="W41" s="369"/>
      <c r="X41" s="369"/>
      <c r="Y41" s="370"/>
      <c r="Z41" s="371"/>
      <c r="AA41" s="368"/>
      <c r="AB41" s="369"/>
      <c r="AC41" s="369"/>
      <c r="AD41" s="369"/>
      <c r="AE41" s="370"/>
      <c r="AF41" s="371"/>
      <c r="AG41" s="368"/>
      <c r="AH41" s="369"/>
      <c r="AI41" s="369"/>
      <c r="AJ41" s="369"/>
      <c r="AK41" s="370"/>
      <c r="AL41" s="371"/>
      <c r="AM41" s="368"/>
      <c r="AN41" s="369"/>
      <c r="AO41" s="369"/>
      <c r="AP41" s="369"/>
      <c r="AQ41" s="370"/>
      <c r="AR41" s="371"/>
      <c r="AS41" s="368"/>
      <c r="AT41" s="369"/>
      <c r="AU41" s="369"/>
      <c r="AV41" s="369"/>
      <c r="AW41" s="370"/>
      <c r="AX41" s="371"/>
      <c r="AY41" s="368"/>
      <c r="AZ41" s="369"/>
      <c r="BA41" s="369"/>
      <c r="BB41" s="369"/>
      <c r="BC41" s="370"/>
      <c r="BD41" s="371"/>
    </row>
    <row r="42" spans="1:56">
      <c r="A42" s="165" t="s">
        <v>562</v>
      </c>
      <c r="B42" s="300" t="s">
        <v>809</v>
      </c>
      <c r="C42" s="368"/>
      <c r="D42" s="369"/>
      <c r="E42" s="369"/>
      <c r="F42" s="369"/>
      <c r="G42" s="370"/>
      <c r="H42" s="371"/>
      <c r="I42" s="368"/>
      <c r="J42" s="372"/>
      <c r="K42" s="369"/>
      <c r="L42" s="369"/>
      <c r="M42" s="369"/>
      <c r="N42" s="371"/>
      <c r="O42" s="368"/>
      <c r="P42" s="369"/>
      <c r="Q42" s="369"/>
      <c r="R42" s="369"/>
      <c r="S42" s="370"/>
      <c r="T42" s="371"/>
      <c r="U42" s="368"/>
      <c r="V42" s="369"/>
      <c r="W42" s="369"/>
      <c r="X42" s="369"/>
      <c r="Y42" s="370"/>
      <c r="Z42" s="371"/>
      <c r="AA42" s="368"/>
      <c r="AB42" s="369"/>
      <c r="AC42" s="369"/>
      <c r="AD42" s="369"/>
      <c r="AE42" s="370"/>
      <c r="AF42" s="371"/>
      <c r="AG42" s="368"/>
      <c r="AH42" s="369"/>
      <c r="AI42" s="369"/>
      <c r="AJ42" s="369"/>
      <c r="AK42" s="370"/>
      <c r="AL42" s="371"/>
      <c r="AM42" s="368"/>
      <c r="AN42" s="369"/>
      <c r="AO42" s="369"/>
      <c r="AP42" s="369"/>
      <c r="AQ42" s="370"/>
      <c r="AR42" s="371"/>
      <c r="AS42" s="368"/>
      <c r="AT42" s="369"/>
      <c r="AU42" s="369"/>
      <c r="AV42" s="369"/>
      <c r="AW42" s="370"/>
      <c r="AX42" s="371"/>
      <c r="AY42" s="368"/>
      <c r="AZ42" s="369"/>
      <c r="BA42" s="369"/>
      <c r="BB42" s="369"/>
      <c r="BC42" s="370"/>
      <c r="BD42" s="371"/>
    </row>
    <row r="43" spans="1:56">
      <c r="A43" s="165" t="s">
        <v>563</v>
      </c>
      <c r="B43" s="300" t="s">
        <v>810</v>
      </c>
      <c r="C43" s="368"/>
      <c r="D43" s="369"/>
      <c r="E43" s="369"/>
      <c r="F43" s="369"/>
      <c r="G43" s="370"/>
      <c r="H43" s="371"/>
      <c r="I43" s="368"/>
      <c r="J43" s="372"/>
      <c r="K43" s="369"/>
      <c r="L43" s="369"/>
      <c r="M43" s="369"/>
      <c r="N43" s="371"/>
      <c r="O43" s="368"/>
      <c r="P43" s="369"/>
      <c r="Q43" s="369"/>
      <c r="R43" s="369"/>
      <c r="S43" s="370"/>
      <c r="T43" s="371"/>
      <c r="U43" s="368"/>
      <c r="V43" s="369"/>
      <c r="W43" s="369"/>
      <c r="X43" s="369"/>
      <c r="Y43" s="370"/>
      <c r="Z43" s="371"/>
      <c r="AA43" s="368"/>
      <c r="AB43" s="369"/>
      <c r="AC43" s="369"/>
      <c r="AD43" s="369"/>
      <c r="AE43" s="370"/>
      <c r="AF43" s="371"/>
      <c r="AG43" s="368"/>
      <c r="AH43" s="369"/>
      <c r="AI43" s="369"/>
      <c r="AJ43" s="369"/>
      <c r="AK43" s="370"/>
      <c r="AL43" s="371"/>
      <c r="AM43" s="368"/>
      <c r="AN43" s="369"/>
      <c r="AO43" s="369"/>
      <c r="AP43" s="369"/>
      <c r="AQ43" s="370"/>
      <c r="AR43" s="371"/>
      <c r="AS43" s="368"/>
      <c r="AT43" s="369"/>
      <c r="AU43" s="369"/>
      <c r="AV43" s="369"/>
      <c r="AW43" s="370"/>
      <c r="AX43" s="371"/>
      <c r="AY43" s="368"/>
      <c r="AZ43" s="369"/>
      <c r="BA43" s="369"/>
      <c r="BB43" s="369"/>
      <c r="BC43" s="370"/>
      <c r="BD43" s="371"/>
    </row>
    <row r="44" spans="1:56">
      <c r="A44" s="165" t="s">
        <v>564</v>
      </c>
      <c r="B44" s="300" t="s">
        <v>811</v>
      </c>
      <c r="C44" s="368"/>
      <c r="D44" s="369"/>
      <c r="E44" s="369"/>
      <c r="F44" s="369"/>
      <c r="G44" s="370"/>
      <c r="H44" s="371"/>
      <c r="I44" s="368"/>
      <c r="J44" s="372"/>
      <c r="K44" s="369"/>
      <c r="L44" s="369"/>
      <c r="M44" s="369"/>
      <c r="N44" s="371"/>
      <c r="O44" s="368"/>
      <c r="P44" s="369"/>
      <c r="Q44" s="369"/>
      <c r="R44" s="369"/>
      <c r="S44" s="370"/>
      <c r="T44" s="371"/>
      <c r="U44" s="368"/>
      <c r="V44" s="369"/>
      <c r="W44" s="369"/>
      <c r="X44" s="369"/>
      <c r="Y44" s="370"/>
      <c r="Z44" s="371"/>
      <c r="AA44" s="368"/>
      <c r="AB44" s="369"/>
      <c r="AC44" s="369"/>
      <c r="AD44" s="369"/>
      <c r="AE44" s="370"/>
      <c r="AF44" s="371"/>
      <c r="AG44" s="368"/>
      <c r="AH44" s="369"/>
      <c r="AI44" s="369"/>
      <c r="AJ44" s="369"/>
      <c r="AK44" s="370"/>
      <c r="AL44" s="371"/>
      <c r="AM44" s="368"/>
      <c r="AN44" s="369"/>
      <c r="AO44" s="369"/>
      <c r="AP44" s="369"/>
      <c r="AQ44" s="370"/>
      <c r="AR44" s="371"/>
      <c r="AS44" s="368"/>
      <c r="AT44" s="369"/>
      <c r="AU44" s="369"/>
      <c r="AV44" s="369"/>
      <c r="AW44" s="370"/>
      <c r="AX44" s="371"/>
      <c r="AY44" s="368"/>
      <c r="AZ44" s="369"/>
      <c r="BA44" s="369"/>
      <c r="BB44" s="369"/>
      <c r="BC44" s="370"/>
      <c r="BD44" s="371"/>
    </row>
    <row r="45" spans="1:56">
      <c r="A45" s="165" t="s">
        <v>565</v>
      </c>
      <c r="B45" s="300" t="s">
        <v>812</v>
      </c>
      <c r="C45" s="368"/>
      <c r="D45" s="369"/>
      <c r="E45" s="369"/>
      <c r="F45" s="369"/>
      <c r="G45" s="370"/>
      <c r="H45" s="371"/>
      <c r="I45" s="368"/>
      <c r="J45" s="372"/>
      <c r="K45" s="369"/>
      <c r="L45" s="369"/>
      <c r="M45" s="369"/>
      <c r="N45" s="371"/>
      <c r="O45" s="368"/>
      <c r="P45" s="369"/>
      <c r="Q45" s="369"/>
      <c r="R45" s="369"/>
      <c r="S45" s="370"/>
      <c r="T45" s="371"/>
      <c r="U45" s="368"/>
      <c r="V45" s="369"/>
      <c r="W45" s="369"/>
      <c r="X45" s="369"/>
      <c r="Y45" s="370"/>
      <c r="Z45" s="371"/>
      <c r="AA45" s="368"/>
      <c r="AB45" s="369"/>
      <c r="AC45" s="369"/>
      <c r="AD45" s="369"/>
      <c r="AE45" s="370"/>
      <c r="AF45" s="371"/>
      <c r="AG45" s="368"/>
      <c r="AH45" s="369"/>
      <c r="AI45" s="369"/>
      <c r="AJ45" s="369"/>
      <c r="AK45" s="370"/>
      <c r="AL45" s="371"/>
      <c r="AM45" s="368"/>
      <c r="AN45" s="369"/>
      <c r="AO45" s="369"/>
      <c r="AP45" s="369"/>
      <c r="AQ45" s="370"/>
      <c r="AR45" s="371"/>
      <c r="AS45" s="368"/>
      <c r="AT45" s="369"/>
      <c r="AU45" s="369"/>
      <c r="AV45" s="369"/>
      <c r="AW45" s="370"/>
      <c r="AX45" s="371"/>
      <c r="AY45" s="368"/>
      <c r="AZ45" s="369"/>
      <c r="BA45" s="369"/>
      <c r="BB45" s="369"/>
      <c r="BC45" s="370"/>
      <c r="BD45" s="371"/>
    </row>
    <row r="46" spans="1:56">
      <c r="A46" s="165" t="s">
        <v>566</v>
      </c>
      <c r="B46" s="300" t="s">
        <v>813</v>
      </c>
      <c r="C46" s="368"/>
      <c r="D46" s="369"/>
      <c r="E46" s="369"/>
      <c r="F46" s="369"/>
      <c r="G46" s="370"/>
      <c r="H46" s="371"/>
      <c r="I46" s="368"/>
      <c r="J46" s="372"/>
      <c r="K46" s="369"/>
      <c r="L46" s="369"/>
      <c r="M46" s="369"/>
      <c r="N46" s="371"/>
      <c r="O46" s="368"/>
      <c r="P46" s="369"/>
      <c r="Q46" s="369"/>
      <c r="R46" s="369"/>
      <c r="S46" s="370"/>
      <c r="T46" s="371"/>
      <c r="U46" s="368"/>
      <c r="V46" s="369"/>
      <c r="W46" s="369"/>
      <c r="X46" s="369"/>
      <c r="Y46" s="370"/>
      <c r="Z46" s="371"/>
      <c r="AA46" s="368"/>
      <c r="AB46" s="369"/>
      <c r="AC46" s="369"/>
      <c r="AD46" s="369"/>
      <c r="AE46" s="370"/>
      <c r="AF46" s="371"/>
      <c r="AG46" s="368"/>
      <c r="AH46" s="369"/>
      <c r="AI46" s="369"/>
      <c r="AJ46" s="369"/>
      <c r="AK46" s="370"/>
      <c r="AL46" s="371"/>
      <c r="AM46" s="368"/>
      <c r="AN46" s="369"/>
      <c r="AO46" s="369"/>
      <c r="AP46" s="369"/>
      <c r="AQ46" s="370"/>
      <c r="AR46" s="371"/>
      <c r="AS46" s="368"/>
      <c r="AT46" s="369"/>
      <c r="AU46" s="369"/>
      <c r="AV46" s="369"/>
      <c r="AW46" s="370"/>
      <c r="AX46" s="371"/>
      <c r="AY46" s="368"/>
      <c r="AZ46" s="369"/>
      <c r="BA46" s="369"/>
      <c r="BB46" s="369"/>
      <c r="BC46" s="370"/>
      <c r="BD46" s="371"/>
    </row>
    <row r="47" spans="1:56">
      <c r="A47" s="165" t="s">
        <v>567</v>
      </c>
      <c r="B47" s="300" t="s">
        <v>814</v>
      </c>
      <c r="C47" s="368"/>
      <c r="D47" s="369"/>
      <c r="E47" s="369"/>
      <c r="F47" s="369"/>
      <c r="G47" s="370"/>
      <c r="H47" s="371"/>
      <c r="I47" s="368"/>
      <c r="J47" s="372"/>
      <c r="K47" s="369"/>
      <c r="L47" s="369"/>
      <c r="M47" s="369"/>
      <c r="N47" s="371"/>
      <c r="O47" s="368"/>
      <c r="P47" s="369"/>
      <c r="Q47" s="369"/>
      <c r="R47" s="369"/>
      <c r="S47" s="370"/>
      <c r="T47" s="371"/>
      <c r="U47" s="368"/>
      <c r="V47" s="369"/>
      <c r="W47" s="369"/>
      <c r="X47" s="369"/>
      <c r="Y47" s="370"/>
      <c r="Z47" s="371"/>
      <c r="AA47" s="368"/>
      <c r="AB47" s="369"/>
      <c r="AC47" s="369"/>
      <c r="AD47" s="369"/>
      <c r="AE47" s="370"/>
      <c r="AF47" s="371"/>
      <c r="AG47" s="368"/>
      <c r="AH47" s="369"/>
      <c r="AI47" s="369"/>
      <c r="AJ47" s="369"/>
      <c r="AK47" s="370"/>
      <c r="AL47" s="371"/>
      <c r="AM47" s="368"/>
      <c r="AN47" s="369"/>
      <c r="AO47" s="369"/>
      <c r="AP47" s="369"/>
      <c r="AQ47" s="370"/>
      <c r="AR47" s="371"/>
      <c r="AS47" s="368"/>
      <c r="AT47" s="369"/>
      <c r="AU47" s="369"/>
      <c r="AV47" s="369"/>
      <c r="AW47" s="370"/>
      <c r="AX47" s="371"/>
      <c r="AY47" s="368"/>
      <c r="AZ47" s="369"/>
      <c r="BA47" s="369"/>
      <c r="BB47" s="369"/>
      <c r="BC47" s="370"/>
      <c r="BD47" s="371"/>
    </row>
    <row r="48" spans="1:56">
      <c r="A48" s="165" t="s">
        <v>568</v>
      </c>
      <c r="B48" s="300" t="s">
        <v>815</v>
      </c>
      <c r="C48" s="368"/>
      <c r="D48" s="369"/>
      <c r="E48" s="369"/>
      <c r="F48" s="369"/>
      <c r="G48" s="370"/>
      <c r="H48" s="371"/>
      <c r="I48" s="368"/>
      <c r="J48" s="372"/>
      <c r="K48" s="369"/>
      <c r="L48" s="369"/>
      <c r="M48" s="369"/>
      <c r="N48" s="371"/>
      <c r="O48" s="368"/>
      <c r="P48" s="369"/>
      <c r="Q48" s="369"/>
      <c r="R48" s="369"/>
      <c r="S48" s="370"/>
      <c r="T48" s="371"/>
      <c r="U48" s="368"/>
      <c r="V48" s="369"/>
      <c r="W48" s="369"/>
      <c r="X48" s="369"/>
      <c r="Y48" s="370"/>
      <c r="Z48" s="371"/>
      <c r="AA48" s="368"/>
      <c r="AB48" s="369"/>
      <c r="AC48" s="369"/>
      <c r="AD48" s="369"/>
      <c r="AE48" s="370"/>
      <c r="AF48" s="371"/>
      <c r="AG48" s="368"/>
      <c r="AH48" s="369"/>
      <c r="AI48" s="369"/>
      <c r="AJ48" s="369"/>
      <c r="AK48" s="370"/>
      <c r="AL48" s="371"/>
      <c r="AM48" s="368"/>
      <c r="AN48" s="369"/>
      <c r="AO48" s="369"/>
      <c r="AP48" s="369"/>
      <c r="AQ48" s="370"/>
      <c r="AR48" s="371"/>
      <c r="AS48" s="368"/>
      <c r="AT48" s="369"/>
      <c r="AU48" s="369"/>
      <c r="AV48" s="369"/>
      <c r="AW48" s="370"/>
      <c r="AX48" s="371"/>
      <c r="AY48" s="368"/>
      <c r="AZ48" s="369"/>
      <c r="BA48" s="369"/>
      <c r="BB48" s="369"/>
      <c r="BC48" s="370"/>
      <c r="BD48" s="371"/>
    </row>
    <row r="49" spans="1:56">
      <c r="A49" s="165" t="s">
        <v>569</v>
      </c>
      <c r="B49" s="300" t="s">
        <v>816</v>
      </c>
      <c r="C49" s="368"/>
      <c r="D49" s="369"/>
      <c r="E49" s="369"/>
      <c r="F49" s="369"/>
      <c r="G49" s="370"/>
      <c r="H49" s="371"/>
      <c r="I49" s="368"/>
      <c r="J49" s="372"/>
      <c r="K49" s="369"/>
      <c r="L49" s="369"/>
      <c r="M49" s="369"/>
      <c r="N49" s="371"/>
      <c r="O49" s="368"/>
      <c r="P49" s="369"/>
      <c r="Q49" s="369"/>
      <c r="R49" s="369"/>
      <c r="S49" s="370"/>
      <c r="T49" s="371"/>
      <c r="U49" s="368"/>
      <c r="V49" s="369"/>
      <c r="W49" s="369"/>
      <c r="X49" s="369"/>
      <c r="Y49" s="370"/>
      <c r="Z49" s="371"/>
      <c r="AA49" s="368"/>
      <c r="AB49" s="369"/>
      <c r="AC49" s="369"/>
      <c r="AD49" s="369"/>
      <c r="AE49" s="370"/>
      <c r="AF49" s="371"/>
      <c r="AG49" s="368"/>
      <c r="AH49" s="369"/>
      <c r="AI49" s="369"/>
      <c r="AJ49" s="369"/>
      <c r="AK49" s="370"/>
      <c r="AL49" s="371"/>
      <c r="AM49" s="368"/>
      <c r="AN49" s="369"/>
      <c r="AO49" s="369"/>
      <c r="AP49" s="369"/>
      <c r="AQ49" s="370"/>
      <c r="AR49" s="371"/>
      <c r="AS49" s="368"/>
      <c r="AT49" s="369"/>
      <c r="AU49" s="369"/>
      <c r="AV49" s="369"/>
      <c r="AW49" s="370"/>
      <c r="AX49" s="371"/>
      <c r="AY49" s="368"/>
      <c r="AZ49" s="369"/>
      <c r="BA49" s="369"/>
      <c r="BB49" s="369"/>
      <c r="BC49" s="370"/>
      <c r="BD49" s="371"/>
    </row>
    <row r="50" spans="1:56">
      <c r="A50" s="165" t="s">
        <v>570</v>
      </c>
      <c r="B50" s="300" t="s">
        <v>817</v>
      </c>
      <c r="C50" s="368"/>
      <c r="D50" s="369"/>
      <c r="E50" s="369"/>
      <c r="F50" s="369"/>
      <c r="G50" s="370"/>
      <c r="H50" s="371"/>
      <c r="I50" s="368"/>
      <c r="J50" s="372"/>
      <c r="K50" s="369"/>
      <c r="L50" s="369"/>
      <c r="M50" s="369"/>
      <c r="N50" s="371"/>
      <c r="O50" s="368"/>
      <c r="P50" s="369"/>
      <c r="Q50" s="369"/>
      <c r="R50" s="369"/>
      <c r="S50" s="370"/>
      <c r="T50" s="371"/>
      <c r="U50" s="368"/>
      <c r="V50" s="369"/>
      <c r="W50" s="369"/>
      <c r="X50" s="369"/>
      <c r="Y50" s="370"/>
      <c r="Z50" s="371"/>
      <c r="AA50" s="368"/>
      <c r="AB50" s="369"/>
      <c r="AC50" s="369"/>
      <c r="AD50" s="369"/>
      <c r="AE50" s="370"/>
      <c r="AF50" s="371"/>
      <c r="AG50" s="368"/>
      <c r="AH50" s="369"/>
      <c r="AI50" s="369"/>
      <c r="AJ50" s="369"/>
      <c r="AK50" s="370"/>
      <c r="AL50" s="371"/>
      <c r="AM50" s="368"/>
      <c r="AN50" s="369"/>
      <c r="AO50" s="369"/>
      <c r="AP50" s="369"/>
      <c r="AQ50" s="370"/>
      <c r="AR50" s="371"/>
      <c r="AS50" s="368"/>
      <c r="AT50" s="369"/>
      <c r="AU50" s="369"/>
      <c r="AV50" s="369"/>
      <c r="AW50" s="370"/>
      <c r="AX50" s="371"/>
      <c r="AY50" s="368"/>
      <c r="AZ50" s="369"/>
      <c r="BA50" s="369"/>
      <c r="BB50" s="369"/>
      <c r="BC50" s="370"/>
      <c r="BD50" s="371"/>
    </row>
    <row r="51" spans="1:56">
      <c r="A51" s="165" t="s">
        <v>571</v>
      </c>
      <c r="B51" s="300" t="s">
        <v>818</v>
      </c>
      <c r="C51" s="368"/>
      <c r="D51" s="369"/>
      <c r="E51" s="369"/>
      <c r="F51" s="369"/>
      <c r="G51" s="370"/>
      <c r="H51" s="371"/>
      <c r="I51" s="368"/>
      <c r="J51" s="372"/>
      <c r="K51" s="369"/>
      <c r="L51" s="369"/>
      <c r="M51" s="369"/>
      <c r="N51" s="371"/>
      <c r="O51" s="368"/>
      <c r="P51" s="369"/>
      <c r="Q51" s="369"/>
      <c r="R51" s="369"/>
      <c r="S51" s="370"/>
      <c r="T51" s="371"/>
      <c r="U51" s="368"/>
      <c r="V51" s="369"/>
      <c r="W51" s="369"/>
      <c r="X51" s="369"/>
      <c r="Y51" s="370"/>
      <c r="Z51" s="371"/>
      <c r="AA51" s="368"/>
      <c r="AB51" s="369"/>
      <c r="AC51" s="369"/>
      <c r="AD51" s="369"/>
      <c r="AE51" s="370"/>
      <c r="AF51" s="371"/>
      <c r="AG51" s="368"/>
      <c r="AH51" s="369"/>
      <c r="AI51" s="369"/>
      <c r="AJ51" s="369"/>
      <c r="AK51" s="370"/>
      <c r="AL51" s="371"/>
      <c r="AM51" s="368"/>
      <c r="AN51" s="369"/>
      <c r="AO51" s="369"/>
      <c r="AP51" s="369"/>
      <c r="AQ51" s="370"/>
      <c r="AR51" s="371"/>
      <c r="AS51" s="368"/>
      <c r="AT51" s="369"/>
      <c r="AU51" s="369"/>
      <c r="AV51" s="369"/>
      <c r="AW51" s="370"/>
      <c r="AX51" s="371"/>
      <c r="AY51" s="368"/>
      <c r="AZ51" s="369"/>
      <c r="BA51" s="369"/>
      <c r="BB51" s="369"/>
      <c r="BC51" s="370"/>
      <c r="BD51" s="371"/>
    </row>
    <row r="52" spans="1:56">
      <c r="A52" s="165" t="s">
        <v>572</v>
      </c>
      <c r="B52" s="300" t="s">
        <v>819</v>
      </c>
      <c r="C52" s="368"/>
      <c r="D52" s="369"/>
      <c r="E52" s="369"/>
      <c r="F52" s="369"/>
      <c r="G52" s="370"/>
      <c r="H52" s="371"/>
      <c r="I52" s="368"/>
      <c r="J52" s="372"/>
      <c r="K52" s="369"/>
      <c r="L52" s="369"/>
      <c r="M52" s="369"/>
      <c r="N52" s="371"/>
      <c r="O52" s="368"/>
      <c r="P52" s="369"/>
      <c r="Q52" s="369"/>
      <c r="R52" s="369"/>
      <c r="S52" s="370"/>
      <c r="T52" s="371"/>
      <c r="U52" s="368"/>
      <c r="V52" s="369"/>
      <c r="W52" s="369"/>
      <c r="X52" s="369"/>
      <c r="Y52" s="370"/>
      <c r="Z52" s="371"/>
      <c r="AA52" s="368"/>
      <c r="AB52" s="369"/>
      <c r="AC52" s="369"/>
      <c r="AD52" s="369"/>
      <c r="AE52" s="370"/>
      <c r="AF52" s="371"/>
      <c r="AG52" s="368"/>
      <c r="AH52" s="369"/>
      <c r="AI52" s="369"/>
      <c r="AJ52" s="369"/>
      <c r="AK52" s="370"/>
      <c r="AL52" s="371"/>
      <c r="AM52" s="368"/>
      <c r="AN52" s="369"/>
      <c r="AO52" s="369"/>
      <c r="AP52" s="369"/>
      <c r="AQ52" s="370"/>
      <c r="AR52" s="371"/>
      <c r="AS52" s="368"/>
      <c r="AT52" s="369"/>
      <c r="AU52" s="369"/>
      <c r="AV52" s="369"/>
      <c r="AW52" s="370"/>
      <c r="AX52" s="371"/>
      <c r="AY52" s="368"/>
      <c r="AZ52" s="369"/>
      <c r="BA52" s="369"/>
      <c r="BB52" s="369"/>
      <c r="BC52" s="370"/>
      <c r="BD52" s="371"/>
    </row>
    <row r="53" spans="1:56">
      <c r="A53" s="165" t="s">
        <v>573</v>
      </c>
      <c r="B53" s="300" t="s">
        <v>820</v>
      </c>
      <c r="C53" s="368"/>
      <c r="D53" s="369"/>
      <c r="E53" s="369"/>
      <c r="F53" s="369"/>
      <c r="G53" s="370"/>
      <c r="H53" s="371"/>
      <c r="I53" s="368"/>
      <c r="J53" s="372"/>
      <c r="K53" s="369"/>
      <c r="L53" s="369"/>
      <c r="M53" s="369"/>
      <c r="N53" s="371"/>
      <c r="O53" s="368"/>
      <c r="P53" s="369"/>
      <c r="Q53" s="369"/>
      <c r="R53" s="369"/>
      <c r="S53" s="370"/>
      <c r="T53" s="371"/>
      <c r="U53" s="368"/>
      <c r="V53" s="369"/>
      <c r="W53" s="369"/>
      <c r="X53" s="369"/>
      <c r="Y53" s="370"/>
      <c r="Z53" s="371"/>
      <c r="AA53" s="368"/>
      <c r="AB53" s="369"/>
      <c r="AC53" s="369"/>
      <c r="AD53" s="369"/>
      <c r="AE53" s="370"/>
      <c r="AF53" s="371"/>
      <c r="AG53" s="368"/>
      <c r="AH53" s="369"/>
      <c r="AI53" s="369"/>
      <c r="AJ53" s="369"/>
      <c r="AK53" s="370"/>
      <c r="AL53" s="371"/>
      <c r="AM53" s="368"/>
      <c r="AN53" s="369"/>
      <c r="AO53" s="369"/>
      <c r="AP53" s="369"/>
      <c r="AQ53" s="370"/>
      <c r="AR53" s="371"/>
      <c r="AS53" s="368"/>
      <c r="AT53" s="369"/>
      <c r="AU53" s="369"/>
      <c r="AV53" s="369"/>
      <c r="AW53" s="370"/>
      <c r="AX53" s="371"/>
      <c r="AY53" s="368"/>
      <c r="AZ53" s="369"/>
      <c r="BA53" s="369"/>
      <c r="BB53" s="369"/>
      <c r="BC53" s="370"/>
      <c r="BD53" s="371"/>
    </row>
    <row r="54" spans="1:56">
      <c r="A54" s="165" t="s">
        <v>574</v>
      </c>
      <c r="B54" s="300" t="s">
        <v>821</v>
      </c>
      <c r="C54" s="368"/>
      <c r="D54" s="369"/>
      <c r="E54" s="369"/>
      <c r="F54" s="369"/>
      <c r="G54" s="370"/>
      <c r="H54" s="371"/>
      <c r="I54" s="368"/>
      <c r="J54" s="372"/>
      <c r="K54" s="369"/>
      <c r="L54" s="369"/>
      <c r="M54" s="369"/>
      <c r="N54" s="371"/>
      <c r="O54" s="368"/>
      <c r="P54" s="369"/>
      <c r="Q54" s="369"/>
      <c r="R54" s="369"/>
      <c r="S54" s="370"/>
      <c r="T54" s="371"/>
      <c r="U54" s="368"/>
      <c r="V54" s="369"/>
      <c r="W54" s="369"/>
      <c r="X54" s="369"/>
      <c r="Y54" s="370"/>
      <c r="Z54" s="371"/>
      <c r="AA54" s="368"/>
      <c r="AB54" s="369"/>
      <c r="AC54" s="369"/>
      <c r="AD54" s="369"/>
      <c r="AE54" s="370"/>
      <c r="AF54" s="371"/>
      <c r="AG54" s="368"/>
      <c r="AH54" s="369"/>
      <c r="AI54" s="369"/>
      <c r="AJ54" s="369"/>
      <c r="AK54" s="370"/>
      <c r="AL54" s="371"/>
      <c r="AM54" s="368"/>
      <c r="AN54" s="369"/>
      <c r="AO54" s="369"/>
      <c r="AP54" s="369"/>
      <c r="AQ54" s="370"/>
      <c r="AR54" s="371"/>
      <c r="AS54" s="368"/>
      <c r="AT54" s="369"/>
      <c r="AU54" s="369"/>
      <c r="AV54" s="369"/>
      <c r="AW54" s="370"/>
      <c r="AX54" s="371"/>
      <c r="AY54" s="368"/>
      <c r="AZ54" s="369"/>
      <c r="BA54" s="369"/>
      <c r="BB54" s="369"/>
      <c r="BC54" s="370"/>
      <c r="BD54" s="371"/>
    </row>
    <row r="55" spans="1:56">
      <c r="A55" s="165" t="s">
        <v>575</v>
      </c>
      <c r="B55" s="300" t="s">
        <v>822</v>
      </c>
      <c r="C55" s="368"/>
      <c r="D55" s="369"/>
      <c r="E55" s="369"/>
      <c r="F55" s="369"/>
      <c r="G55" s="370"/>
      <c r="H55" s="371"/>
      <c r="I55" s="368"/>
      <c r="J55" s="372"/>
      <c r="K55" s="369"/>
      <c r="L55" s="369"/>
      <c r="M55" s="369"/>
      <c r="N55" s="371"/>
      <c r="O55" s="368"/>
      <c r="P55" s="369"/>
      <c r="Q55" s="369"/>
      <c r="R55" s="369"/>
      <c r="S55" s="370"/>
      <c r="T55" s="371"/>
      <c r="U55" s="368"/>
      <c r="V55" s="369"/>
      <c r="W55" s="369"/>
      <c r="X55" s="369"/>
      <c r="Y55" s="370"/>
      <c r="Z55" s="371"/>
      <c r="AA55" s="368"/>
      <c r="AB55" s="369"/>
      <c r="AC55" s="369"/>
      <c r="AD55" s="369"/>
      <c r="AE55" s="370"/>
      <c r="AF55" s="371"/>
      <c r="AG55" s="368"/>
      <c r="AH55" s="369"/>
      <c r="AI55" s="369"/>
      <c r="AJ55" s="369"/>
      <c r="AK55" s="370"/>
      <c r="AL55" s="371"/>
      <c r="AM55" s="368"/>
      <c r="AN55" s="369"/>
      <c r="AO55" s="369"/>
      <c r="AP55" s="369"/>
      <c r="AQ55" s="370"/>
      <c r="AR55" s="371"/>
      <c r="AS55" s="368"/>
      <c r="AT55" s="369"/>
      <c r="AU55" s="369"/>
      <c r="AV55" s="369"/>
      <c r="AW55" s="370"/>
      <c r="AX55" s="371"/>
      <c r="AY55" s="368"/>
      <c r="AZ55" s="369"/>
      <c r="BA55" s="369"/>
      <c r="BB55" s="369"/>
      <c r="BC55" s="370"/>
      <c r="BD55" s="371"/>
    </row>
    <row r="56" spans="1:56">
      <c r="A56" s="165" t="s">
        <v>576</v>
      </c>
      <c r="B56" s="300" t="s">
        <v>823</v>
      </c>
      <c r="C56" s="368"/>
      <c r="D56" s="369"/>
      <c r="E56" s="369"/>
      <c r="F56" s="369"/>
      <c r="G56" s="370"/>
      <c r="H56" s="371"/>
      <c r="I56" s="368"/>
      <c r="J56" s="372"/>
      <c r="K56" s="369"/>
      <c r="L56" s="369"/>
      <c r="M56" s="369"/>
      <c r="N56" s="371"/>
      <c r="O56" s="368"/>
      <c r="P56" s="369"/>
      <c r="Q56" s="369"/>
      <c r="R56" s="369"/>
      <c r="S56" s="370"/>
      <c r="T56" s="371"/>
      <c r="U56" s="368"/>
      <c r="V56" s="369"/>
      <c r="W56" s="369"/>
      <c r="X56" s="369"/>
      <c r="Y56" s="370"/>
      <c r="Z56" s="371"/>
      <c r="AA56" s="368"/>
      <c r="AB56" s="369"/>
      <c r="AC56" s="369"/>
      <c r="AD56" s="369"/>
      <c r="AE56" s="370"/>
      <c r="AF56" s="371"/>
      <c r="AG56" s="368"/>
      <c r="AH56" s="369"/>
      <c r="AI56" s="369"/>
      <c r="AJ56" s="369"/>
      <c r="AK56" s="370"/>
      <c r="AL56" s="371"/>
      <c r="AM56" s="368"/>
      <c r="AN56" s="369"/>
      <c r="AO56" s="369"/>
      <c r="AP56" s="369"/>
      <c r="AQ56" s="370"/>
      <c r="AR56" s="371"/>
      <c r="AS56" s="368"/>
      <c r="AT56" s="369"/>
      <c r="AU56" s="369"/>
      <c r="AV56" s="369"/>
      <c r="AW56" s="370"/>
      <c r="AX56" s="371"/>
      <c r="AY56" s="368"/>
      <c r="AZ56" s="369"/>
      <c r="BA56" s="369"/>
      <c r="BB56" s="369"/>
      <c r="BC56" s="370"/>
      <c r="BD56" s="371"/>
    </row>
    <row r="57" spans="1:56">
      <c r="A57" s="165" t="s">
        <v>577</v>
      </c>
      <c r="B57" s="300" t="s">
        <v>824</v>
      </c>
      <c r="C57" s="368"/>
      <c r="D57" s="369"/>
      <c r="E57" s="369"/>
      <c r="F57" s="369"/>
      <c r="G57" s="370"/>
      <c r="H57" s="371"/>
      <c r="I57" s="368"/>
      <c r="J57" s="372"/>
      <c r="K57" s="369"/>
      <c r="L57" s="369"/>
      <c r="M57" s="369"/>
      <c r="N57" s="371"/>
      <c r="O57" s="368"/>
      <c r="P57" s="369"/>
      <c r="Q57" s="369"/>
      <c r="R57" s="369"/>
      <c r="S57" s="370"/>
      <c r="T57" s="371"/>
      <c r="U57" s="368"/>
      <c r="V57" s="369"/>
      <c r="W57" s="369"/>
      <c r="X57" s="369"/>
      <c r="Y57" s="370"/>
      <c r="Z57" s="371"/>
      <c r="AA57" s="368"/>
      <c r="AB57" s="369"/>
      <c r="AC57" s="369"/>
      <c r="AD57" s="369"/>
      <c r="AE57" s="370"/>
      <c r="AF57" s="371"/>
      <c r="AG57" s="368"/>
      <c r="AH57" s="369"/>
      <c r="AI57" s="369"/>
      <c r="AJ57" s="369"/>
      <c r="AK57" s="370"/>
      <c r="AL57" s="371"/>
      <c r="AM57" s="368"/>
      <c r="AN57" s="369"/>
      <c r="AO57" s="369"/>
      <c r="AP57" s="369"/>
      <c r="AQ57" s="370"/>
      <c r="AR57" s="371"/>
      <c r="AS57" s="368"/>
      <c r="AT57" s="369"/>
      <c r="AU57" s="369"/>
      <c r="AV57" s="369"/>
      <c r="AW57" s="370"/>
      <c r="AX57" s="371"/>
      <c r="AY57" s="368"/>
      <c r="AZ57" s="369"/>
      <c r="BA57" s="369"/>
      <c r="BB57" s="369"/>
      <c r="BC57" s="370"/>
      <c r="BD57" s="371"/>
    </row>
    <row r="58" spans="1:56">
      <c r="A58" s="165" t="s">
        <v>578</v>
      </c>
      <c r="B58" s="300" t="s">
        <v>825</v>
      </c>
      <c r="C58" s="368"/>
      <c r="D58" s="369"/>
      <c r="E58" s="369"/>
      <c r="F58" s="369"/>
      <c r="G58" s="370"/>
      <c r="H58" s="371"/>
      <c r="I58" s="368"/>
      <c r="J58" s="372"/>
      <c r="K58" s="369"/>
      <c r="L58" s="369"/>
      <c r="M58" s="369"/>
      <c r="N58" s="371"/>
      <c r="O58" s="368"/>
      <c r="P58" s="369"/>
      <c r="Q58" s="369"/>
      <c r="R58" s="369"/>
      <c r="S58" s="370"/>
      <c r="T58" s="371"/>
      <c r="U58" s="368"/>
      <c r="V58" s="369"/>
      <c r="W58" s="369"/>
      <c r="X58" s="369"/>
      <c r="Y58" s="370"/>
      <c r="Z58" s="371"/>
      <c r="AA58" s="368"/>
      <c r="AB58" s="369"/>
      <c r="AC58" s="369"/>
      <c r="AD58" s="369"/>
      <c r="AE58" s="370"/>
      <c r="AF58" s="371"/>
      <c r="AG58" s="368"/>
      <c r="AH58" s="369"/>
      <c r="AI58" s="369"/>
      <c r="AJ58" s="369"/>
      <c r="AK58" s="370"/>
      <c r="AL58" s="371"/>
      <c r="AM58" s="368"/>
      <c r="AN58" s="369"/>
      <c r="AO58" s="369"/>
      <c r="AP58" s="369"/>
      <c r="AQ58" s="370"/>
      <c r="AR58" s="371"/>
      <c r="AS58" s="368"/>
      <c r="AT58" s="369"/>
      <c r="AU58" s="369"/>
      <c r="AV58" s="369"/>
      <c r="AW58" s="370"/>
      <c r="AX58" s="371"/>
      <c r="AY58" s="368"/>
      <c r="AZ58" s="369"/>
      <c r="BA58" s="369"/>
      <c r="BB58" s="369"/>
      <c r="BC58" s="370"/>
      <c r="BD58" s="371"/>
    </row>
    <row r="59" spans="1:56">
      <c r="A59" s="165" t="s">
        <v>579</v>
      </c>
      <c r="B59" s="300" t="s">
        <v>861</v>
      </c>
      <c r="C59" s="368"/>
      <c r="D59" s="369"/>
      <c r="E59" s="369"/>
      <c r="F59" s="369"/>
      <c r="G59" s="370"/>
      <c r="H59" s="371"/>
      <c r="I59" s="368"/>
      <c r="J59" s="372"/>
      <c r="K59" s="369"/>
      <c r="L59" s="369"/>
      <c r="M59" s="369"/>
      <c r="N59" s="371"/>
      <c r="O59" s="368"/>
      <c r="P59" s="369"/>
      <c r="Q59" s="369"/>
      <c r="R59" s="369"/>
      <c r="S59" s="370"/>
      <c r="T59" s="371"/>
      <c r="U59" s="368"/>
      <c r="V59" s="369"/>
      <c r="W59" s="369"/>
      <c r="X59" s="369"/>
      <c r="Y59" s="370"/>
      <c r="Z59" s="371"/>
      <c r="AA59" s="368"/>
      <c r="AB59" s="369"/>
      <c r="AC59" s="369"/>
      <c r="AD59" s="369"/>
      <c r="AE59" s="370"/>
      <c r="AF59" s="371"/>
      <c r="AG59" s="368"/>
      <c r="AH59" s="369"/>
      <c r="AI59" s="369"/>
      <c r="AJ59" s="369"/>
      <c r="AK59" s="370"/>
      <c r="AL59" s="371"/>
      <c r="AM59" s="368"/>
      <c r="AN59" s="369"/>
      <c r="AO59" s="369"/>
      <c r="AP59" s="369"/>
      <c r="AQ59" s="370"/>
      <c r="AR59" s="371"/>
      <c r="AS59" s="368"/>
      <c r="AT59" s="369"/>
      <c r="AU59" s="369"/>
      <c r="AV59" s="369"/>
      <c r="AW59" s="370"/>
      <c r="AX59" s="371"/>
      <c r="AY59" s="368"/>
      <c r="AZ59" s="369"/>
      <c r="BA59" s="369"/>
      <c r="BB59" s="369"/>
      <c r="BC59" s="370"/>
      <c r="BD59" s="371"/>
    </row>
    <row r="60" spans="1:56">
      <c r="A60" s="165" t="s">
        <v>580</v>
      </c>
      <c r="B60" s="300" t="s">
        <v>862</v>
      </c>
      <c r="C60" s="368"/>
      <c r="D60" s="369"/>
      <c r="E60" s="369"/>
      <c r="F60" s="369"/>
      <c r="G60" s="370"/>
      <c r="H60" s="371"/>
      <c r="I60" s="368"/>
      <c r="J60" s="372"/>
      <c r="K60" s="369"/>
      <c r="L60" s="369"/>
      <c r="M60" s="369"/>
      <c r="N60" s="371"/>
      <c r="O60" s="368"/>
      <c r="P60" s="369"/>
      <c r="Q60" s="369"/>
      <c r="R60" s="369"/>
      <c r="S60" s="370"/>
      <c r="T60" s="371"/>
      <c r="U60" s="368"/>
      <c r="V60" s="369"/>
      <c r="W60" s="369"/>
      <c r="X60" s="369"/>
      <c r="Y60" s="370"/>
      <c r="Z60" s="371"/>
      <c r="AA60" s="368"/>
      <c r="AB60" s="369"/>
      <c r="AC60" s="369"/>
      <c r="AD60" s="369"/>
      <c r="AE60" s="370"/>
      <c r="AF60" s="371"/>
      <c r="AG60" s="368"/>
      <c r="AH60" s="369"/>
      <c r="AI60" s="369"/>
      <c r="AJ60" s="369"/>
      <c r="AK60" s="370"/>
      <c r="AL60" s="371"/>
      <c r="AM60" s="368"/>
      <c r="AN60" s="369"/>
      <c r="AO60" s="369"/>
      <c r="AP60" s="369"/>
      <c r="AQ60" s="370"/>
      <c r="AR60" s="371"/>
      <c r="AS60" s="368"/>
      <c r="AT60" s="369"/>
      <c r="AU60" s="369"/>
      <c r="AV60" s="369"/>
      <c r="AW60" s="370"/>
      <c r="AX60" s="371"/>
      <c r="AY60" s="368"/>
      <c r="AZ60" s="369"/>
      <c r="BA60" s="369"/>
      <c r="BB60" s="369"/>
      <c r="BC60" s="370"/>
      <c r="BD60" s="371"/>
    </row>
    <row r="61" spans="1:56">
      <c r="A61" s="165" t="s">
        <v>581</v>
      </c>
      <c r="B61" s="300" t="s">
        <v>863</v>
      </c>
      <c r="C61" s="368"/>
      <c r="D61" s="369"/>
      <c r="E61" s="369"/>
      <c r="F61" s="369"/>
      <c r="G61" s="370"/>
      <c r="H61" s="371"/>
      <c r="I61" s="368"/>
      <c r="J61" s="372"/>
      <c r="K61" s="369"/>
      <c r="L61" s="369"/>
      <c r="M61" s="369"/>
      <c r="N61" s="371"/>
      <c r="O61" s="368"/>
      <c r="P61" s="369"/>
      <c r="Q61" s="369"/>
      <c r="R61" s="369"/>
      <c r="S61" s="370"/>
      <c r="T61" s="371"/>
      <c r="U61" s="368"/>
      <c r="V61" s="369"/>
      <c r="W61" s="369"/>
      <c r="X61" s="369"/>
      <c r="Y61" s="370"/>
      <c r="Z61" s="371"/>
      <c r="AA61" s="368"/>
      <c r="AB61" s="369"/>
      <c r="AC61" s="369"/>
      <c r="AD61" s="369"/>
      <c r="AE61" s="370"/>
      <c r="AF61" s="371"/>
      <c r="AG61" s="368"/>
      <c r="AH61" s="369"/>
      <c r="AI61" s="369"/>
      <c r="AJ61" s="369"/>
      <c r="AK61" s="370"/>
      <c r="AL61" s="371"/>
      <c r="AM61" s="368"/>
      <c r="AN61" s="369"/>
      <c r="AO61" s="369"/>
      <c r="AP61" s="369"/>
      <c r="AQ61" s="370"/>
      <c r="AR61" s="371"/>
      <c r="AS61" s="368"/>
      <c r="AT61" s="369"/>
      <c r="AU61" s="369"/>
      <c r="AV61" s="369"/>
      <c r="AW61" s="370"/>
      <c r="AX61" s="371"/>
      <c r="AY61" s="368"/>
      <c r="AZ61" s="369"/>
      <c r="BA61" s="369"/>
      <c r="BB61" s="369"/>
      <c r="BC61" s="370"/>
      <c r="BD61" s="371"/>
    </row>
    <row r="62" spans="1:56">
      <c r="A62" s="165" t="s">
        <v>582</v>
      </c>
      <c r="B62" s="300" t="s">
        <v>864</v>
      </c>
      <c r="C62" s="368"/>
      <c r="D62" s="369"/>
      <c r="E62" s="369"/>
      <c r="F62" s="369"/>
      <c r="G62" s="370"/>
      <c r="H62" s="371"/>
      <c r="I62" s="368"/>
      <c r="J62" s="372"/>
      <c r="K62" s="369"/>
      <c r="L62" s="369"/>
      <c r="M62" s="369"/>
      <c r="N62" s="371"/>
      <c r="O62" s="368"/>
      <c r="P62" s="369"/>
      <c r="Q62" s="369"/>
      <c r="R62" s="369"/>
      <c r="S62" s="370"/>
      <c r="T62" s="371"/>
      <c r="U62" s="368"/>
      <c r="V62" s="369"/>
      <c r="W62" s="369"/>
      <c r="X62" s="369"/>
      <c r="Y62" s="370"/>
      <c r="Z62" s="371"/>
      <c r="AA62" s="368"/>
      <c r="AB62" s="369"/>
      <c r="AC62" s="369"/>
      <c r="AD62" s="369"/>
      <c r="AE62" s="370"/>
      <c r="AF62" s="371"/>
      <c r="AG62" s="368"/>
      <c r="AH62" s="369"/>
      <c r="AI62" s="369"/>
      <c r="AJ62" s="369"/>
      <c r="AK62" s="370"/>
      <c r="AL62" s="371"/>
      <c r="AM62" s="368"/>
      <c r="AN62" s="369"/>
      <c r="AO62" s="369"/>
      <c r="AP62" s="369"/>
      <c r="AQ62" s="370"/>
      <c r="AR62" s="371"/>
      <c r="AS62" s="368"/>
      <c r="AT62" s="369"/>
      <c r="AU62" s="369"/>
      <c r="AV62" s="369"/>
      <c r="AW62" s="370"/>
      <c r="AX62" s="371"/>
      <c r="AY62" s="368"/>
      <c r="AZ62" s="369"/>
      <c r="BA62" s="369"/>
      <c r="BB62" s="369"/>
      <c r="BC62" s="370"/>
      <c r="BD62" s="371"/>
    </row>
    <row r="63" spans="1:56">
      <c r="A63" s="165" t="s">
        <v>583</v>
      </c>
      <c r="B63" s="300" t="s">
        <v>865</v>
      </c>
      <c r="C63" s="368"/>
      <c r="D63" s="369"/>
      <c r="E63" s="369"/>
      <c r="F63" s="369"/>
      <c r="G63" s="370"/>
      <c r="H63" s="371"/>
      <c r="I63" s="368"/>
      <c r="J63" s="372"/>
      <c r="K63" s="369"/>
      <c r="L63" s="369"/>
      <c r="M63" s="369"/>
      <c r="N63" s="371"/>
      <c r="O63" s="368"/>
      <c r="P63" s="369"/>
      <c r="Q63" s="369"/>
      <c r="R63" s="369"/>
      <c r="S63" s="370"/>
      <c r="T63" s="371"/>
      <c r="U63" s="368"/>
      <c r="V63" s="369"/>
      <c r="W63" s="369"/>
      <c r="X63" s="369"/>
      <c r="Y63" s="370"/>
      <c r="Z63" s="371"/>
      <c r="AA63" s="368"/>
      <c r="AB63" s="369"/>
      <c r="AC63" s="369"/>
      <c r="AD63" s="369"/>
      <c r="AE63" s="370"/>
      <c r="AF63" s="371"/>
      <c r="AG63" s="368"/>
      <c r="AH63" s="369"/>
      <c r="AI63" s="369"/>
      <c r="AJ63" s="369"/>
      <c r="AK63" s="370"/>
      <c r="AL63" s="371"/>
      <c r="AM63" s="368"/>
      <c r="AN63" s="369"/>
      <c r="AO63" s="369"/>
      <c r="AP63" s="369"/>
      <c r="AQ63" s="370"/>
      <c r="AR63" s="371"/>
      <c r="AS63" s="368"/>
      <c r="AT63" s="369"/>
      <c r="AU63" s="369"/>
      <c r="AV63" s="369"/>
      <c r="AW63" s="370"/>
      <c r="AX63" s="371"/>
      <c r="AY63" s="368"/>
      <c r="AZ63" s="369"/>
      <c r="BA63" s="369"/>
      <c r="BB63" s="369"/>
      <c r="BC63" s="370"/>
      <c r="BD63" s="371"/>
    </row>
    <row r="64" spans="1:56">
      <c r="A64" s="165" t="s">
        <v>584</v>
      </c>
      <c r="B64" s="300" t="s">
        <v>866</v>
      </c>
      <c r="C64" s="368"/>
      <c r="D64" s="369"/>
      <c r="E64" s="369"/>
      <c r="F64" s="369"/>
      <c r="G64" s="370"/>
      <c r="H64" s="371"/>
      <c r="I64" s="368"/>
      <c r="J64" s="372"/>
      <c r="K64" s="369"/>
      <c r="L64" s="369"/>
      <c r="M64" s="369"/>
      <c r="N64" s="371"/>
      <c r="O64" s="368"/>
      <c r="P64" s="369"/>
      <c r="Q64" s="369"/>
      <c r="R64" s="369"/>
      <c r="S64" s="370"/>
      <c r="T64" s="371"/>
      <c r="U64" s="368"/>
      <c r="V64" s="369"/>
      <c r="W64" s="369"/>
      <c r="X64" s="369"/>
      <c r="Y64" s="370"/>
      <c r="Z64" s="371"/>
      <c r="AA64" s="368"/>
      <c r="AB64" s="369"/>
      <c r="AC64" s="369"/>
      <c r="AD64" s="369"/>
      <c r="AE64" s="370"/>
      <c r="AF64" s="371"/>
      <c r="AG64" s="368"/>
      <c r="AH64" s="369"/>
      <c r="AI64" s="369"/>
      <c r="AJ64" s="369"/>
      <c r="AK64" s="370"/>
      <c r="AL64" s="371"/>
      <c r="AM64" s="368"/>
      <c r="AN64" s="369"/>
      <c r="AO64" s="369"/>
      <c r="AP64" s="369"/>
      <c r="AQ64" s="370"/>
      <c r="AR64" s="371"/>
      <c r="AS64" s="368"/>
      <c r="AT64" s="369"/>
      <c r="AU64" s="369"/>
      <c r="AV64" s="369"/>
      <c r="AW64" s="370"/>
      <c r="AX64" s="371"/>
      <c r="AY64" s="368"/>
      <c r="AZ64" s="369"/>
      <c r="BA64" s="369"/>
      <c r="BB64" s="369"/>
      <c r="BC64" s="370"/>
      <c r="BD64" s="371"/>
    </row>
    <row r="65" spans="1:56">
      <c r="A65" s="165" t="s">
        <v>585</v>
      </c>
      <c r="B65" s="300" t="s">
        <v>867</v>
      </c>
      <c r="C65" s="368"/>
      <c r="D65" s="369"/>
      <c r="E65" s="369"/>
      <c r="F65" s="369"/>
      <c r="G65" s="370"/>
      <c r="H65" s="371"/>
      <c r="I65" s="368"/>
      <c r="J65" s="372"/>
      <c r="K65" s="369"/>
      <c r="L65" s="369"/>
      <c r="M65" s="369"/>
      <c r="N65" s="371"/>
      <c r="O65" s="368"/>
      <c r="P65" s="369"/>
      <c r="Q65" s="369"/>
      <c r="R65" s="369"/>
      <c r="S65" s="370"/>
      <c r="T65" s="371"/>
      <c r="U65" s="368"/>
      <c r="V65" s="369"/>
      <c r="W65" s="369"/>
      <c r="X65" s="369"/>
      <c r="Y65" s="370"/>
      <c r="Z65" s="371"/>
      <c r="AA65" s="368"/>
      <c r="AB65" s="369"/>
      <c r="AC65" s="369"/>
      <c r="AD65" s="369"/>
      <c r="AE65" s="370"/>
      <c r="AF65" s="371"/>
      <c r="AG65" s="368"/>
      <c r="AH65" s="369"/>
      <c r="AI65" s="369"/>
      <c r="AJ65" s="369"/>
      <c r="AK65" s="370"/>
      <c r="AL65" s="371"/>
      <c r="AM65" s="368"/>
      <c r="AN65" s="369"/>
      <c r="AO65" s="369"/>
      <c r="AP65" s="369"/>
      <c r="AQ65" s="370"/>
      <c r="AR65" s="371"/>
      <c r="AS65" s="368"/>
      <c r="AT65" s="369"/>
      <c r="AU65" s="369"/>
      <c r="AV65" s="369"/>
      <c r="AW65" s="370"/>
      <c r="AX65" s="371"/>
      <c r="AY65" s="368"/>
      <c r="AZ65" s="369"/>
      <c r="BA65" s="369"/>
      <c r="BB65" s="369"/>
      <c r="BC65" s="370"/>
      <c r="BD65" s="371"/>
    </row>
    <row r="66" spans="1:56">
      <c r="A66" s="165" t="s">
        <v>586</v>
      </c>
      <c r="B66" s="300" t="s">
        <v>868</v>
      </c>
      <c r="C66" s="368"/>
      <c r="D66" s="369"/>
      <c r="E66" s="369"/>
      <c r="F66" s="369"/>
      <c r="G66" s="370"/>
      <c r="H66" s="371"/>
      <c r="I66" s="368"/>
      <c r="J66" s="372"/>
      <c r="K66" s="369"/>
      <c r="L66" s="369"/>
      <c r="M66" s="369"/>
      <c r="N66" s="371"/>
      <c r="O66" s="368"/>
      <c r="P66" s="369"/>
      <c r="Q66" s="369"/>
      <c r="R66" s="369"/>
      <c r="S66" s="370"/>
      <c r="T66" s="371"/>
      <c r="U66" s="368"/>
      <c r="V66" s="369"/>
      <c r="W66" s="369"/>
      <c r="X66" s="369"/>
      <c r="Y66" s="370"/>
      <c r="Z66" s="371"/>
      <c r="AA66" s="368"/>
      <c r="AB66" s="369"/>
      <c r="AC66" s="369"/>
      <c r="AD66" s="369"/>
      <c r="AE66" s="370"/>
      <c r="AF66" s="371"/>
      <c r="AG66" s="368"/>
      <c r="AH66" s="369"/>
      <c r="AI66" s="369"/>
      <c r="AJ66" s="369"/>
      <c r="AK66" s="370"/>
      <c r="AL66" s="371"/>
      <c r="AM66" s="368"/>
      <c r="AN66" s="369"/>
      <c r="AO66" s="369"/>
      <c r="AP66" s="369"/>
      <c r="AQ66" s="370"/>
      <c r="AR66" s="371"/>
      <c r="AS66" s="368"/>
      <c r="AT66" s="369"/>
      <c r="AU66" s="369"/>
      <c r="AV66" s="369"/>
      <c r="AW66" s="370"/>
      <c r="AX66" s="371"/>
      <c r="AY66" s="368"/>
      <c r="AZ66" s="369"/>
      <c r="BA66" s="369"/>
      <c r="BB66" s="369"/>
      <c r="BC66" s="370"/>
      <c r="BD66" s="371"/>
    </row>
    <row r="67" spans="1:56">
      <c r="A67" s="165" t="s">
        <v>587</v>
      </c>
      <c r="B67" s="300" t="s">
        <v>869</v>
      </c>
      <c r="C67" s="368"/>
      <c r="D67" s="369"/>
      <c r="E67" s="369"/>
      <c r="F67" s="369"/>
      <c r="G67" s="370"/>
      <c r="H67" s="371"/>
      <c r="I67" s="368"/>
      <c r="J67" s="372"/>
      <c r="K67" s="369"/>
      <c r="L67" s="369"/>
      <c r="M67" s="369"/>
      <c r="N67" s="371"/>
      <c r="O67" s="368"/>
      <c r="P67" s="369"/>
      <c r="Q67" s="369"/>
      <c r="R67" s="369"/>
      <c r="S67" s="370"/>
      <c r="T67" s="371"/>
      <c r="U67" s="368"/>
      <c r="V67" s="369"/>
      <c r="W67" s="369"/>
      <c r="X67" s="369"/>
      <c r="Y67" s="370"/>
      <c r="Z67" s="371"/>
      <c r="AA67" s="368"/>
      <c r="AB67" s="369"/>
      <c r="AC67" s="369"/>
      <c r="AD67" s="369"/>
      <c r="AE67" s="370"/>
      <c r="AF67" s="371"/>
      <c r="AG67" s="368"/>
      <c r="AH67" s="369"/>
      <c r="AI67" s="369"/>
      <c r="AJ67" s="369"/>
      <c r="AK67" s="370"/>
      <c r="AL67" s="371"/>
      <c r="AM67" s="368"/>
      <c r="AN67" s="369"/>
      <c r="AO67" s="369"/>
      <c r="AP67" s="369"/>
      <c r="AQ67" s="370"/>
      <c r="AR67" s="371"/>
      <c r="AS67" s="368"/>
      <c r="AT67" s="369"/>
      <c r="AU67" s="369"/>
      <c r="AV67" s="369"/>
      <c r="AW67" s="370"/>
      <c r="AX67" s="371"/>
      <c r="AY67" s="368"/>
      <c r="AZ67" s="369"/>
      <c r="BA67" s="369"/>
      <c r="BB67" s="369"/>
      <c r="BC67" s="370"/>
      <c r="BD67" s="371"/>
    </row>
    <row r="68" spans="1:56">
      <c r="A68" s="165" t="s">
        <v>588</v>
      </c>
      <c r="B68" s="300" t="s">
        <v>870</v>
      </c>
      <c r="C68" s="368"/>
      <c r="D68" s="369"/>
      <c r="E68" s="369"/>
      <c r="F68" s="369"/>
      <c r="G68" s="370"/>
      <c r="H68" s="371"/>
      <c r="I68" s="368"/>
      <c r="J68" s="372"/>
      <c r="K68" s="369"/>
      <c r="L68" s="369"/>
      <c r="M68" s="369"/>
      <c r="N68" s="371"/>
      <c r="O68" s="368"/>
      <c r="P68" s="369"/>
      <c r="Q68" s="369"/>
      <c r="R68" s="369"/>
      <c r="S68" s="370"/>
      <c r="T68" s="371"/>
      <c r="U68" s="368"/>
      <c r="V68" s="369"/>
      <c r="W68" s="369"/>
      <c r="X68" s="369"/>
      <c r="Y68" s="370"/>
      <c r="Z68" s="371"/>
      <c r="AA68" s="368"/>
      <c r="AB68" s="369"/>
      <c r="AC68" s="369"/>
      <c r="AD68" s="369"/>
      <c r="AE68" s="370"/>
      <c r="AF68" s="371"/>
      <c r="AG68" s="368"/>
      <c r="AH68" s="369"/>
      <c r="AI68" s="369"/>
      <c r="AJ68" s="369"/>
      <c r="AK68" s="370"/>
      <c r="AL68" s="371"/>
      <c r="AM68" s="368"/>
      <c r="AN68" s="369"/>
      <c r="AO68" s="369"/>
      <c r="AP68" s="369"/>
      <c r="AQ68" s="370"/>
      <c r="AR68" s="371"/>
      <c r="AS68" s="368"/>
      <c r="AT68" s="369"/>
      <c r="AU68" s="369"/>
      <c r="AV68" s="369"/>
      <c r="AW68" s="370"/>
      <c r="AX68" s="371"/>
      <c r="AY68" s="368"/>
      <c r="AZ68" s="369"/>
      <c r="BA68" s="369"/>
      <c r="BB68" s="369"/>
      <c r="BC68" s="370"/>
      <c r="BD68" s="371"/>
    </row>
    <row r="69" spans="1:56">
      <c r="A69" s="165" t="s">
        <v>589</v>
      </c>
      <c r="B69" s="300" t="s">
        <v>871</v>
      </c>
      <c r="C69" s="368"/>
      <c r="D69" s="369"/>
      <c r="E69" s="369"/>
      <c r="F69" s="369"/>
      <c r="G69" s="370"/>
      <c r="H69" s="371"/>
      <c r="I69" s="368"/>
      <c r="J69" s="372"/>
      <c r="K69" s="369"/>
      <c r="L69" s="369"/>
      <c r="M69" s="369"/>
      <c r="N69" s="371"/>
      <c r="O69" s="368"/>
      <c r="P69" s="369"/>
      <c r="Q69" s="369"/>
      <c r="R69" s="369"/>
      <c r="S69" s="370"/>
      <c r="T69" s="371"/>
      <c r="U69" s="368"/>
      <c r="V69" s="369"/>
      <c r="W69" s="369"/>
      <c r="X69" s="369"/>
      <c r="Y69" s="370"/>
      <c r="Z69" s="371"/>
      <c r="AA69" s="368"/>
      <c r="AB69" s="369"/>
      <c r="AC69" s="369"/>
      <c r="AD69" s="369"/>
      <c r="AE69" s="370"/>
      <c r="AF69" s="371"/>
      <c r="AG69" s="368"/>
      <c r="AH69" s="369"/>
      <c r="AI69" s="369"/>
      <c r="AJ69" s="369"/>
      <c r="AK69" s="370"/>
      <c r="AL69" s="371"/>
      <c r="AM69" s="368"/>
      <c r="AN69" s="369"/>
      <c r="AO69" s="369"/>
      <c r="AP69" s="369"/>
      <c r="AQ69" s="370"/>
      <c r="AR69" s="371"/>
      <c r="AS69" s="368"/>
      <c r="AT69" s="369"/>
      <c r="AU69" s="369"/>
      <c r="AV69" s="369"/>
      <c r="AW69" s="370"/>
      <c r="AX69" s="371"/>
      <c r="AY69" s="368"/>
      <c r="AZ69" s="369"/>
      <c r="BA69" s="369"/>
      <c r="BB69" s="369"/>
      <c r="BC69" s="370"/>
      <c r="BD69" s="371"/>
    </row>
    <row r="70" spans="1:56">
      <c r="A70" s="165" t="s">
        <v>590</v>
      </c>
      <c r="B70" s="300" t="s">
        <v>872</v>
      </c>
      <c r="C70" s="368"/>
      <c r="D70" s="369"/>
      <c r="E70" s="369"/>
      <c r="F70" s="369"/>
      <c r="G70" s="370"/>
      <c r="H70" s="371"/>
      <c r="I70" s="368"/>
      <c r="J70" s="372"/>
      <c r="K70" s="369"/>
      <c r="L70" s="369"/>
      <c r="M70" s="369"/>
      <c r="N70" s="371"/>
      <c r="O70" s="368"/>
      <c r="P70" s="369"/>
      <c r="Q70" s="369"/>
      <c r="R70" s="369"/>
      <c r="S70" s="370"/>
      <c r="T70" s="371"/>
      <c r="U70" s="368"/>
      <c r="V70" s="369"/>
      <c r="W70" s="369"/>
      <c r="X70" s="369"/>
      <c r="Y70" s="370"/>
      <c r="Z70" s="371"/>
      <c r="AA70" s="368"/>
      <c r="AB70" s="369"/>
      <c r="AC70" s="369"/>
      <c r="AD70" s="369"/>
      <c r="AE70" s="370"/>
      <c r="AF70" s="371"/>
      <c r="AG70" s="368"/>
      <c r="AH70" s="369"/>
      <c r="AI70" s="369"/>
      <c r="AJ70" s="369"/>
      <c r="AK70" s="370"/>
      <c r="AL70" s="371"/>
      <c r="AM70" s="368"/>
      <c r="AN70" s="369"/>
      <c r="AO70" s="369"/>
      <c r="AP70" s="369"/>
      <c r="AQ70" s="370"/>
      <c r="AR70" s="371"/>
      <c r="AS70" s="368"/>
      <c r="AT70" s="369"/>
      <c r="AU70" s="369"/>
      <c r="AV70" s="369"/>
      <c r="AW70" s="370"/>
      <c r="AX70" s="371"/>
      <c r="AY70" s="368"/>
      <c r="AZ70" s="369"/>
      <c r="BA70" s="369"/>
      <c r="BB70" s="369"/>
      <c r="BC70" s="370"/>
      <c r="BD70" s="371"/>
    </row>
    <row r="71" spans="1:56">
      <c r="A71" s="165" t="s">
        <v>591</v>
      </c>
      <c r="B71" s="300" t="s">
        <v>873</v>
      </c>
      <c r="C71" s="368"/>
      <c r="D71" s="369"/>
      <c r="E71" s="369"/>
      <c r="F71" s="369"/>
      <c r="G71" s="370"/>
      <c r="H71" s="371"/>
      <c r="I71" s="368"/>
      <c r="J71" s="372"/>
      <c r="K71" s="369"/>
      <c r="L71" s="369"/>
      <c r="M71" s="369"/>
      <c r="N71" s="371"/>
      <c r="O71" s="368"/>
      <c r="P71" s="369"/>
      <c r="Q71" s="369"/>
      <c r="R71" s="369"/>
      <c r="S71" s="370"/>
      <c r="T71" s="371"/>
      <c r="U71" s="368"/>
      <c r="V71" s="369"/>
      <c r="W71" s="369"/>
      <c r="X71" s="369"/>
      <c r="Y71" s="370"/>
      <c r="Z71" s="371"/>
      <c r="AA71" s="368"/>
      <c r="AB71" s="369"/>
      <c r="AC71" s="369"/>
      <c r="AD71" s="369"/>
      <c r="AE71" s="370"/>
      <c r="AF71" s="371"/>
      <c r="AG71" s="368"/>
      <c r="AH71" s="369"/>
      <c r="AI71" s="369"/>
      <c r="AJ71" s="369"/>
      <c r="AK71" s="370"/>
      <c r="AL71" s="371"/>
      <c r="AM71" s="368"/>
      <c r="AN71" s="369"/>
      <c r="AO71" s="369"/>
      <c r="AP71" s="369"/>
      <c r="AQ71" s="370"/>
      <c r="AR71" s="371"/>
      <c r="AS71" s="368"/>
      <c r="AT71" s="369"/>
      <c r="AU71" s="369"/>
      <c r="AV71" s="369"/>
      <c r="AW71" s="370"/>
      <c r="AX71" s="371"/>
      <c r="AY71" s="368"/>
      <c r="AZ71" s="369"/>
      <c r="BA71" s="369"/>
      <c r="BB71" s="369"/>
      <c r="BC71" s="370"/>
      <c r="BD71" s="371"/>
    </row>
    <row r="72" spans="1:56">
      <c r="A72" s="165" t="s">
        <v>592</v>
      </c>
      <c r="B72" s="300" t="s">
        <v>874</v>
      </c>
      <c r="C72" s="368"/>
      <c r="D72" s="369"/>
      <c r="E72" s="369"/>
      <c r="F72" s="369"/>
      <c r="G72" s="370"/>
      <c r="H72" s="371"/>
      <c r="I72" s="368"/>
      <c r="J72" s="372"/>
      <c r="K72" s="369"/>
      <c r="L72" s="369"/>
      <c r="M72" s="369"/>
      <c r="N72" s="371"/>
      <c r="O72" s="368"/>
      <c r="P72" s="369"/>
      <c r="Q72" s="369"/>
      <c r="R72" s="369"/>
      <c r="S72" s="370"/>
      <c r="T72" s="371"/>
      <c r="U72" s="368"/>
      <c r="V72" s="369"/>
      <c r="W72" s="369"/>
      <c r="X72" s="369"/>
      <c r="Y72" s="370"/>
      <c r="Z72" s="371"/>
      <c r="AA72" s="368"/>
      <c r="AB72" s="369"/>
      <c r="AC72" s="369"/>
      <c r="AD72" s="369"/>
      <c r="AE72" s="370"/>
      <c r="AF72" s="371"/>
      <c r="AG72" s="368"/>
      <c r="AH72" s="369"/>
      <c r="AI72" s="369"/>
      <c r="AJ72" s="369"/>
      <c r="AK72" s="370"/>
      <c r="AL72" s="371"/>
      <c r="AM72" s="368"/>
      <c r="AN72" s="369"/>
      <c r="AO72" s="369"/>
      <c r="AP72" s="369"/>
      <c r="AQ72" s="370"/>
      <c r="AR72" s="371"/>
      <c r="AS72" s="368"/>
      <c r="AT72" s="369"/>
      <c r="AU72" s="369"/>
      <c r="AV72" s="369"/>
      <c r="AW72" s="370"/>
      <c r="AX72" s="371"/>
      <c r="AY72" s="368"/>
      <c r="AZ72" s="369"/>
      <c r="BA72" s="369"/>
      <c r="BB72" s="369"/>
      <c r="BC72" s="370"/>
      <c r="BD72" s="371"/>
    </row>
    <row r="73" spans="1:56">
      <c r="A73" s="165" t="s">
        <v>593</v>
      </c>
      <c r="B73" s="300" t="s">
        <v>875</v>
      </c>
      <c r="C73" s="368"/>
      <c r="D73" s="369"/>
      <c r="E73" s="369"/>
      <c r="F73" s="369"/>
      <c r="G73" s="370"/>
      <c r="H73" s="371"/>
      <c r="I73" s="368"/>
      <c r="J73" s="372"/>
      <c r="K73" s="369"/>
      <c r="L73" s="369"/>
      <c r="M73" s="369"/>
      <c r="N73" s="371"/>
      <c r="O73" s="368"/>
      <c r="P73" s="369"/>
      <c r="Q73" s="369"/>
      <c r="R73" s="369"/>
      <c r="S73" s="370"/>
      <c r="T73" s="371"/>
      <c r="U73" s="368"/>
      <c r="V73" s="369"/>
      <c r="W73" s="369"/>
      <c r="X73" s="369"/>
      <c r="Y73" s="370"/>
      <c r="Z73" s="371"/>
      <c r="AA73" s="368"/>
      <c r="AB73" s="369"/>
      <c r="AC73" s="369"/>
      <c r="AD73" s="369"/>
      <c r="AE73" s="370"/>
      <c r="AF73" s="371"/>
      <c r="AG73" s="368"/>
      <c r="AH73" s="369"/>
      <c r="AI73" s="369"/>
      <c r="AJ73" s="369"/>
      <c r="AK73" s="370"/>
      <c r="AL73" s="371"/>
      <c r="AM73" s="368"/>
      <c r="AN73" s="369"/>
      <c r="AO73" s="369"/>
      <c r="AP73" s="369"/>
      <c r="AQ73" s="370"/>
      <c r="AR73" s="371"/>
      <c r="AS73" s="368"/>
      <c r="AT73" s="369"/>
      <c r="AU73" s="369"/>
      <c r="AV73" s="369"/>
      <c r="AW73" s="370"/>
      <c r="AX73" s="371"/>
      <c r="AY73" s="368"/>
      <c r="AZ73" s="369"/>
      <c r="BA73" s="369"/>
      <c r="BB73" s="369"/>
      <c r="BC73" s="370"/>
      <c r="BD73" s="371"/>
    </row>
    <row r="74" spans="1:56">
      <c r="A74" s="165" t="s">
        <v>594</v>
      </c>
      <c r="B74" s="300" t="s">
        <v>876</v>
      </c>
      <c r="C74" s="368"/>
      <c r="D74" s="369"/>
      <c r="E74" s="369"/>
      <c r="F74" s="369"/>
      <c r="G74" s="370"/>
      <c r="H74" s="371"/>
      <c r="I74" s="368"/>
      <c r="J74" s="372"/>
      <c r="K74" s="369"/>
      <c r="L74" s="369"/>
      <c r="M74" s="369"/>
      <c r="N74" s="371"/>
      <c r="O74" s="368"/>
      <c r="P74" s="369"/>
      <c r="Q74" s="369"/>
      <c r="R74" s="369"/>
      <c r="S74" s="370"/>
      <c r="T74" s="371"/>
      <c r="U74" s="368"/>
      <c r="V74" s="369"/>
      <c r="W74" s="369"/>
      <c r="X74" s="369"/>
      <c r="Y74" s="370"/>
      <c r="Z74" s="371"/>
      <c r="AA74" s="368"/>
      <c r="AB74" s="369"/>
      <c r="AC74" s="369"/>
      <c r="AD74" s="369"/>
      <c r="AE74" s="370"/>
      <c r="AF74" s="371"/>
      <c r="AG74" s="368"/>
      <c r="AH74" s="369"/>
      <c r="AI74" s="369"/>
      <c r="AJ74" s="369"/>
      <c r="AK74" s="370"/>
      <c r="AL74" s="371"/>
      <c r="AM74" s="368"/>
      <c r="AN74" s="369"/>
      <c r="AO74" s="369"/>
      <c r="AP74" s="369"/>
      <c r="AQ74" s="370"/>
      <c r="AR74" s="371"/>
      <c r="AS74" s="368"/>
      <c r="AT74" s="369"/>
      <c r="AU74" s="369"/>
      <c r="AV74" s="369"/>
      <c r="AW74" s="370"/>
      <c r="AX74" s="371"/>
      <c r="AY74" s="368"/>
      <c r="AZ74" s="369"/>
      <c r="BA74" s="369"/>
      <c r="BB74" s="369"/>
      <c r="BC74" s="370"/>
      <c r="BD74" s="371"/>
    </row>
    <row r="75" spans="1:56">
      <c r="A75" s="165" t="s">
        <v>595</v>
      </c>
      <c r="B75" s="300" t="s">
        <v>877</v>
      </c>
      <c r="C75" s="368"/>
      <c r="D75" s="369"/>
      <c r="E75" s="369"/>
      <c r="F75" s="369"/>
      <c r="G75" s="370"/>
      <c r="H75" s="371"/>
      <c r="I75" s="368"/>
      <c r="J75" s="372"/>
      <c r="K75" s="369"/>
      <c r="L75" s="369"/>
      <c r="M75" s="369"/>
      <c r="N75" s="371"/>
      <c r="O75" s="368"/>
      <c r="P75" s="369"/>
      <c r="Q75" s="369"/>
      <c r="R75" s="369"/>
      <c r="S75" s="370"/>
      <c r="T75" s="371"/>
      <c r="U75" s="368"/>
      <c r="V75" s="369"/>
      <c r="W75" s="369"/>
      <c r="X75" s="369"/>
      <c r="Y75" s="370"/>
      <c r="Z75" s="371"/>
      <c r="AA75" s="368"/>
      <c r="AB75" s="369"/>
      <c r="AC75" s="369"/>
      <c r="AD75" s="369"/>
      <c r="AE75" s="370"/>
      <c r="AF75" s="371"/>
      <c r="AG75" s="368"/>
      <c r="AH75" s="369"/>
      <c r="AI75" s="369"/>
      <c r="AJ75" s="369"/>
      <c r="AK75" s="370"/>
      <c r="AL75" s="371"/>
      <c r="AM75" s="368"/>
      <c r="AN75" s="369"/>
      <c r="AO75" s="369"/>
      <c r="AP75" s="369"/>
      <c r="AQ75" s="370"/>
      <c r="AR75" s="371"/>
      <c r="AS75" s="368"/>
      <c r="AT75" s="369"/>
      <c r="AU75" s="369"/>
      <c r="AV75" s="369"/>
      <c r="AW75" s="370"/>
      <c r="AX75" s="371"/>
      <c r="AY75" s="368"/>
      <c r="AZ75" s="369"/>
      <c r="BA75" s="369"/>
      <c r="BB75" s="369"/>
      <c r="BC75" s="370"/>
      <c r="BD75" s="371"/>
    </row>
    <row r="76" spans="1:56">
      <c r="A76" s="165" t="s">
        <v>596</v>
      </c>
      <c r="B76" s="300" t="s">
        <v>878</v>
      </c>
      <c r="C76" s="368"/>
      <c r="D76" s="369"/>
      <c r="E76" s="369"/>
      <c r="F76" s="369"/>
      <c r="G76" s="370"/>
      <c r="H76" s="371"/>
      <c r="I76" s="368"/>
      <c r="J76" s="372"/>
      <c r="K76" s="369"/>
      <c r="L76" s="369"/>
      <c r="M76" s="369"/>
      <c r="N76" s="371"/>
      <c r="O76" s="368"/>
      <c r="P76" s="369"/>
      <c r="Q76" s="369"/>
      <c r="R76" s="369"/>
      <c r="S76" s="370"/>
      <c r="T76" s="371"/>
      <c r="U76" s="368"/>
      <c r="V76" s="369"/>
      <c r="W76" s="369"/>
      <c r="X76" s="369"/>
      <c r="Y76" s="370"/>
      <c r="Z76" s="371"/>
      <c r="AA76" s="368"/>
      <c r="AB76" s="369"/>
      <c r="AC76" s="369"/>
      <c r="AD76" s="369"/>
      <c r="AE76" s="370"/>
      <c r="AF76" s="371"/>
      <c r="AG76" s="368"/>
      <c r="AH76" s="369"/>
      <c r="AI76" s="369"/>
      <c r="AJ76" s="369"/>
      <c r="AK76" s="370"/>
      <c r="AL76" s="371"/>
      <c r="AM76" s="368"/>
      <c r="AN76" s="369"/>
      <c r="AO76" s="369"/>
      <c r="AP76" s="369"/>
      <c r="AQ76" s="370"/>
      <c r="AR76" s="371"/>
      <c r="AS76" s="368"/>
      <c r="AT76" s="369"/>
      <c r="AU76" s="369"/>
      <c r="AV76" s="369"/>
      <c r="AW76" s="370"/>
      <c r="AX76" s="371"/>
      <c r="AY76" s="368"/>
      <c r="AZ76" s="369"/>
      <c r="BA76" s="369"/>
      <c r="BB76" s="369"/>
      <c r="BC76" s="370"/>
      <c r="BD76" s="371"/>
    </row>
    <row r="77" spans="1:56">
      <c r="A77" s="165" t="s">
        <v>597</v>
      </c>
      <c r="B77" s="300" t="s">
        <v>879</v>
      </c>
      <c r="C77" s="368"/>
      <c r="D77" s="369"/>
      <c r="E77" s="369"/>
      <c r="F77" s="369"/>
      <c r="G77" s="370"/>
      <c r="H77" s="371"/>
      <c r="I77" s="368"/>
      <c r="J77" s="372"/>
      <c r="K77" s="369"/>
      <c r="L77" s="369"/>
      <c r="M77" s="369"/>
      <c r="N77" s="371"/>
      <c r="O77" s="368"/>
      <c r="P77" s="369"/>
      <c r="Q77" s="369"/>
      <c r="R77" s="369"/>
      <c r="S77" s="370"/>
      <c r="T77" s="371"/>
      <c r="U77" s="368"/>
      <c r="V77" s="369"/>
      <c r="W77" s="369"/>
      <c r="X77" s="369"/>
      <c r="Y77" s="370"/>
      <c r="Z77" s="371"/>
      <c r="AA77" s="368"/>
      <c r="AB77" s="369"/>
      <c r="AC77" s="369"/>
      <c r="AD77" s="369"/>
      <c r="AE77" s="370"/>
      <c r="AF77" s="371"/>
      <c r="AG77" s="368"/>
      <c r="AH77" s="369"/>
      <c r="AI77" s="369"/>
      <c r="AJ77" s="369"/>
      <c r="AK77" s="370"/>
      <c r="AL77" s="371"/>
      <c r="AM77" s="368"/>
      <c r="AN77" s="369"/>
      <c r="AO77" s="369"/>
      <c r="AP77" s="369"/>
      <c r="AQ77" s="370"/>
      <c r="AR77" s="371"/>
      <c r="AS77" s="368"/>
      <c r="AT77" s="369"/>
      <c r="AU77" s="369"/>
      <c r="AV77" s="369"/>
      <c r="AW77" s="370"/>
      <c r="AX77" s="371"/>
      <c r="AY77" s="368"/>
      <c r="AZ77" s="369"/>
      <c r="BA77" s="369"/>
      <c r="BB77" s="369"/>
      <c r="BC77" s="370"/>
      <c r="BD77" s="371"/>
    </row>
    <row r="78" spans="1:56">
      <c r="A78" s="165" t="s">
        <v>598</v>
      </c>
      <c r="B78" s="300" t="s">
        <v>880</v>
      </c>
      <c r="C78" s="368"/>
      <c r="D78" s="369"/>
      <c r="E78" s="369"/>
      <c r="F78" s="369"/>
      <c r="G78" s="370"/>
      <c r="H78" s="371"/>
      <c r="I78" s="368"/>
      <c r="J78" s="372"/>
      <c r="K78" s="369"/>
      <c r="L78" s="369"/>
      <c r="M78" s="369"/>
      <c r="N78" s="371"/>
      <c r="O78" s="368"/>
      <c r="P78" s="369"/>
      <c r="Q78" s="369"/>
      <c r="R78" s="369"/>
      <c r="S78" s="370"/>
      <c r="T78" s="371"/>
      <c r="U78" s="368"/>
      <c r="V78" s="369"/>
      <c r="W78" s="369"/>
      <c r="X78" s="369"/>
      <c r="Y78" s="370"/>
      <c r="Z78" s="371"/>
      <c r="AA78" s="368"/>
      <c r="AB78" s="369"/>
      <c r="AC78" s="369"/>
      <c r="AD78" s="369"/>
      <c r="AE78" s="370"/>
      <c r="AF78" s="371"/>
      <c r="AG78" s="368"/>
      <c r="AH78" s="369"/>
      <c r="AI78" s="369"/>
      <c r="AJ78" s="369"/>
      <c r="AK78" s="370"/>
      <c r="AL78" s="371"/>
      <c r="AM78" s="368"/>
      <c r="AN78" s="369"/>
      <c r="AO78" s="369"/>
      <c r="AP78" s="369"/>
      <c r="AQ78" s="370"/>
      <c r="AR78" s="371"/>
      <c r="AS78" s="368"/>
      <c r="AT78" s="369"/>
      <c r="AU78" s="369"/>
      <c r="AV78" s="369"/>
      <c r="AW78" s="370"/>
      <c r="AX78" s="371"/>
      <c r="AY78" s="368"/>
      <c r="AZ78" s="369"/>
      <c r="BA78" s="369"/>
      <c r="BB78" s="369"/>
      <c r="BC78" s="370"/>
      <c r="BD78" s="371"/>
    </row>
    <row r="79" spans="1:56">
      <c r="A79" s="165" t="s">
        <v>599</v>
      </c>
      <c r="B79" s="300" t="s">
        <v>881</v>
      </c>
      <c r="C79" s="368"/>
      <c r="D79" s="369"/>
      <c r="E79" s="369"/>
      <c r="F79" s="369"/>
      <c r="G79" s="370"/>
      <c r="H79" s="371"/>
      <c r="I79" s="368"/>
      <c r="J79" s="372"/>
      <c r="K79" s="369"/>
      <c r="L79" s="369"/>
      <c r="M79" s="369"/>
      <c r="N79" s="371"/>
      <c r="O79" s="368"/>
      <c r="P79" s="369"/>
      <c r="Q79" s="369"/>
      <c r="R79" s="369"/>
      <c r="S79" s="370"/>
      <c r="T79" s="371"/>
      <c r="U79" s="368"/>
      <c r="V79" s="369"/>
      <c r="W79" s="369"/>
      <c r="X79" s="369"/>
      <c r="Y79" s="370"/>
      <c r="Z79" s="371"/>
      <c r="AA79" s="368"/>
      <c r="AB79" s="369"/>
      <c r="AC79" s="369"/>
      <c r="AD79" s="369"/>
      <c r="AE79" s="370"/>
      <c r="AF79" s="371"/>
      <c r="AG79" s="368"/>
      <c r="AH79" s="369"/>
      <c r="AI79" s="369"/>
      <c r="AJ79" s="369"/>
      <c r="AK79" s="370"/>
      <c r="AL79" s="371"/>
      <c r="AM79" s="368"/>
      <c r="AN79" s="369"/>
      <c r="AO79" s="369"/>
      <c r="AP79" s="369"/>
      <c r="AQ79" s="370"/>
      <c r="AR79" s="371"/>
      <c r="AS79" s="368"/>
      <c r="AT79" s="369"/>
      <c r="AU79" s="369"/>
      <c r="AV79" s="369"/>
      <c r="AW79" s="370"/>
      <c r="AX79" s="371"/>
      <c r="AY79" s="368"/>
      <c r="AZ79" s="369"/>
      <c r="BA79" s="369"/>
      <c r="BB79" s="369"/>
      <c r="BC79" s="370"/>
      <c r="BD79" s="371"/>
    </row>
    <row r="80" spans="1:56">
      <c r="A80" s="165" t="s">
        <v>600</v>
      </c>
      <c r="B80" s="300" t="s">
        <v>882</v>
      </c>
      <c r="C80" s="368"/>
      <c r="D80" s="369"/>
      <c r="E80" s="369"/>
      <c r="F80" s="369"/>
      <c r="G80" s="370"/>
      <c r="H80" s="371"/>
      <c r="I80" s="368"/>
      <c r="J80" s="372"/>
      <c r="K80" s="369"/>
      <c r="L80" s="369"/>
      <c r="M80" s="369"/>
      <c r="N80" s="371"/>
      <c r="O80" s="368"/>
      <c r="P80" s="369"/>
      <c r="Q80" s="369"/>
      <c r="R80" s="369"/>
      <c r="S80" s="370"/>
      <c r="T80" s="371"/>
      <c r="U80" s="368"/>
      <c r="V80" s="369"/>
      <c r="W80" s="369"/>
      <c r="X80" s="369"/>
      <c r="Y80" s="370"/>
      <c r="Z80" s="371"/>
      <c r="AA80" s="368"/>
      <c r="AB80" s="369"/>
      <c r="AC80" s="369"/>
      <c r="AD80" s="369"/>
      <c r="AE80" s="370"/>
      <c r="AF80" s="371"/>
      <c r="AG80" s="368"/>
      <c r="AH80" s="369"/>
      <c r="AI80" s="369"/>
      <c r="AJ80" s="369"/>
      <c r="AK80" s="370"/>
      <c r="AL80" s="371"/>
      <c r="AM80" s="368"/>
      <c r="AN80" s="369"/>
      <c r="AO80" s="369"/>
      <c r="AP80" s="369"/>
      <c r="AQ80" s="370"/>
      <c r="AR80" s="371"/>
      <c r="AS80" s="368"/>
      <c r="AT80" s="369"/>
      <c r="AU80" s="369"/>
      <c r="AV80" s="369"/>
      <c r="AW80" s="370"/>
      <c r="AX80" s="371"/>
      <c r="AY80" s="368"/>
      <c r="AZ80" s="369"/>
      <c r="BA80" s="369"/>
      <c r="BB80" s="369"/>
      <c r="BC80" s="370"/>
      <c r="BD80" s="371"/>
    </row>
    <row r="81" spans="1:56">
      <c r="A81" s="165" t="s">
        <v>601</v>
      </c>
      <c r="B81" s="300" t="s">
        <v>883</v>
      </c>
      <c r="C81" s="368"/>
      <c r="D81" s="369"/>
      <c r="E81" s="369"/>
      <c r="F81" s="369"/>
      <c r="G81" s="370"/>
      <c r="H81" s="371"/>
      <c r="I81" s="368"/>
      <c r="J81" s="372"/>
      <c r="K81" s="369"/>
      <c r="L81" s="369"/>
      <c r="M81" s="369"/>
      <c r="N81" s="371"/>
      <c r="O81" s="368"/>
      <c r="P81" s="369"/>
      <c r="Q81" s="369"/>
      <c r="R81" s="369"/>
      <c r="S81" s="370"/>
      <c r="T81" s="371"/>
      <c r="U81" s="368"/>
      <c r="V81" s="369"/>
      <c r="W81" s="369"/>
      <c r="X81" s="369"/>
      <c r="Y81" s="370"/>
      <c r="Z81" s="371"/>
      <c r="AA81" s="368"/>
      <c r="AB81" s="369"/>
      <c r="AC81" s="369"/>
      <c r="AD81" s="369"/>
      <c r="AE81" s="370"/>
      <c r="AF81" s="371"/>
      <c r="AG81" s="368"/>
      <c r="AH81" s="369"/>
      <c r="AI81" s="369"/>
      <c r="AJ81" s="369"/>
      <c r="AK81" s="370"/>
      <c r="AL81" s="371"/>
      <c r="AM81" s="368"/>
      <c r="AN81" s="369"/>
      <c r="AO81" s="369"/>
      <c r="AP81" s="369"/>
      <c r="AQ81" s="370"/>
      <c r="AR81" s="371"/>
      <c r="AS81" s="368"/>
      <c r="AT81" s="369"/>
      <c r="AU81" s="369"/>
      <c r="AV81" s="369"/>
      <c r="AW81" s="370"/>
      <c r="AX81" s="371"/>
      <c r="AY81" s="368"/>
      <c r="AZ81" s="369"/>
      <c r="BA81" s="369"/>
      <c r="BB81" s="369"/>
      <c r="BC81" s="370"/>
      <c r="BD81" s="371"/>
    </row>
    <row r="82" spans="1:56">
      <c r="A82" s="165" t="s">
        <v>602</v>
      </c>
      <c r="B82" s="300" t="s">
        <v>884</v>
      </c>
      <c r="C82" s="368"/>
      <c r="D82" s="369"/>
      <c r="E82" s="369"/>
      <c r="F82" s="369"/>
      <c r="G82" s="370"/>
      <c r="H82" s="371"/>
      <c r="I82" s="368"/>
      <c r="J82" s="372"/>
      <c r="K82" s="369"/>
      <c r="L82" s="369"/>
      <c r="M82" s="369"/>
      <c r="N82" s="371"/>
      <c r="O82" s="368"/>
      <c r="P82" s="369"/>
      <c r="Q82" s="369"/>
      <c r="R82" s="369"/>
      <c r="S82" s="370"/>
      <c r="T82" s="371"/>
      <c r="U82" s="368"/>
      <c r="V82" s="369"/>
      <c r="W82" s="369"/>
      <c r="X82" s="369"/>
      <c r="Y82" s="370"/>
      <c r="Z82" s="371"/>
      <c r="AA82" s="368"/>
      <c r="AB82" s="369"/>
      <c r="AC82" s="369"/>
      <c r="AD82" s="369"/>
      <c r="AE82" s="370"/>
      <c r="AF82" s="371"/>
      <c r="AG82" s="368"/>
      <c r="AH82" s="369"/>
      <c r="AI82" s="369"/>
      <c r="AJ82" s="369"/>
      <c r="AK82" s="370"/>
      <c r="AL82" s="371"/>
      <c r="AM82" s="368"/>
      <c r="AN82" s="369"/>
      <c r="AO82" s="369"/>
      <c r="AP82" s="369"/>
      <c r="AQ82" s="370"/>
      <c r="AR82" s="371"/>
      <c r="AS82" s="368"/>
      <c r="AT82" s="369"/>
      <c r="AU82" s="369"/>
      <c r="AV82" s="369"/>
      <c r="AW82" s="370"/>
      <c r="AX82" s="371"/>
      <c r="AY82" s="368"/>
      <c r="AZ82" s="369"/>
      <c r="BA82" s="369"/>
      <c r="BB82" s="369"/>
      <c r="BC82" s="370"/>
      <c r="BD82" s="371"/>
    </row>
    <row r="83" spans="1:56">
      <c r="A83" s="165" t="s">
        <v>603</v>
      </c>
      <c r="B83" s="300" t="s">
        <v>885</v>
      </c>
      <c r="C83" s="368"/>
      <c r="D83" s="369"/>
      <c r="E83" s="369"/>
      <c r="F83" s="369"/>
      <c r="G83" s="370"/>
      <c r="H83" s="371"/>
      <c r="I83" s="368"/>
      <c r="J83" s="372"/>
      <c r="K83" s="369"/>
      <c r="L83" s="369"/>
      <c r="M83" s="369"/>
      <c r="N83" s="371"/>
      <c r="O83" s="368"/>
      <c r="P83" s="369"/>
      <c r="Q83" s="369"/>
      <c r="R83" s="369"/>
      <c r="S83" s="370"/>
      <c r="T83" s="371"/>
      <c r="U83" s="368"/>
      <c r="V83" s="369"/>
      <c r="W83" s="369"/>
      <c r="X83" s="369"/>
      <c r="Y83" s="370"/>
      <c r="Z83" s="371"/>
      <c r="AA83" s="368"/>
      <c r="AB83" s="369"/>
      <c r="AC83" s="369"/>
      <c r="AD83" s="369"/>
      <c r="AE83" s="370"/>
      <c r="AF83" s="371"/>
      <c r="AG83" s="368"/>
      <c r="AH83" s="369"/>
      <c r="AI83" s="369"/>
      <c r="AJ83" s="369"/>
      <c r="AK83" s="370"/>
      <c r="AL83" s="371"/>
      <c r="AM83" s="368"/>
      <c r="AN83" s="369"/>
      <c r="AO83" s="369"/>
      <c r="AP83" s="369"/>
      <c r="AQ83" s="370"/>
      <c r="AR83" s="371"/>
      <c r="AS83" s="368"/>
      <c r="AT83" s="369"/>
      <c r="AU83" s="369"/>
      <c r="AV83" s="369"/>
      <c r="AW83" s="370"/>
      <c r="AX83" s="371"/>
      <c r="AY83" s="368"/>
      <c r="AZ83" s="369"/>
      <c r="BA83" s="369"/>
      <c r="BB83" s="369"/>
      <c r="BC83" s="370"/>
      <c r="BD83" s="371"/>
    </row>
    <row r="84" spans="1:56">
      <c r="A84" s="165" t="s">
        <v>604</v>
      </c>
      <c r="B84" s="300" t="s">
        <v>886</v>
      </c>
      <c r="C84" s="368"/>
      <c r="D84" s="369"/>
      <c r="E84" s="369"/>
      <c r="F84" s="369"/>
      <c r="G84" s="370"/>
      <c r="H84" s="371"/>
      <c r="I84" s="368"/>
      <c r="J84" s="372"/>
      <c r="K84" s="369"/>
      <c r="L84" s="369"/>
      <c r="M84" s="369"/>
      <c r="N84" s="371"/>
      <c r="O84" s="368"/>
      <c r="P84" s="369"/>
      <c r="Q84" s="369"/>
      <c r="R84" s="369"/>
      <c r="S84" s="370"/>
      <c r="T84" s="371"/>
      <c r="U84" s="368"/>
      <c r="V84" s="369"/>
      <c r="W84" s="369"/>
      <c r="X84" s="369"/>
      <c r="Y84" s="370"/>
      <c r="Z84" s="371"/>
      <c r="AA84" s="368"/>
      <c r="AB84" s="369"/>
      <c r="AC84" s="369"/>
      <c r="AD84" s="369"/>
      <c r="AE84" s="370"/>
      <c r="AF84" s="371"/>
      <c r="AG84" s="368"/>
      <c r="AH84" s="369"/>
      <c r="AI84" s="369"/>
      <c r="AJ84" s="369"/>
      <c r="AK84" s="370"/>
      <c r="AL84" s="371"/>
      <c r="AM84" s="368"/>
      <c r="AN84" s="369"/>
      <c r="AO84" s="369"/>
      <c r="AP84" s="369"/>
      <c r="AQ84" s="370"/>
      <c r="AR84" s="371"/>
      <c r="AS84" s="368"/>
      <c r="AT84" s="369"/>
      <c r="AU84" s="369"/>
      <c r="AV84" s="369"/>
      <c r="AW84" s="370"/>
      <c r="AX84" s="371"/>
      <c r="AY84" s="368"/>
      <c r="AZ84" s="369"/>
      <c r="BA84" s="369"/>
      <c r="BB84" s="369"/>
      <c r="BC84" s="370"/>
      <c r="BD84" s="371"/>
    </row>
    <row r="85" spans="1:56">
      <c r="A85" s="165" t="s">
        <v>605</v>
      </c>
      <c r="B85" s="300" t="s">
        <v>887</v>
      </c>
      <c r="C85" s="368"/>
      <c r="D85" s="369"/>
      <c r="E85" s="369"/>
      <c r="F85" s="369"/>
      <c r="G85" s="370"/>
      <c r="H85" s="371"/>
      <c r="I85" s="368"/>
      <c r="J85" s="372"/>
      <c r="K85" s="369"/>
      <c r="L85" s="369"/>
      <c r="M85" s="369"/>
      <c r="N85" s="371"/>
      <c r="O85" s="368"/>
      <c r="P85" s="369"/>
      <c r="Q85" s="369"/>
      <c r="R85" s="369"/>
      <c r="S85" s="370"/>
      <c r="T85" s="371"/>
      <c r="U85" s="368"/>
      <c r="V85" s="369"/>
      <c r="W85" s="369"/>
      <c r="X85" s="369"/>
      <c r="Y85" s="370"/>
      <c r="Z85" s="371"/>
      <c r="AA85" s="368"/>
      <c r="AB85" s="369"/>
      <c r="AC85" s="369"/>
      <c r="AD85" s="369"/>
      <c r="AE85" s="370"/>
      <c r="AF85" s="371"/>
      <c r="AG85" s="368"/>
      <c r="AH85" s="369"/>
      <c r="AI85" s="369"/>
      <c r="AJ85" s="369"/>
      <c r="AK85" s="370"/>
      <c r="AL85" s="371"/>
      <c r="AM85" s="368"/>
      <c r="AN85" s="369"/>
      <c r="AO85" s="369"/>
      <c r="AP85" s="369"/>
      <c r="AQ85" s="370"/>
      <c r="AR85" s="371"/>
      <c r="AS85" s="368"/>
      <c r="AT85" s="369"/>
      <c r="AU85" s="369"/>
      <c r="AV85" s="369"/>
      <c r="AW85" s="370"/>
      <c r="AX85" s="371"/>
      <c r="AY85" s="368"/>
      <c r="AZ85" s="369"/>
      <c r="BA85" s="369"/>
      <c r="BB85" s="369"/>
      <c r="BC85" s="370"/>
      <c r="BD85" s="371"/>
    </row>
    <row r="86" spans="1:56">
      <c r="A86" s="165" t="s">
        <v>606</v>
      </c>
      <c r="B86" s="300" t="s">
        <v>888</v>
      </c>
      <c r="C86" s="368"/>
      <c r="D86" s="369"/>
      <c r="E86" s="369"/>
      <c r="F86" s="369"/>
      <c r="G86" s="370"/>
      <c r="H86" s="371"/>
      <c r="I86" s="368"/>
      <c r="J86" s="372"/>
      <c r="K86" s="369"/>
      <c r="L86" s="369"/>
      <c r="M86" s="369"/>
      <c r="N86" s="371"/>
      <c r="O86" s="368"/>
      <c r="P86" s="369"/>
      <c r="Q86" s="369"/>
      <c r="R86" s="369"/>
      <c r="S86" s="370"/>
      <c r="T86" s="371"/>
      <c r="U86" s="368"/>
      <c r="V86" s="369"/>
      <c r="W86" s="369"/>
      <c r="X86" s="369"/>
      <c r="Y86" s="370"/>
      <c r="Z86" s="371"/>
      <c r="AA86" s="368"/>
      <c r="AB86" s="369"/>
      <c r="AC86" s="369"/>
      <c r="AD86" s="369"/>
      <c r="AE86" s="370"/>
      <c r="AF86" s="371"/>
      <c r="AG86" s="368"/>
      <c r="AH86" s="369"/>
      <c r="AI86" s="369"/>
      <c r="AJ86" s="369"/>
      <c r="AK86" s="370"/>
      <c r="AL86" s="371"/>
      <c r="AM86" s="368"/>
      <c r="AN86" s="369"/>
      <c r="AO86" s="369"/>
      <c r="AP86" s="369"/>
      <c r="AQ86" s="370"/>
      <c r="AR86" s="371"/>
      <c r="AS86" s="368"/>
      <c r="AT86" s="369"/>
      <c r="AU86" s="369"/>
      <c r="AV86" s="369"/>
      <c r="AW86" s="370"/>
      <c r="AX86" s="371"/>
      <c r="AY86" s="368"/>
      <c r="AZ86" s="369"/>
      <c r="BA86" s="369"/>
      <c r="BB86" s="369"/>
      <c r="BC86" s="370"/>
      <c r="BD86" s="371"/>
    </row>
    <row r="87" spans="1:56">
      <c r="A87" s="165" t="s">
        <v>607</v>
      </c>
      <c r="B87" s="300" t="s">
        <v>889</v>
      </c>
      <c r="C87" s="368"/>
      <c r="D87" s="369"/>
      <c r="E87" s="369"/>
      <c r="F87" s="369"/>
      <c r="G87" s="370"/>
      <c r="H87" s="371"/>
      <c r="I87" s="368"/>
      <c r="J87" s="372"/>
      <c r="K87" s="369"/>
      <c r="L87" s="369"/>
      <c r="M87" s="369"/>
      <c r="N87" s="371"/>
      <c r="O87" s="368"/>
      <c r="P87" s="369"/>
      <c r="Q87" s="369"/>
      <c r="R87" s="369"/>
      <c r="S87" s="370"/>
      <c r="T87" s="371"/>
      <c r="U87" s="368"/>
      <c r="V87" s="369"/>
      <c r="W87" s="369"/>
      <c r="X87" s="369"/>
      <c r="Y87" s="370"/>
      <c r="Z87" s="371"/>
      <c r="AA87" s="368"/>
      <c r="AB87" s="369"/>
      <c r="AC87" s="369"/>
      <c r="AD87" s="369"/>
      <c r="AE87" s="370"/>
      <c r="AF87" s="371"/>
      <c r="AG87" s="368"/>
      <c r="AH87" s="369"/>
      <c r="AI87" s="369"/>
      <c r="AJ87" s="369"/>
      <c r="AK87" s="370"/>
      <c r="AL87" s="371"/>
      <c r="AM87" s="368"/>
      <c r="AN87" s="369"/>
      <c r="AO87" s="369"/>
      <c r="AP87" s="369"/>
      <c r="AQ87" s="370"/>
      <c r="AR87" s="371"/>
      <c r="AS87" s="368"/>
      <c r="AT87" s="369"/>
      <c r="AU87" s="369"/>
      <c r="AV87" s="369"/>
      <c r="AW87" s="370"/>
      <c r="AX87" s="371"/>
      <c r="AY87" s="368"/>
      <c r="AZ87" s="369"/>
      <c r="BA87" s="369"/>
      <c r="BB87" s="369"/>
      <c r="BC87" s="370"/>
      <c r="BD87" s="371"/>
    </row>
    <row r="88" spans="1:56">
      <c r="A88" s="165" t="s">
        <v>608</v>
      </c>
      <c r="B88" s="300" t="s">
        <v>890</v>
      </c>
      <c r="C88" s="368"/>
      <c r="D88" s="369"/>
      <c r="E88" s="369"/>
      <c r="F88" s="369"/>
      <c r="G88" s="370"/>
      <c r="H88" s="371"/>
      <c r="I88" s="368"/>
      <c r="J88" s="372"/>
      <c r="K88" s="369"/>
      <c r="L88" s="369"/>
      <c r="M88" s="369"/>
      <c r="N88" s="371"/>
      <c r="O88" s="368"/>
      <c r="P88" s="369"/>
      <c r="Q88" s="369"/>
      <c r="R88" s="369"/>
      <c r="S88" s="370"/>
      <c r="T88" s="371"/>
      <c r="U88" s="368"/>
      <c r="V88" s="369"/>
      <c r="W88" s="369"/>
      <c r="X88" s="369"/>
      <c r="Y88" s="370"/>
      <c r="Z88" s="371"/>
      <c r="AA88" s="368"/>
      <c r="AB88" s="369"/>
      <c r="AC88" s="369"/>
      <c r="AD88" s="369"/>
      <c r="AE88" s="370"/>
      <c r="AF88" s="371"/>
      <c r="AG88" s="368"/>
      <c r="AH88" s="369"/>
      <c r="AI88" s="369"/>
      <c r="AJ88" s="369"/>
      <c r="AK88" s="370"/>
      <c r="AL88" s="371"/>
      <c r="AM88" s="368"/>
      <c r="AN88" s="369"/>
      <c r="AO88" s="369"/>
      <c r="AP88" s="369"/>
      <c r="AQ88" s="370"/>
      <c r="AR88" s="371"/>
      <c r="AS88" s="368"/>
      <c r="AT88" s="369"/>
      <c r="AU88" s="369"/>
      <c r="AV88" s="369"/>
      <c r="AW88" s="370"/>
      <c r="AX88" s="371"/>
      <c r="AY88" s="368"/>
      <c r="AZ88" s="369"/>
      <c r="BA88" s="369"/>
      <c r="BB88" s="369"/>
      <c r="BC88" s="370"/>
      <c r="BD88" s="371"/>
    </row>
    <row r="89" spans="1:56">
      <c r="A89" s="165" t="s">
        <v>609</v>
      </c>
      <c r="B89" s="300" t="s">
        <v>891</v>
      </c>
      <c r="C89" s="368"/>
      <c r="D89" s="369"/>
      <c r="E89" s="369"/>
      <c r="F89" s="369"/>
      <c r="G89" s="370"/>
      <c r="H89" s="371"/>
      <c r="I89" s="368"/>
      <c r="J89" s="372"/>
      <c r="K89" s="369"/>
      <c r="L89" s="369"/>
      <c r="M89" s="369"/>
      <c r="N89" s="371"/>
      <c r="O89" s="368"/>
      <c r="P89" s="369"/>
      <c r="Q89" s="369"/>
      <c r="R89" s="369"/>
      <c r="S89" s="370"/>
      <c r="T89" s="371"/>
      <c r="U89" s="368"/>
      <c r="V89" s="369"/>
      <c r="W89" s="369"/>
      <c r="X89" s="369"/>
      <c r="Y89" s="370"/>
      <c r="Z89" s="371"/>
      <c r="AA89" s="368"/>
      <c r="AB89" s="369"/>
      <c r="AC89" s="369"/>
      <c r="AD89" s="369"/>
      <c r="AE89" s="370"/>
      <c r="AF89" s="371"/>
      <c r="AG89" s="368"/>
      <c r="AH89" s="369"/>
      <c r="AI89" s="369"/>
      <c r="AJ89" s="369"/>
      <c r="AK89" s="370"/>
      <c r="AL89" s="371"/>
      <c r="AM89" s="368"/>
      <c r="AN89" s="369"/>
      <c r="AO89" s="369"/>
      <c r="AP89" s="369"/>
      <c r="AQ89" s="370"/>
      <c r="AR89" s="371"/>
      <c r="AS89" s="368"/>
      <c r="AT89" s="369"/>
      <c r="AU89" s="369"/>
      <c r="AV89" s="369"/>
      <c r="AW89" s="370"/>
      <c r="AX89" s="371"/>
      <c r="AY89" s="368"/>
      <c r="AZ89" s="369"/>
      <c r="BA89" s="369"/>
      <c r="BB89" s="369"/>
      <c r="BC89" s="370"/>
      <c r="BD89" s="371"/>
    </row>
    <row r="90" spans="1:56">
      <c r="A90" s="165" t="s">
        <v>610</v>
      </c>
      <c r="B90" s="300" t="s">
        <v>892</v>
      </c>
      <c r="C90" s="368"/>
      <c r="D90" s="369"/>
      <c r="E90" s="369"/>
      <c r="F90" s="369"/>
      <c r="G90" s="370"/>
      <c r="H90" s="371"/>
      <c r="I90" s="368"/>
      <c r="J90" s="372"/>
      <c r="K90" s="369"/>
      <c r="L90" s="369"/>
      <c r="M90" s="369"/>
      <c r="N90" s="371"/>
      <c r="O90" s="368"/>
      <c r="P90" s="369"/>
      <c r="Q90" s="369"/>
      <c r="R90" s="369"/>
      <c r="S90" s="370"/>
      <c r="T90" s="371"/>
      <c r="U90" s="368"/>
      <c r="V90" s="369"/>
      <c r="W90" s="369"/>
      <c r="X90" s="369"/>
      <c r="Y90" s="370"/>
      <c r="Z90" s="371"/>
      <c r="AA90" s="368"/>
      <c r="AB90" s="369"/>
      <c r="AC90" s="369"/>
      <c r="AD90" s="369"/>
      <c r="AE90" s="370"/>
      <c r="AF90" s="371"/>
      <c r="AG90" s="368"/>
      <c r="AH90" s="369"/>
      <c r="AI90" s="369"/>
      <c r="AJ90" s="369"/>
      <c r="AK90" s="370"/>
      <c r="AL90" s="371"/>
      <c r="AM90" s="368"/>
      <c r="AN90" s="369"/>
      <c r="AO90" s="369"/>
      <c r="AP90" s="369"/>
      <c r="AQ90" s="370"/>
      <c r="AR90" s="371"/>
      <c r="AS90" s="368"/>
      <c r="AT90" s="369"/>
      <c r="AU90" s="369"/>
      <c r="AV90" s="369"/>
      <c r="AW90" s="370"/>
      <c r="AX90" s="371"/>
      <c r="AY90" s="368"/>
      <c r="AZ90" s="369"/>
      <c r="BA90" s="369"/>
      <c r="BB90" s="369"/>
      <c r="BC90" s="370"/>
      <c r="BD90" s="371"/>
    </row>
    <row r="91" spans="1:56">
      <c r="A91" s="165" t="s">
        <v>611</v>
      </c>
      <c r="B91" s="300" t="s">
        <v>893</v>
      </c>
      <c r="C91" s="368"/>
      <c r="D91" s="369"/>
      <c r="E91" s="369"/>
      <c r="F91" s="369"/>
      <c r="G91" s="370"/>
      <c r="H91" s="371"/>
      <c r="I91" s="368"/>
      <c r="J91" s="372"/>
      <c r="K91" s="369"/>
      <c r="L91" s="369"/>
      <c r="M91" s="369"/>
      <c r="N91" s="371"/>
      <c r="O91" s="368"/>
      <c r="P91" s="369"/>
      <c r="Q91" s="369"/>
      <c r="R91" s="369"/>
      <c r="S91" s="370"/>
      <c r="T91" s="371"/>
      <c r="U91" s="368"/>
      <c r="V91" s="369"/>
      <c r="W91" s="369"/>
      <c r="X91" s="369"/>
      <c r="Y91" s="370"/>
      <c r="Z91" s="371"/>
      <c r="AA91" s="368"/>
      <c r="AB91" s="369"/>
      <c r="AC91" s="369"/>
      <c r="AD91" s="369"/>
      <c r="AE91" s="370"/>
      <c r="AF91" s="371"/>
      <c r="AG91" s="368"/>
      <c r="AH91" s="369"/>
      <c r="AI91" s="369"/>
      <c r="AJ91" s="369"/>
      <c r="AK91" s="370"/>
      <c r="AL91" s="371"/>
      <c r="AM91" s="368"/>
      <c r="AN91" s="369"/>
      <c r="AO91" s="369"/>
      <c r="AP91" s="369"/>
      <c r="AQ91" s="370"/>
      <c r="AR91" s="371"/>
      <c r="AS91" s="368"/>
      <c r="AT91" s="369"/>
      <c r="AU91" s="369"/>
      <c r="AV91" s="369"/>
      <c r="AW91" s="370"/>
      <c r="AX91" s="371"/>
      <c r="AY91" s="368"/>
      <c r="AZ91" s="369"/>
      <c r="BA91" s="369"/>
      <c r="BB91" s="369"/>
      <c r="BC91" s="370"/>
      <c r="BD91" s="371"/>
    </row>
    <row r="92" spans="1:56">
      <c r="A92" s="165" t="s">
        <v>612</v>
      </c>
      <c r="B92" s="300" t="s">
        <v>894</v>
      </c>
      <c r="C92" s="368"/>
      <c r="D92" s="369"/>
      <c r="E92" s="369"/>
      <c r="F92" s="369"/>
      <c r="G92" s="370"/>
      <c r="H92" s="371"/>
      <c r="I92" s="368"/>
      <c r="J92" s="372"/>
      <c r="K92" s="369"/>
      <c r="L92" s="369"/>
      <c r="M92" s="369"/>
      <c r="N92" s="371"/>
      <c r="O92" s="368"/>
      <c r="P92" s="369"/>
      <c r="Q92" s="369"/>
      <c r="R92" s="369"/>
      <c r="S92" s="370"/>
      <c r="T92" s="371"/>
      <c r="U92" s="368"/>
      <c r="V92" s="369"/>
      <c r="W92" s="369"/>
      <c r="X92" s="369"/>
      <c r="Y92" s="370"/>
      <c r="Z92" s="371"/>
      <c r="AA92" s="368"/>
      <c r="AB92" s="369"/>
      <c r="AC92" s="369"/>
      <c r="AD92" s="369"/>
      <c r="AE92" s="370"/>
      <c r="AF92" s="371"/>
      <c r="AG92" s="368"/>
      <c r="AH92" s="369"/>
      <c r="AI92" s="369"/>
      <c r="AJ92" s="369"/>
      <c r="AK92" s="370"/>
      <c r="AL92" s="371"/>
      <c r="AM92" s="368"/>
      <c r="AN92" s="369"/>
      <c r="AO92" s="369"/>
      <c r="AP92" s="369"/>
      <c r="AQ92" s="370"/>
      <c r="AR92" s="371"/>
      <c r="AS92" s="368"/>
      <c r="AT92" s="369"/>
      <c r="AU92" s="369"/>
      <c r="AV92" s="369"/>
      <c r="AW92" s="370"/>
      <c r="AX92" s="371"/>
      <c r="AY92" s="368"/>
      <c r="AZ92" s="369"/>
      <c r="BA92" s="369"/>
      <c r="BB92" s="369"/>
      <c r="BC92" s="370"/>
      <c r="BD92" s="371"/>
    </row>
    <row r="93" spans="1:56">
      <c r="A93" s="165" t="s">
        <v>613</v>
      </c>
      <c r="B93" s="300" t="s">
        <v>895</v>
      </c>
      <c r="C93" s="368"/>
      <c r="D93" s="369"/>
      <c r="E93" s="369"/>
      <c r="F93" s="369"/>
      <c r="G93" s="370"/>
      <c r="H93" s="371"/>
      <c r="I93" s="368"/>
      <c r="J93" s="372"/>
      <c r="K93" s="369"/>
      <c r="L93" s="369"/>
      <c r="M93" s="369"/>
      <c r="N93" s="371"/>
      <c r="O93" s="368"/>
      <c r="P93" s="369"/>
      <c r="Q93" s="369"/>
      <c r="R93" s="369"/>
      <c r="S93" s="370"/>
      <c r="T93" s="371"/>
      <c r="U93" s="368"/>
      <c r="V93" s="369"/>
      <c r="W93" s="369"/>
      <c r="X93" s="369"/>
      <c r="Y93" s="370"/>
      <c r="Z93" s="371"/>
      <c r="AA93" s="368"/>
      <c r="AB93" s="369"/>
      <c r="AC93" s="369"/>
      <c r="AD93" s="369"/>
      <c r="AE93" s="370"/>
      <c r="AF93" s="371"/>
      <c r="AG93" s="368"/>
      <c r="AH93" s="369"/>
      <c r="AI93" s="369"/>
      <c r="AJ93" s="369"/>
      <c r="AK93" s="370"/>
      <c r="AL93" s="371"/>
      <c r="AM93" s="368"/>
      <c r="AN93" s="369"/>
      <c r="AO93" s="369"/>
      <c r="AP93" s="369"/>
      <c r="AQ93" s="370"/>
      <c r="AR93" s="371"/>
      <c r="AS93" s="368"/>
      <c r="AT93" s="369"/>
      <c r="AU93" s="369"/>
      <c r="AV93" s="369"/>
      <c r="AW93" s="370"/>
      <c r="AX93" s="371"/>
      <c r="AY93" s="368"/>
      <c r="AZ93" s="369"/>
      <c r="BA93" s="369"/>
      <c r="BB93" s="369"/>
      <c r="BC93" s="370"/>
      <c r="BD93" s="371"/>
    </row>
    <row r="94" spans="1:56">
      <c r="A94" s="165" t="s">
        <v>614</v>
      </c>
      <c r="B94" s="300" t="s">
        <v>896</v>
      </c>
      <c r="C94" s="368"/>
      <c r="D94" s="369"/>
      <c r="E94" s="369"/>
      <c r="F94" s="369"/>
      <c r="G94" s="370"/>
      <c r="H94" s="371"/>
      <c r="I94" s="368"/>
      <c r="J94" s="372"/>
      <c r="K94" s="369"/>
      <c r="L94" s="369"/>
      <c r="M94" s="369"/>
      <c r="N94" s="371"/>
      <c r="O94" s="368"/>
      <c r="P94" s="369"/>
      <c r="Q94" s="369"/>
      <c r="R94" s="369"/>
      <c r="S94" s="370"/>
      <c r="T94" s="371"/>
      <c r="U94" s="368"/>
      <c r="V94" s="369"/>
      <c r="W94" s="369"/>
      <c r="X94" s="369"/>
      <c r="Y94" s="370"/>
      <c r="Z94" s="371"/>
      <c r="AA94" s="368"/>
      <c r="AB94" s="369"/>
      <c r="AC94" s="369"/>
      <c r="AD94" s="369"/>
      <c r="AE94" s="370"/>
      <c r="AF94" s="371"/>
      <c r="AG94" s="368"/>
      <c r="AH94" s="369"/>
      <c r="AI94" s="369"/>
      <c r="AJ94" s="369"/>
      <c r="AK94" s="370"/>
      <c r="AL94" s="371"/>
      <c r="AM94" s="368"/>
      <c r="AN94" s="369"/>
      <c r="AO94" s="369"/>
      <c r="AP94" s="369"/>
      <c r="AQ94" s="370"/>
      <c r="AR94" s="371"/>
      <c r="AS94" s="368"/>
      <c r="AT94" s="369"/>
      <c r="AU94" s="369"/>
      <c r="AV94" s="369"/>
      <c r="AW94" s="370"/>
      <c r="AX94" s="371"/>
      <c r="AY94" s="368"/>
      <c r="AZ94" s="369"/>
      <c r="BA94" s="369"/>
      <c r="BB94" s="369"/>
      <c r="BC94" s="370"/>
      <c r="BD94" s="371"/>
    </row>
    <row r="95" spans="1:56">
      <c r="A95" s="165" t="s">
        <v>615</v>
      </c>
      <c r="B95" s="300" t="s">
        <v>897</v>
      </c>
      <c r="C95" s="368"/>
      <c r="D95" s="369"/>
      <c r="E95" s="369"/>
      <c r="F95" s="369"/>
      <c r="G95" s="370"/>
      <c r="H95" s="371"/>
      <c r="I95" s="368"/>
      <c r="J95" s="372"/>
      <c r="K95" s="369"/>
      <c r="L95" s="369"/>
      <c r="M95" s="369"/>
      <c r="N95" s="371"/>
      <c r="O95" s="368"/>
      <c r="P95" s="369"/>
      <c r="Q95" s="369"/>
      <c r="R95" s="369"/>
      <c r="S95" s="370"/>
      <c r="T95" s="371"/>
      <c r="U95" s="368"/>
      <c r="V95" s="369"/>
      <c r="W95" s="369"/>
      <c r="X95" s="369"/>
      <c r="Y95" s="370"/>
      <c r="Z95" s="371"/>
      <c r="AA95" s="368"/>
      <c r="AB95" s="369"/>
      <c r="AC95" s="369"/>
      <c r="AD95" s="369"/>
      <c r="AE95" s="370"/>
      <c r="AF95" s="371"/>
      <c r="AG95" s="368"/>
      <c r="AH95" s="369"/>
      <c r="AI95" s="369"/>
      <c r="AJ95" s="369"/>
      <c r="AK95" s="370"/>
      <c r="AL95" s="371"/>
      <c r="AM95" s="368"/>
      <c r="AN95" s="369"/>
      <c r="AO95" s="369"/>
      <c r="AP95" s="369"/>
      <c r="AQ95" s="370"/>
      <c r="AR95" s="371"/>
      <c r="AS95" s="368"/>
      <c r="AT95" s="369"/>
      <c r="AU95" s="369"/>
      <c r="AV95" s="369"/>
      <c r="AW95" s="370"/>
      <c r="AX95" s="371"/>
      <c r="AY95" s="368"/>
      <c r="AZ95" s="369"/>
      <c r="BA95" s="369"/>
      <c r="BB95" s="369"/>
      <c r="BC95" s="370"/>
      <c r="BD95" s="371"/>
    </row>
    <row r="96" spans="1:56">
      <c r="A96" s="165" t="s">
        <v>616</v>
      </c>
      <c r="B96" s="300" t="s">
        <v>898</v>
      </c>
      <c r="C96" s="368"/>
      <c r="D96" s="369"/>
      <c r="E96" s="369"/>
      <c r="F96" s="369"/>
      <c r="G96" s="370"/>
      <c r="H96" s="371"/>
      <c r="I96" s="368"/>
      <c r="J96" s="372"/>
      <c r="K96" s="369"/>
      <c r="L96" s="369"/>
      <c r="M96" s="369"/>
      <c r="N96" s="371"/>
      <c r="O96" s="368"/>
      <c r="P96" s="369"/>
      <c r="Q96" s="369"/>
      <c r="R96" s="369"/>
      <c r="S96" s="370"/>
      <c r="T96" s="371"/>
      <c r="U96" s="368"/>
      <c r="V96" s="369"/>
      <c r="W96" s="369"/>
      <c r="X96" s="369"/>
      <c r="Y96" s="370"/>
      <c r="Z96" s="371"/>
      <c r="AA96" s="368"/>
      <c r="AB96" s="369"/>
      <c r="AC96" s="369"/>
      <c r="AD96" s="369"/>
      <c r="AE96" s="370"/>
      <c r="AF96" s="371"/>
      <c r="AG96" s="368"/>
      <c r="AH96" s="369"/>
      <c r="AI96" s="369"/>
      <c r="AJ96" s="369"/>
      <c r="AK96" s="370"/>
      <c r="AL96" s="371"/>
      <c r="AM96" s="368"/>
      <c r="AN96" s="369"/>
      <c r="AO96" s="369"/>
      <c r="AP96" s="369"/>
      <c r="AQ96" s="370"/>
      <c r="AR96" s="371"/>
      <c r="AS96" s="368"/>
      <c r="AT96" s="369"/>
      <c r="AU96" s="369"/>
      <c r="AV96" s="369"/>
      <c r="AW96" s="370"/>
      <c r="AX96" s="371"/>
      <c r="AY96" s="368"/>
      <c r="AZ96" s="369"/>
      <c r="BA96" s="369"/>
      <c r="BB96" s="369"/>
      <c r="BC96" s="370"/>
      <c r="BD96" s="371"/>
    </row>
    <row r="97" spans="1:56">
      <c r="A97" s="165" t="s">
        <v>617</v>
      </c>
      <c r="B97" s="300" t="s">
        <v>899</v>
      </c>
      <c r="C97" s="368"/>
      <c r="D97" s="369"/>
      <c r="E97" s="369"/>
      <c r="F97" s="369"/>
      <c r="G97" s="370"/>
      <c r="H97" s="371"/>
      <c r="I97" s="368"/>
      <c r="J97" s="372"/>
      <c r="K97" s="369"/>
      <c r="L97" s="369"/>
      <c r="M97" s="369"/>
      <c r="N97" s="371"/>
      <c r="O97" s="368"/>
      <c r="P97" s="369"/>
      <c r="Q97" s="369"/>
      <c r="R97" s="369"/>
      <c r="S97" s="370"/>
      <c r="T97" s="371"/>
      <c r="U97" s="368"/>
      <c r="V97" s="369"/>
      <c r="W97" s="369"/>
      <c r="X97" s="369"/>
      <c r="Y97" s="370"/>
      <c r="Z97" s="371"/>
      <c r="AA97" s="368"/>
      <c r="AB97" s="369"/>
      <c r="AC97" s="369"/>
      <c r="AD97" s="369"/>
      <c r="AE97" s="370"/>
      <c r="AF97" s="371"/>
      <c r="AG97" s="368"/>
      <c r="AH97" s="369"/>
      <c r="AI97" s="369"/>
      <c r="AJ97" s="369"/>
      <c r="AK97" s="370"/>
      <c r="AL97" s="371"/>
      <c r="AM97" s="368"/>
      <c r="AN97" s="369"/>
      <c r="AO97" s="369"/>
      <c r="AP97" s="369"/>
      <c r="AQ97" s="370"/>
      <c r="AR97" s="371"/>
      <c r="AS97" s="368"/>
      <c r="AT97" s="369"/>
      <c r="AU97" s="369"/>
      <c r="AV97" s="369"/>
      <c r="AW97" s="370"/>
      <c r="AX97" s="371"/>
      <c r="AY97" s="368"/>
      <c r="AZ97" s="369"/>
      <c r="BA97" s="369"/>
      <c r="BB97" s="369"/>
      <c r="BC97" s="370"/>
      <c r="BD97" s="371"/>
    </row>
    <row r="98" spans="1:56">
      <c r="A98" s="165" t="s">
        <v>618</v>
      </c>
      <c r="B98" s="300" t="s">
        <v>900</v>
      </c>
      <c r="C98" s="368"/>
      <c r="D98" s="369"/>
      <c r="E98" s="369"/>
      <c r="F98" s="369"/>
      <c r="G98" s="370"/>
      <c r="H98" s="371"/>
      <c r="I98" s="368"/>
      <c r="J98" s="372"/>
      <c r="K98" s="369"/>
      <c r="L98" s="369"/>
      <c r="M98" s="369"/>
      <c r="N98" s="371"/>
      <c r="O98" s="368"/>
      <c r="P98" s="369"/>
      <c r="Q98" s="369"/>
      <c r="R98" s="369"/>
      <c r="S98" s="370"/>
      <c r="T98" s="371"/>
      <c r="U98" s="368"/>
      <c r="V98" s="369"/>
      <c r="W98" s="369"/>
      <c r="X98" s="369"/>
      <c r="Y98" s="370"/>
      <c r="Z98" s="371"/>
      <c r="AA98" s="368"/>
      <c r="AB98" s="369"/>
      <c r="AC98" s="369"/>
      <c r="AD98" s="369"/>
      <c r="AE98" s="370"/>
      <c r="AF98" s="371"/>
      <c r="AG98" s="368"/>
      <c r="AH98" s="369"/>
      <c r="AI98" s="369"/>
      <c r="AJ98" s="369"/>
      <c r="AK98" s="370"/>
      <c r="AL98" s="371"/>
      <c r="AM98" s="368"/>
      <c r="AN98" s="369"/>
      <c r="AO98" s="369"/>
      <c r="AP98" s="369"/>
      <c r="AQ98" s="370"/>
      <c r="AR98" s="371"/>
      <c r="AS98" s="368"/>
      <c r="AT98" s="369"/>
      <c r="AU98" s="369"/>
      <c r="AV98" s="369"/>
      <c r="AW98" s="370"/>
      <c r="AX98" s="371"/>
      <c r="AY98" s="368"/>
      <c r="AZ98" s="369"/>
      <c r="BA98" s="369"/>
      <c r="BB98" s="369"/>
      <c r="BC98" s="370"/>
      <c r="BD98" s="371"/>
    </row>
    <row r="99" spans="1:56">
      <c r="A99" s="165" t="s">
        <v>619</v>
      </c>
      <c r="B99" s="300" t="s">
        <v>901</v>
      </c>
      <c r="C99" s="368"/>
      <c r="D99" s="369"/>
      <c r="E99" s="369"/>
      <c r="F99" s="369"/>
      <c r="G99" s="370"/>
      <c r="H99" s="371"/>
      <c r="I99" s="368"/>
      <c r="J99" s="372"/>
      <c r="K99" s="369"/>
      <c r="L99" s="369"/>
      <c r="M99" s="369"/>
      <c r="N99" s="371"/>
      <c r="O99" s="368"/>
      <c r="P99" s="369"/>
      <c r="Q99" s="369"/>
      <c r="R99" s="369"/>
      <c r="S99" s="370"/>
      <c r="T99" s="371"/>
      <c r="U99" s="368"/>
      <c r="V99" s="369"/>
      <c r="W99" s="369"/>
      <c r="X99" s="369"/>
      <c r="Y99" s="370"/>
      <c r="Z99" s="371"/>
      <c r="AA99" s="368"/>
      <c r="AB99" s="369"/>
      <c r="AC99" s="369"/>
      <c r="AD99" s="369"/>
      <c r="AE99" s="370"/>
      <c r="AF99" s="371"/>
      <c r="AG99" s="368"/>
      <c r="AH99" s="369"/>
      <c r="AI99" s="369"/>
      <c r="AJ99" s="369"/>
      <c r="AK99" s="370"/>
      <c r="AL99" s="371"/>
      <c r="AM99" s="368"/>
      <c r="AN99" s="369"/>
      <c r="AO99" s="369"/>
      <c r="AP99" s="369"/>
      <c r="AQ99" s="370"/>
      <c r="AR99" s="371"/>
      <c r="AS99" s="368"/>
      <c r="AT99" s="369"/>
      <c r="AU99" s="369"/>
      <c r="AV99" s="369"/>
      <c r="AW99" s="370"/>
      <c r="AX99" s="371"/>
      <c r="AY99" s="368"/>
      <c r="AZ99" s="369"/>
      <c r="BA99" s="369"/>
      <c r="BB99" s="369"/>
      <c r="BC99" s="370"/>
      <c r="BD99" s="371"/>
    </row>
    <row r="100" spans="1:56">
      <c r="A100" s="165" t="s">
        <v>620</v>
      </c>
      <c r="B100" s="300" t="s">
        <v>902</v>
      </c>
      <c r="C100" s="368"/>
      <c r="D100" s="369"/>
      <c r="E100" s="369"/>
      <c r="F100" s="369"/>
      <c r="G100" s="370"/>
      <c r="H100" s="371"/>
      <c r="I100" s="368"/>
      <c r="J100" s="372"/>
      <c r="K100" s="369"/>
      <c r="L100" s="369"/>
      <c r="M100" s="369"/>
      <c r="N100" s="371"/>
      <c r="O100" s="368"/>
      <c r="P100" s="369"/>
      <c r="Q100" s="369"/>
      <c r="R100" s="369"/>
      <c r="S100" s="370"/>
      <c r="T100" s="371"/>
      <c r="U100" s="368"/>
      <c r="V100" s="369"/>
      <c r="W100" s="369"/>
      <c r="X100" s="369"/>
      <c r="Y100" s="370"/>
      <c r="Z100" s="371"/>
      <c r="AA100" s="368"/>
      <c r="AB100" s="369"/>
      <c r="AC100" s="369"/>
      <c r="AD100" s="369"/>
      <c r="AE100" s="370"/>
      <c r="AF100" s="371"/>
      <c r="AG100" s="368"/>
      <c r="AH100" s="369"/>
      <c r="AI100" s="369"/>
      <c r="AJ100" s="369"/>
      <c r="AK100" s="370"/>
      <c r="AL100" s="371"/>
      <c r="AM100" s="368"/>
      <c r="AN100" s="369"/>
      <c r="AO100" s="369"/>
      <c r="AP100" s="369"/>
      <c r="AQ100" s="370"/>
      <c r="AR100" s="371"/>
      <c r="AS100" s="368"/>
      <c r="AT100" s="369"/>
      <c r="AU100" s="369"/>
      <c r="AV100" s="369"/>
      <c r="AW100" s="370"/>
      <c r="AX100" s="371"/>
      <c r="AY100" s="368"/>
      <c r="AZ100" s="369"/>
      <c r="BA100" s="369"/>
      <c r="BB100" s="369"/>
      <c r="BC100" s="370"/>
      <c r="BD100" s="371"/>
    </row>
    <row r="101" spans="1:56">
      <c r="A101" s="165" t="s">
        <v>621</v>
      </c>
      <c r="B101" s="300" t="s">
        <v>903</v>
      </c>
      <c r="C101" s="368"/>
      <c r="D101" s="369"/>
      <c r="E101" s="369"/>
      <c r="F101" s="369"/>
      <c r="G101" s="370"/>
      <c r="H101" s="371"/>
      <c r="I101" s="368"/>
      <c r="J101" s="372"/>
      <c r="K101" s="369"/>
      <c r="L101" s="369"/>
      <c r="M101" s="369"/>
      <c r="N101" s="371"/>
      <c r="O101" s="368"/>
      <c r="P101" s="369"/>
      <c r="Q101" s="369"/>
      <c r="R101" s="369"/>
      <c r="S101" s="370"/>
      <c r="T101" s="371"/>
      <c r="U101" s="368"/>
      <c r="V101" s="369"/>
      <c r="W101" s="369"/>
      <c r="X101" s="369"/>
      <c r="Y101" s="370"/>
      <c r="Z101" s="371"/>
      <c r="AA101" s="368"/>
      <c r="AB101" s="369"/>
      <c r="AC101" s="369"/>
      <c r="AD101" s="369"/>
      <c r="AE101" s="370"/>
      <c r="AF101" s="371"/>
      <c r="AG101" s="368"/>
      <c r="AH101" s="369"/>
      <c r="AI101" s="369"/>
      <c r="AJ101" s="369"/>
      <c r="AK101" s="370"/>
      <c r="AL101" s="371"/>
      <c r="AM101" s="368"/>
      <c r="AN101" s="369"/>
      <c r="AO101" s="369"/>
      <c r="AP101" s="369"/>
      <c r="AQ101" s="370"/>
      <c r="AR101" s="371"/>
      <c r="AS101" s="368"/>
      <c r="AT101" s="369"/>
      <c r="AU101" s="369"/>
      <c r="AV101" s="369"/>
      <c r="AW101" s="370"/>
      <c r="AX101" s="371"/>
      <c r="AY101" s="368"/>
      <c r="AZ101" s="369"/>
      <c r="BA101" s="369"/>
      <c r="BB101" s="369"/>
      <c r="BC101" s="370"/>
      <c r="BD101" s="371"/>
    </row>
    <row r="102" spans="1:56">
      <c r="A102" s="165" t="s">
        <v>622</v>
      </c>
      <c r="B102" s="300" t="s">
        <v>904</v>
      </c>
      <c r="C102" s="368"/>
      <c r="D102" s="369"/>
      <c r="E102" s="369"/>
      <c r="F102" s="369"/>
      <c r="G102" s="370"/>
      <c r="H102" s="371"/>
      <c r="I102" s="368"/>
      <c r="J102" s="372"/>
      <c r="K102" s="369"/>
      <c r="L102" s="369"/>
      <c r="M102" s="369"/>
      <c r="N102" s="371"/>
      <c r="O102" s="368"/>
      <c r="P102" s="369"/>
      <c r="Q102" s="369"/>
      <c r="R102" s="369"/>
      <c r="S102" s="370"/>
      <c r="T102" s="371"/>
      <c r="U102" s="368"/>
      <c r="V102" s="369"/>
      <c r="W102" s="369"/>
      <c r="X102" s="369"/>
      <c r="Y102" s="370"/>
      <c r="Z102" s="371"/>
      <c r="AA102" s="368"/>
      <c r="AB102" s="369"/>
      <c r="AC102" s="369"/>
      <c r="AD102" s="369"/>
      <c r="AE102" s="370"/>
      <c r="AF102" s="371"/>
      <c r="AG102" s="368"/>
      <c r="AH102" s="369"/>
      <c r="AI102" s="369"/>
      <c r="AJ102" s="369"/>
      <c r="AK102" s="370"/>
      <c r="AL102" s="371"/>
      <c r="AM102" s="368"/>
      <c r="AN102" s="369"/>
      <c r="AO102" s="369"/>
      <c r="AP102" s="369"/>
      <c r="AQ102" s="370"/>
      <c r="AR102" s="371"/>
      <c r="AS102" s="368"/>
      <c r="AT102" s="369"/>
      <c r="AU102" s="369"/>
      <c r="AV102" s="369"/>
      <c r="AW102" s="370"/>
      <c r="AX102" s="371"/>
      <c r="AY102" s="368"/>
      <c r="AZ102" s="369"/>
      <c r="BA102" s="369"/>
      <c r="BB102" s="369"/>
      <c r="BC102" s="370"/>
      <c r="BD102" s="371"/>
    </row>
    <row r="103" spans="1:56">
      <c r="A103" s="166" t="s">
        <v>1256</v>
      </c>
      <c r="B103" s="300" t="s">
        <v>905</v>
      </c>
      <c r="C103" s="368"/>
      <c r="D103" s="369"/>
      <c r="E103" s="369"/>
      <c r="F103" s="369"/>
      <c r="G103" s="370"/>
      <c r="H103" s="371"/>
      <c r="I103" s="373"/>
      <c r="J103" s="374"/>
      <c r="K103" s="375"/>
      <c r="L103" s="375"/>
      <c r="M103" s="375"/>
      <c r="N103" s="376"/>
      <c r="O103" s="368"/>
      <c r="P103" s="369"/>
      <c r="Q103" s="369"/>
      <c r="R103" s="369"/>
      <c r="S103" s="370"/>
      <c r="T103" s="371"/>
      <c r="U103" s="368"/>
      <c r="V103" s="369"/>
      <c r="W103" s="369"/>
      <c r="X103" s="369"/>
      <c r="Y103" s="370"/>
      <c r="Z103" s="371"/>
      <c r="AA103" s="368"/>
      <c r="AB103" s="369"/>
      <c r="AC103" s="369"/>
      <c r="AD103" s="369"/>
      <c r="AE103" s="370"/>
      <c r="AF103" s="371"/>
      <c r="AG103" s="368"/>
      <c r="AH103" s="369"/>
      <c r="AI103" s="369"/>
      <c r="AJ103" s="369"/>
      <c r="AK103" s="370"/>
      <c r="AL103" s="371"/>
      <c r="AM103" s="368"/>
      <c r="AN103" s="369"/>
      <c r="AO103" s="369"/>
      <c r="AP103" s="369"/>
      <c r="AQ103" s="370"/>
      <c r="AR103" s="371"/>
      <c r="AS103" s="368"/>
      <c r="AT103" s="369"/>
      <c r="AU103" s="369"/>
      <c r="AV103" s="369"/>
      <c r="AW103" s="370"/>
      <c r="AX103" s="371"/>
      <c r="AY103" s="368"/>
      <c r="AZ103" s="369"/>
      <c r="BA103" s="369"/>
      <c r="BB103" s="369"/>
      <c r="BC103" s="370"/>
      <c r="BD103" s="371"/>
    </row>
    <row r="104" spans="1:56">
      <c r="A104" s="301" t="s">
        <v>691</v>
      </c>
      <c r="B104" s="300" t="s">
        <v>906</v>
      </c>
      <c r="C104" s="368"/>
      <c r="D104" s="369"/>
      <c r="E104" s="369"/>
      <c r="F104" s="369"/>
      <c r="G104" s="370"/>
      <c r="H104" s="371"/>
      <c r="I104" s="373"/>
      <c r="J104" s="374"/>
      <c r="K104" s="375"/>
      <c r="L104" s="375"/>
      <c r="M104" s="375"/>
      <c r="N104" s="376"/>
      <c r="O104" s="368"/>
      <c r="P104" s="369"/>
      <c r="Q104" s="369"/>
      <c r="R104" s="369"/>
      <c r="S104" s="370"/>
      <c r="T104" s="371"/>
      <c r="U104" s="368"/>
      <c r="V104" s="369"/>
      <c r="W104" s="369"/>
      <c r="X104" s="369"/>
      <c r="Y104" s="370"/>
      <c r="Z104" s="371"/>
      <c r="AA104" s="368"/>
      <c r="AB104" s="369"/>
      <c r="AC104" s="369"/>
      <c r="AD104" s="369"/>
      <c r="AE104" s="370"/>
      <c r="AF104" s="371"/>
      <c r="AG104" s="368"/>
      <c r="AH104" s="369"/>
      <c r="AI104" s="369"/>
      <c r="AJ104" s="369"/>
      <c r="AK104" s="370"/>
      <c r="AL104" s="371"/>
      <c r="AM104" s="368"/>
      <c r="AN104" s="369"/>
      <c r="AO104" s="369"/>
      <c r="AP104" s="369"/>
      <c r="AQ104" s="370"/>
      <c r="AR104" s="371"/>
      <c r="AS104" s="368"/>
      <c r="AT104" s="369"/>
      <c r="AU104" s="369"/>
      <c r="AV104" s="369"/>
      <c r="AW104" s="370"/>
      <c r="AX104" s="371"/>
      <c r="AY104" s="368"/>
      <c r="AZ104" s="369"/>
      <c r="BA104" s="369"/>
      <c r="BB104" s="369"/>
      <c r="BC104" s="370"/>
      <c r="BD104" s="371"/>
    </row>
    <row r="105" spans="1:56">
      <c r="A105" s="301" t="s">
        <v>692</v>
      </c>
      <c r="B105" s="300" t="s">
        <v>907</v>
      </c>
      <c r="C105" s="368"/>
      <c r="D105" s="369"/>
      <c r="E105" s="369"/>
      <c r="F105" s="369"/>
      <c r="G105" s="370"/>
      <c r="H105" s="371"/>
      <c r="I105" s="373"/>
      <c r="J105" s="374"/>
      <c r="K105" s="375"/>
      <c r="L105" s="375"/>
      <c r="M105" s="375"/>
      <c r="N105" s="376"/>
      <c r="O105" s="368"/>
      <c r="P105" s="369"/>
      <c r="Q105" s="369"/>
      <c r="R105" s="369"/>
      <c r="S105" s="370"/>
      <c r="T105" s="371"/>
      <c r="U105" s="368"/>
      <c r="V105" s="369"/>
      <c r="W105" s="369"/>
      <c r="X105" s="369"/>
      <c r="Y105" s="370"/>
      <c r="Z105" s="371"/>
      <c r="AA105" s="368"/>
      <c r="AB105" s="369"/>
      <c r="AC105" s="369"/>
      <c r="AD105" s="369"/>
      <c r="AE105" s="370"/>
      <c r="AF105" s="371"/>
      <c r="AG105" s="368"/>
      <c r="AH105" s="369"/>
      <c r="AI105" s="369"/>
      <c r="AJ105" s="369"/>
      <c r="AK105" s="370"/>
      <c r="AL105" s="371"/>
      <c r="AM105" s="368"/>
      <c r="AN105" s="369"/>
      <c r="AO105" s="369"/>
      <c r="AP105" s="369"/>
      <c r="AQ105" s="370"/>
      <c r="AR105" s="371"/>
      <c r="AS105" s="368"/>
      <c r="AT105" s="369"/>
      <c r="AU105" s="369"/>
      <c r="AV105" s="369"/>
      <c r="AW105" s="370"/>
      <c r="AX105" s="371"/>
      <c r="AY105" s="368"/>
      <c r="AZ105" s="369"/>
      <c r="BA105" s="369"/>
      <c r="BB105" s="369"/>
      <c r="BC105" s="370"/>
      <c r="BD105" s="371"/>
    </row>
    <row r="106" spans="1:56">
      <c r="A106" s="380" t="s">
        <v>1257</v>
      </c>
      <c r="B106" s="300" t="s">
        <v>908</v>
      </c>
      <c r="C106" s="368"/>
      <c r="D106" s="369"/>
      <c r="E106" s="369"/>
      <c r="F106" s="369"/>
      <c r="G106" s="370"/>
      <c r="H106" s="371"/>
      <c r="I106" s="373"/>
      <c r="J106" s="374"/>
      <c r="K106" s="375"/>
      <c r="L106" s="375"/>
      <c r="M106" s="375"/>
      <c r="N106" s="376"/>
      <c r="O106" s="368"/>
      <c r="P106" s="369"/>
      <c r="Q106" s="369"/>
      <c r="R106" s="369"/>
      <c r="S106" s="370"/>
      <c r="T106" s="371"/>
      <c r="U106" s="368"/>
      <c r="V106" s="369"/>
      <c r="W106" s="369"/>
      <c r="X106" s="369"/>
      <c r="Y106" s="370"/>
      <c r="Z106" s="371"/>
      <c r="AA106" s="368"/>
      <c r="AB106" s="369"/>
      <c r="AC106" s="369"/>
      <c r="AD106" s="369"/>
      <c r="AE106" s="370"/>
      <c r="AF106" s="371"/>
      <c r="AG106" s="368"/>
      <c r="AH106" s="369"/>
      <c r="AI106" s="369"/>
      <c r="AJ106" s="369"/>
      <c r="AK106" s="370"/>
      <c r="AL106" s="371"/>
      <c r="AM106" s="368"/>
      <c r="AN106" s="369"/>
      <c r="AO106" s="369"/>
      <c r="AP106" s="369"/>
      <c r="AQ106" s="370"/>
      <c r="AR106" s="371"/>
      <c r="AS106" s="368"/>
      <c r="AT106" s="369"/>
      <c r="AU106" s="369"/>
      <c r="AV106" s="369"/>
      <c r="AW106" s="370"/>
      <c r="AX106" s="371"/>
      <c r="AY106" s="368"/>
      <c r="AZ106" s="369"/>
      <c r="BA106" s="369"/>
      <c r="BB106" s="369"/>
      <c r="BC106" s="370"/>
      <c r="BD106" s="371"/>
    </row>
    <row r="107" spans="1:56">
      <c r="A107" s="301" t="s">
        <v>693</v>
      </c>
      <c r="B107" s="300" t="s">
        <v>909</v>
      </c>
      <c r="C107" s="368"/>
      <c r="D107" s="369"/>
      <c r="E107" s="369"/>
      <c r="F107" s="369"/>
      <c r="G107" s="370"/>
      <c r="H107" s="371"/>
      <c r="I107" s="373"/>
      <c r="J107" s="374"/>
      <c r="K107" s="375"/>
      <c r="L107" s="375"/>
      <c r="M107" s="375"/>
      <c r="N107" s="376"/>
      <c r="O107" s="368"/>
      <c r="P107" s="369"/>
      <c r="Q107" s="369"/>
      <c r="R107" s="369"/>
      <c r="S107" s="370"/>
      <c r="T107" s="371"/>
      <c r="U107" s="368"/>
      <c r="V107" s="369"/>
      <c r="W107" s="369"/>
      <c r="X107" s="369"/>
      <c r="Y107" s="370"/>
      <c r="Z107" s="371"/>
      <c r="AA107" s="368"/>
      <c r="AB107" s="369"/>
      <c r="AC107" s="369"/>
      <c r="AD107" s="369"/>
      <c r="AE107" s="370"/>
      <c r="AF107" s="371"/>
      <c r="AG107" s="368"/>
      <c r="AH107" s="369"/>
      <c r="AI107" s="369"/>
      <c r="AJ107" s="369"/>
      <c r="AK107" s="370"/>
      <c r="AL107" s="371"/>
      <c r="AM107" s="368"/>
      <c r="AN107" s="369"/>
      <c r="AO107" s="369"/>
      <c r="AP107" s="369"/>
      <c r="AQ107" s="370"/>
      <c r="AR107" s="371"/>
      <c r="AS107" s="368"/>
      <c r="AT107" s="369"/>
      <c r="AU107" s="369"/>
      <c r="AV107" s="369"/>
      <c r="AW107" s="370"/>
      <c r="AX107" s="371"/>
      <c r="AY107" s="368"/>
      <c r="AZ107" s="369"/>
      <c r="BA107" s="369"/>
      <c r="BB107" s="369"/>
      <c r="BC107" s="370"/>
      <c r="BD107" s="371"/>
    </row>
    <row r="108" spans="1:56">
      <c r="A108" s="380" t="s">
        <v>1258</v>
      </c>
      <c r="B108" s="300" t="s">
        <v>910</v>
      </c>
      <c r="C108" s="368"/>
      <c r="D108" s="369"/>
      <c r="E108" s="369"/>
      <c r="F108" s="369"/>
      <c r="G108" s="370"/>
      <c r="H108" s="371"/>
      <c r="I108" s="373"/>
      <c r="J108" s="374"/>
      <c r="K108" s="375"/>
      <c r="L108" s="375"/>
      <c r="M108" s="375"/>
      <c r="N108" s="376"/>
      <c r="O108" s="368"/>
      <c r="P108" s="369"/>
      <c r="Q108" s="369"/>
      <c r="R108" s="369"/>
      <c r="S108" s="370"/>
      <c r="T108" s="371"/>
      <c r="U108" s="368"/>
      <c r="V108" s="369"/>
      <c r="W108" s="369"/>
      <c r="X108" s="369"/>
      <c r="Y108" s="370"/>
      <c r="Z108" s="371"/>
      <c r="AA108" s="368"/>
      <c r="AB108" s="369"/>
      <c r="AC108" s="369"/>
      <c r="AD108" s="369"/>
      <c r="AE108" s="370"/>
      <c r="AF108" s="371"/>
      <c r="AG108" s="368"/>
      <c r="AH108" s="369"/>
      <c r="AI108" s="369"/>
      <c r="AJ108" s="369"/>
      <c r="AK108" s="370"/>
      <c r="AL108" s="371"/>
      <c r="AM108" s="368"/>
      <c r="AN108" s="369"/>
      <c r="AO108" s="369"/>
      <c r="AP108" s="369"/>
      <c r="AQ108" s="370"/>
      <c r="AR108" s="371"/>
      <c r="AS108" s="368"/>
      <c r="AT108" s="369"/>
      <c r="AU108" s="369"/>
      <c r="AV108" s="369"/>
      <c r="AW108" s="370"/>
      <c r="AX108" s="371"/>
      <c r="AY108" s="368"/>
      <c r="AZ108" s="369"/>
      <c r="BA108" s="369"/>
      <c r="BB108" s="369"/>
      <c r="BC108" s="370"/>
      <c r="BD108" s="371"/>
    </row>
    <row r="109" spans="1:56">
      <c r="A109" s="301" t="s">
        <v>1259</v>
      </c>
      <c r="B109" s="300" t="s">
        <v>911</v>
      </c>
      <c r="C109" s="368"/>
      <c r="D109" s="369"/>
      <c r="E109" s="369"/>
      <c r="F109" s="369"/>
      <c r="G109" s="370"/>
      <c r="H109" s="371"/>
      <c r="I109" s="373"/>
      <c r="J109" s="374"/>
      <c r="K109" s="375"/>
      <c r="L109" s="375"/>
      <c r="M109" s="375"/>
      <c r="N109" s="376"/>
      <c r="O109" s="368"/>
      <c r="P109" s="369"/>
      <c r="Q109" s="369"/>
      <c r="R109" s="369"/>
      <c r="S109" s="370"/>
      <c r="T109" s="371"/>
      <c r="U109" s="368"/>
      <c r="V109" s="369"/>
      <c r="W109" s="369"/>
      <c r="X109" s="369"/>
      <c r="Y109" s="370"/>
      <c r="Z109" s="371"/>
      <c r="AA109" s="368"/>
      <c r="AB109" s="369"/>
      <c r="AC109" s="369"/>
      <c r="AD109" s="369"/>
      <c r="AE109" s="370"/>
      <c r="AF109" s="371"/>
      <c r="AG109" s="368"/>
      <c r="AH109" s="369"/>
      <c r="AI109" s="369"/>
      <c r="AJ109" s="369"/>
      <c r="AK109" s="370"/>
      <c r="AL109" s="371"/>
      <c r="AM109" s="368"/>
      <c r="AN109" s="369"/>
      <c r="AO109" s="369"/>
      <c r="AP109" s="369"/>
      <c r="AQ109" s="370"/>
      <c r="AR109" s="371"/>
      <c r="AS109" s="368"/>
      <c r="AT109" s="369"/>
      <c r="AU109" s="369"/>
      <c r="AV109" s="369"/>
      <c r="AW109" s="370"/>
      <c r="AX109" s="371"/>
      <c r="AY109" s="368"/>
      <c r="AZ109" s="369"/>
      <c r="BA109" s="369"/>
      <c r="BB109" s="369"/>
      <c r="BC109" s="370"/>
      <c r="BD109" s="371"/>
    </row>
    <row r="110" spans="1:56">
      <c r="A110" s="301" t="s">
        <v>694</v>
      </c>
      <c r="B110" s="300" t="s">
        <v>912</v>
      </c>
      <c r="C110" s="368"/>
      <c r="D110" s="369"/>
      <c r="E110" s="369"/>
      <c r="F110" s="369"/>
      <c r="G110" s="370"/>
      <c r="H110" s="371"/>
      <c r="I110" s="373"/>
      <c r="J110" s="374"/>
      <c r="K110" s="375"/>
      <c r="L110" s="375"/>
      <c r="M110" s="375"/>
      <c r="N110" s="376"/>
      <c r="O110" s="368"/>
      <c r="P110" s="369"/>
      <c r="Q110" s="369"/>
      <c r="R110" s="369"/>
      <c r="S110" s="370"/>
      <c r="T110" s="371"/>
      <c r="U110" s="368"/>
      <c r="V110" s="369"/>
      <c r="W110" s="369"/>
      <c r="X110" s="369"/>
      <c r="Y110" s="370"/>
      <c r="Z110" s="371"/>
      <c r="AA110" s="368"/>
      <c r="AB110" s="369"/>
      <c r="AC110" s="369"/>
      <c r="AD110" s="369"/>
      <c r="AE110" s="370"/>
      <c r="AF110" s="371"/>
      <c r="AG110" s="368"/>
      <c r="AH110" s="369"/>
      <c r="AI110" s="369"/>
      <c r="AJ110" s="369"/>
      <c r="AK110" s="370"/>
      <c r="AL110" s="371"/>
      <c r="AM110" s="368"/>
      <c r="AN110" s="369"/>
      <c r="AO110" s="369"/>
      <c r="AP110" s="369"/>
      <c r="AQ110" s="370"/>
      <c r="AR110" s="371"/>
      <c r="AS110" s="368"/>
      <c r="AT110" s="369"/>
      <c r="AU110" s="369"/>
      <c r="AV110" s="369"/>
      <c r="AW110" s="370"/>
      <c r="AX110" s="371"/>
      <c r="AY110" s="368"/>
      <c r="AZ110" s="369"/>
      <c r="BA110" s="369"/>
      <c r="BB110" s="369"/>
      <c r="BC110" s="370"/>
      <c r="BD110" s="371"/>
    </row>
    <row r="111" spans="1:56">
      <c r="A111" s="301" t="s">
        <v>695</v>
      </c>
      <c r="B111" s="300" t="s">
        <v>913</v>
      </c>
      <c r="C111" s="368"/>
      <c r="D111" s="369"/>
      <c r="E111" s="369"/>
      <c r="F111" s="369"/>
      <c r="G111" s="370"/>
      <c r="H111" s="371"/>
      <c r="I111" s="373"/>
      <c r="J111" s="374"/>
      <c r="K111" s="375"/>
      <c r="L111" s="375"/>
      <c r="M111" s="375"/>
      <c r="N111" s="376"/>
      <c r="O111" s="368"/>
      <c r="P111" s="369"/>
      <c r="Q111" s="369"/>
      <c r="R111" s="369"/>
      <c r="S111" s="370"/>
      <c r="T111" s="371"/>
      <c r="U111" s="368"/>
      <c r="V111" s="369"/>
      <c r="W111" s="369"/>
      <c r="X111" s="369"/>
      <c r="Y111" s="370"/>
      <c r="Z111" s="371"/>
      <c r="AA111" s="368"/>
      <c r="AB111" s="369"/>
      <c r="AC111" s="369"/>
      <c r="AD111" s="369"/>
      <c r="AE111" s="370"/>
      <c r="AF111" s="371"/>
      <c r="AG111" s="368"/>
      <c r="AH111" s="369"/>
      <c r="AI111" s="369"/>
      <c r="AJ111" s="369"/>
      <c r="AK111" s="370"/>
      <c r="AL111" s="371"/>
      <c r="AM111" s="368"/>
      <c r="AN111" s="369"/>
      <c r="AO111" s="369"/>
      <c r="AP111" s="369"/>
      <c r="AQ111" s="370"/>
      <c r="AR111" s="371"/>
      <c r="AS111" s="368"/>
      <c r="AT111" s="369"/>
      <c r="AU111" s="369"/>
      <c r="AV111" s="369"/>
      <c r="AW111" s="370"/>
      <c r="AX111" s="371"/>
      <c r="AY111" s="368"/>
      <c r="AZ111" s="369"/>
      <c r="BA111" s="369"/>
      <c r="BB111" s="369"/>
      <c r="BC111" s="370"/>
      <c r="BD111" s="371"/>
    </row>
    <row r="112" spans="1:56">
      <c r="A112" s="380" t="s">
        <v>1260</v>
      </c>
      <c r="B112" s="300" t="s">
        <v>914</v>
      </c>
      <c r="C112" s="368"/>
      <c r="D112" s="369"/>
      <c r="E112" s="369"/>
      <c r="F112" s="369"/>
      <c r="G112" s="370"/>
      <c r="H112" s="371"/>
      <c r="I112" s="373"/>
      <c r="J112" s="374"/>
      <c r="K112" s="375"/>
      <c r="L112" s="375"/>
      <c r="M112" s="375"/>
      <c r="N112" s="376"/>
      <c r="O112" s="368"/>
      <c r="P112" s="369"/>
      <c r="Q112" s="369"/>
      <c r="R112" s="369"/>
      <c r="S112" s="370"/>
      <c r="T112" s="371"/>
      <c r="U112" s="368"/>
      <c r="V112" s="369"/>
      <c r="W112" s="369"/>
      <c r="X112" s="369"/>
      <c r="Y112" s="370"/>
      <c r="Z112" s="371"/>
      <c r="AA112" s="368"/>
      <c r="AB112" s="369"/>
      <c r="AC112" s="369"/>
      <c r="AD112" s="369"/>
      <c r="AE112" s="370"/>
      <c r="AF112" s="371"/>
      <c r="AG112" s="368"/>
      <c r="AH112" s="369"/>
      <c r="AI112" s="369"/>
      <c r="AJ112" s="369"/>
      <c r="AK112" s="370"/>
      <c r="AL112" s="371"/>
      <c r="AM112" s="368"/>
      <c r="AN112" s="369"/>
      <c r="AO112" s="369"/>
      <c r="AP112" s="369"/>
      <c r="AQ112" s="370"/>
      <c r="AR112" s="371"/>
      <c r="AS112" s="368"/>
      <c r="AT112" s="369"/>
      <c r="AU112" s="369"/>
      <c r="AV112" s="369"/>
      <c r="AW112" s="370"/>
      <c r="AX112" s="371"/>
      <c r="AY112" s="368"/>
      <c r="AZ112" s="369"/>
      <c r="BA112" s="369"/>
      <c r="BB112" s="369"/>
      <c r="BC112" s="370"/>
      <c r="BD112" s="371"/>
    </row>
    <row r="113" spans="1:56">
      <c r="A113" s="166" t="s">
        <v>705</v>
      </c>
      <c r="B113" s="300" t="s">
        <v>915</v>
      </c>
      <c r="C113" s="368"/>
      <c r="D113" s="369"/>
      <c r="E113" s="369"/>
      <c r="F113" s="369"/>
      <c r="G113" s="370"/>
      <c r="H113" s="371"/>
      <c r="I113" s="373"/>
      <c r="J113" s="374"/>
      <c r="K113" s="375"/>
      <c r="L113" s="375"/>
      <c r="M113" s="375"/>
      <c r="N113" s="376"/>
      <c r="O113" s="368"/>
      <c r="P113" s="369"/>
      <c r="Q113" s="369"/>
      <c r="R113" s="369"/>
      <c r="S113" s="370"/>
      <c r="T113" s="371"/>
      <c r="U113" s="368"/>
      <c r="V113" s="369"/>
      <c r="W113" s="369"/>
      <c r="X113" s="369"/>
      <c r="Y113" s="370"/>
      <c r="Z113" s="371"/>
      <c r="AA113" s="368"/>
      <c r="AB113" s="369"/>
      <c r="AC113" s="369"/>
      <c r="AD113" s="369"/>
      <c r="AE113" s="370"/>
      <c r="AF113" s="371"/>
      <c r="AG113" s="368"/>
      <c r="AH113" s="369"/>
      <c r="AI113" s="369"/>
      <c r="AJ113" s="369"/>
      <c r="AK113" s="370"/>
      <c r="AL113" s="371"/>
      <c r="AM113" s="368"/>
      <c r="AN113" s="369"/>
      <c r="AO113" s="369"/>
      <c r="AP113" s="369"/>
      <c r="AQ113" s="370"/>
      <c r="AR113" s="371"/>
      <c r="AS113" s="368"/>
      <c r="AT113" s="369"/>
      <c r="AU113" s="369"/>
      <c r="AV113" s="369"/>
      <c r="AW113" s="370"/>
      <c r="AX113" s="371"/>
      <c r="AY113" s="368"/>
      <c r="AZ113" s="369"/>
      <c r="BA113" s="369"/>
      <c r="BB113" s="369"/>
      <c r="BC113" s="370"/>
      <c r="BD113" s="371"/>
    </row>
    <row r="114" spans="1:56">
      <c r="A114" s="166" t="s">
        <v>699</v>
      </c>
      <c r="B114" s="300" t="s">
        <v>916</v>
      </c>
      <c r="C114" s="368"/>
      <c r="D114" s="369"/>
      <c r="E114" s="369"/>
      <c r="F114" s="369"/>
      <c r="G114" s="370"/>
      <c r="H114" s="371"/>
      <c r="I114" s="373"/>
      <c r="J114" s="374"/>
      <c r="K114" s="375"/>
      <c r="L114" s="375"/>
      <c r="M114" s="375"/>
      <c r="N114" s="376"/>
      <c r="O114" s="368"/>
      <c r="P114" s="369"/>
      <c r="Q114" s="369"/>
      <c r="R114" s="369"/>
      <c r="S114" s="370"/>
      <c r="T114" s="371"/>
      <c r="U114" s="368"/>
      <c r="V114" s="369"/>
      <c r="W114" s="369"/>
      <c r="X114" s="369"/>
      <c r="Y114" s="370"/>
      <c r="Z114" s="371"/>
      <c r="AA114" s="368"/>
      <c r="AB114" s="369"/>
      <c r="AC114" s="369"/>
      <c r="AD114" s="369"/>
      <c r="AE114" s="370"/>
      <c r="AF114" s="371"/>
      <c r="AG114" s="368"/>
      <c r="AH114" s="369"/>
      <c r="AI114" s="369"/>
      <c r="AJ114" s="369"/>
      <c r="AK114" s="370"/>
      <c r="AL114" s="371"/>
      <c r="AM114" s="368"/>
      <c r="AN114" s="369"/>
      <c r="AO114" s="369"/>
      <c r="AP114" s="369"/>
      <c r="AQ114" s="370"/>
      <c r="AR114" s="371"/>
      <c r="AS114" s="368"/>
      <c r="AT114" s="369"/>
      <c r="AU114" s="369"/>
      <c r="AV114" s="369"/>
      <c r="AW114" s="370"/>
      <c r="AX114" s="371"/>
      <c r="AY114" s="368"/>
      <c r="AZ114" s="369"/>
      <c r="BA114" s="369"/>
      <c r="BB114" s="369"/>
      <c r="BC114" s="370"/>
      <c r="BD114" s="371"/>
    </row>
    <row r="115" spans="1:56">
      <c r="A115" s="166" t="s">
        <v>700</v>
      </c>
      <c r="B115" s="300" t="s">
        <v>917</v>
      </c>
      <c r="C115" s="368"/>
      <c r="D115" s="369"/>
      <c r="E115" s="369"/>
      <c r="F115" s="369"/>
      <c r="G115" s="370"/>
      <c r="H115" s="371"/>
      <c r="I115" s="373"/>
      <c r="J115" s="374"/>
      <c r="K115" s="375"/>
      <c r="L115" s="375"/>
      <c r="M115" s="375"/>
      <c r="N115" s="376"/>
      <c r="O115" s="368"/>
      <c r="P115" s="369"/>
      <c r="Q115" s="369"/>
      <c r="R115" s="369"/>
      <c r="S115" s="370"/>
      <c r="T115" s="371"/>
      <c r="U115" s="368"/>
      <c r="V115" s="369"/>
      <c r="W115" s="369"/>
      <c r="X115" s="369"/>
      <c r="Y115" s="370"/>
      <c r="Z115" s="371"/>
      <c r="AA115" s="368"/>
      <c r="AB115" s="369"/>
      <c r="AC115" s="369"/>
      <c r="AD115" s="369"/>
      <c r="AE115" s="370"/>
      <c r="AF115" s="371"/>
      <c r="AG115" s="368"/>
      <c r="AH115" s="369"/>
      <c r="AI115" s="369"/>
      <c r="AJ115" s="369"/>
      <c r="AK115" s="370"/>
      <c r="AL115" s="371"/>
      <c r="AM115" s="368"/>
      <c r="AN115" s="369"/>
      <c r="AO115" s="369"/>
      <c r="AP115" s="369"/>
      <c r="AQ115" s="370"/>
      <c r="AR115" s="371"/>
      <c r="AS115" s="368"/>
      <c r="AT115" s="369"/>
      <c r="AU115" s="369"/>
      <c r="AV115" s="369"/>
      <c r="AW115" s="370"/>
      <c r="AX115" s="371"/>
      <c r="AY115" s="368"/>
      <c r="AZ115" s="369"/>
      <c r="BA115" s="369"/>
      <c r="BB115" s="369"/>
      <c r="BC115" s="370"/>
      <c r="BD115" s="371"/>
    </row>
    <row r="116" spans="1:56">
      <c r="A116" s="166" t="s">
        <v>701</v>
      </c>
      <c r="B116" s="300" t="s">
        <v>1261</v>
      </c>
      <c r="C116" s="368"/>
      <c r="D116" s="369"/>
      <c r="E116" s="369"/>
      <c r="F116" s="369"/>
      <c r="G116" s="370"/>
      <c r="H116" s="371"/>
      <c r="I116" s="373"/>
      <c r="J116" s="374"/>
      <c r="K116" s="375"/>
      <c r="L116" s="375"/>
      <c r="M116" s="375"/>
      <c r="N116" s="376"/>
      <c r="O116" s="368"/>
      <c r="P116" s="369"/>
      <c r="Q116" s="369"/>
      <c r="R116" s="369"/>
      <c r="S116" s="370"/>
      <c r="T116" s="371"/>
      <c r="U116" s="368"/>
      <c r="V116" s="369"/>
      <c r="W116" s="369"/>
      <c r="X116" s="369"/>
      <c r="Y116" s="370"/>
      <c r="Z116" s="371"/>
      <c r="AA116" s="368"/>
      <c r="AB116" s="369"/>
      <c r="AC116" s="369"/>
      <c r="AD116" s="369"/>
      <c r="AE116" s="370"/>
      <c r="AF116" s="371"/>
      <c r="AG116" s="368"/>
      <c r="AH116" s="369"/>
      <c r="AI116" s="369"/>
      <c r="AJ116" s="369"/>
      <c r="AK116" s="370"/>
      <c r="AL116" s="371"/>
      <c r="AM116" s="368"/>
      <c r="AN116" s="369"/>
      <c r="AO116" s="369"/>
      <c r="AP116" s="369"/>
      <c r="AQ116" s="370"/>
      <c r="AR116" s="371"/>
      <c r="AS116" s="368"/>
      <c r="AT116" s="369"/>
      <c r="AU116" s="369"/>
      <c r="AV116" s="369"/>
      <c r="AW116" s="370"/>
      <c r="AX116" s="371"/>
      <c r="AY116" s="368"/>
      <c r="AZ116" s="369"/>
      <c r="BA116" s="369"/>
      <c r="BB116" s="369"/>
      <c r="BC116" s="370"/>
      <c r="BD116" s="371"/>
    </row>
    <row r="117" spans="1:56">
      <c r="A117" s="166" t="s">
        <v>702</v>
      </c>
      <c r="B117" s="300" t="s">
        <v>1262</v>
      </c>
      <c r="C117" s="368"/>
      <c r="D117" s="369"/>
      <c r="E117" s="369"/>
      <c r="F117" s="369"/>
      <c r="G117" s="370"/>
      <c r="H117" s="371"/>
      <c r="I117" s="373"/>
      <c r="J117" s="374"/>
      <c r="K117" s="375"/>
      <c r="L117" s="375"/>
      <c r="M117" s="375"/>
      <c r="N117" s="376"/>
      <c r="O117" s="368"/>
      <c r="P117" s="369"/>
      <c r="Q117" s="369"/>
      <c r="R117" s="369"/>
      <c r="S117" s="370"/>
      <c r="T117" s="371"/>
      <c r="U117" s="368"/>
      <c r="V117" s="369"/>
      <c r="W117" s="369"/>
      <c r="X117" s="369"/>
      <c r="Y117" s="370"/>
      <c r="Z117" s="371"/>
      <c r="AA117" s="368"/>
      <c r="AB117" s="369"/>
      <c r="AC117" s="369"/>
      <c r="AD117" s="369"/>
      <c r="AE117" s="370"/>
      <c r="AF117" s="371"/>
      <c r="AG117" s="368"/>
      <c r="AH117" s="369"/>
      <c r="AI117" s="369"/>
      <c r="AJ117" s="369"/>
      <c r="AK117" s="370"/>
      <c r="AL117" s="371"/>
      <c r="AM117" s="368"/>
      <c r="AN117" s="369"/>
      <c r="AO117" s="369"/>
      <c r="AP117" s="369"/>
      <c r="AQ117" s="370"/>
      <c r="AR117" s="371"/>
      <c r="AS117" s="368"/>
      <c r="AT117" s="369"/>
      <c r="AU117" s="369"/>
      <c r="AV117" s="369"/>
      <c r="AW117" s="370"/>
      <c r="AX117" s="371"/>
      <c r="AY117" s="368"/>
      <c r="AZ117" s="369"/>
      <c r="BA117" s="369"/>
      <c r="BB117" s="369"/>
      <c r="BC117" s="370"/>
      <c r="BD117" s="371"/>
    </row>
    <row r="118" spans="1:56">
      <c r="A118" s="166" t="s">
        <v>703</v>
      </c>
      <c r="B118" s="300" t="s">
        <v>1263</v>
      </c>
      <c r="C118" s="368"/>
      <c r="D118" s="369"/>
      <c r="E118" s="369"/>
      <c r="F118" s="369"/>
      <c r="G118" s="370"/>
      <c r="H118" s="371"/>
      <c r="I118" s="373"/>
      <c r="J118" s="374"/>
      <c r="K118" s="375"/>
      <c r="L118" s="375"/>
      <c r="M118" s="375"/>
      <c r="N118" s="376"/>
      <c r="O118" s="368"/>
      <c r="P118" s="369"/>
      <c r="Q118" s="369"/>
      <c r="R118" s="369"/>
      <c r="S118" s="370"/>
      <c r="T118" s="371"/>
      <c r="U118" s="368"/>
      <c r="V118" s="369"/>
      <c r="W118" s="369"/>
      <c r="X118" s="369"/>
      <c r="Y118" s="370"/>
      <c r="Z118" s="371"/>
      <c r="AA118" s="368"/>
      <c r="AB118" s="369"/>
      <c r="AC118" s="369"/>
      <c r="AD118" s="369"/>
      <c r="AE118" s="370"/>
      <c r="AF118" s="371"/>
      <c r="AG118" s="368"/>
      <c r="AH118" s="369"/>
      <c r="AI118" s="369"/>
      <c r="AJ118" s="369"/>
      <c r="AK118" s="370"/>
      <c r="AL118" s="371"/>
      <c r="AM118" s="368"/>
      <c r="AN118" s="369"/>
      <c r="AO118" s="369"/>
      <c r="AP118" s="369"/>
      <c r="AQ118" s="370"/>
      <c r="AR118" s="371"/>
      <c r="AS118" s="368"/>
      <c r="AT118" s="369"/>
      <c r="AU118" s="369"/>
      <c r="AV118" s="369"/>
      <c r="AW118" s="370"/>
      <c r="AX118" s="371"/>
      <c r="AY118" s="368"/>
      <c r="AZ118" s="369"/>
      <c r="BA118" s="369"/>
      <c r="BB118" s="369"/>
      <c r="BC118" s="370"/>
      <c r="BD118" s="371"/>
    </row>
    <row r="119" spans="1:56">
      <c r="A119" s="166" t="s">
        <v>704</v>
      </c>
      <c r="B119" s="300" t="s">
        <v>1264</v>
      </c>
      <c r="C119" s="368"/>
      <c r="D119" s="369"/>
      <c r="E119" s="369"/>
      <c r="F119" s="369"/>
      <c r="G119" s="370"/>
      <c r="H119" s="371"/>
      <c r="I119" s="373"/>
      <c r="J119" s="374"/>
      <c r="K119" s="375"/>
      <c r="L119" s="375"/>
      <c r="M119" s="375"/>
      <c r="N119" s="376"/>
      <c r="O119" s="368"/>
      <c r="P119" s="369"/>
      <c r="Q119" s="369"/>
      <c r="R119" s="369"/>
      <c r="S119" s="370"/>
      <c r="T119" s="371"/>
      <c r="U119" s="368"/>
      <c r="V119" s="369"/>
      <c r="W119" s="369"/>
      <c r="X119" s="369"/>
      <c r="Y119" s="370"/>
      <c r="Z119" s="371"/>
      <c r="AA119" s="368"/>
      <c r="AB119" s="369"/>
      <c r="AC119" s="369"/>
      <c r="AD119" s="369"/>
      <c r="AE119" s="370"/>
      <c r="AF119" s="371"/>
      <c r="AG119" s="368"/>
      <c r="AH119" s="369"/>
      <c r="AI119" s="369"/>
      <c r="AJ119" s="369"/>
      <c r="AK119" s="370"/>
      <c r="AL119" s="371"/>
      <c r="AM119" s="368"/>
      <c r="AN119" s="369"/>
      <c r="AO119" s="369"/>
      <c r="AP119" s="369"/>
      <c r="AQ119" s="370"/>
      <c r="AR119" s="371"/>
      <c r="AS119" s="368"/>
      <c r="AT119" s="369"/>
      <c r="AU119" s="369"/>
      <c r="AV119" s="369"/>
      <c r="AW119" s="370"/>
      <c r="AX119" s="371"/>
      <c r="AY119" s="368"/>
      <c r="AZ119" s="369"/>
      <c r="BA119" s="369"/>
      <c r="BB119" s="369"/>
      <c r="BC119" s="370"/>
      <c r="BD119" s="371"/>
    </row>
    <row r="120" spans="1:56">
      <c r="A120" s="89"/>
      <c r="B120" s="89"/>
    </row>
    <row r="121" spans="1:56">
      <c r="A121" s="89"/>
      <c r="B121" s="89"/>
    </row>
    <row r="122" spans="1:56">
      <c r="A122" s="89"/>
      <c r="B122" s="89"/>
    </row>
    <row r="123" spans="1:56">
      <c r="A123" s="89"/>
      <c r="B123" s="89"/>
    </row>
    <row r="124" spans="1:56">
      <c r="A124" s="89"/>
      <c r="B124" s="89"/>
    </row>
    <row r="125" spans="1:56">
      <c r="A125" s="89"/>
      <c r="B125" s="89"/>
    </row>
    <row r="126" spans="1:56">
      <c r="A126" s="89"/>
      <c r="B126" s="89"/>
    </row>
    <row r="127" spans="1:56">
      <c r="A127" s="89"/>
      <c r="B127" s="89"/>
    </row>
    <row r="128" spans="1:56">
      <c r="A128" s="89"/>
      <c r="B128" s="89"/>
    </row>
    <row r="129" spans="1:2">
      <c r="A129" s="89"/>
      <c r="B129" s="89"/>
    </row>
    <row r="130" spans="1:2">
      <c r="A130" s="89"/>
      <c r="B130" s="89"/>
    </row>
    <row r="131" spans="1:2">
      <c r="A131" s="89"/>
      <c r="B131" s="89"/>
    </row>
    <row r="132" spans="1:2">
      <c r="A132" s="89"/>
      <c r="B132" s="89"/>
    </row>
    <row r="133" spans="1:2">
      <c r="A133" s="89"/>
      <c r="B133" s="89"/>
    </row>
    <row r="134" spans="1:2">
      <c r="A134" s="89"/>
      <c r="B134" s="89"/>
    </row>
    <row r="135" spans="1:2">
      <c r="A135" s="89"/>
      <c r="B135" s="89"/>
    </row>
    <row r="136" spans="1:2">
      <c r="A136" s="89"/>
      <c r="B136" s="89"/>
    </row>
    <row r="137" spans="1:2">
      <c r="A137" s="89"/>
      <c r="B137" s="89"/>
    </row>
    <row r="138" spans="1:2">
      <c r="A138" s="89"/>
      <c r="B138" s="89"/>
    </row>
    <row r="139" spans="1:2">
      <c r="A139" s="89"/>
      <c r="B139" s="89"/>
    </row>
    <row r="140" spans="1:2">
      <c r="A140" s="89"/>
      <c r="B140" s="89"/>
    </row>
    <row r="141" spans="1:2">
      <c r="A141" s="89"/>
      <c r="B141" s="89"/>
    </row>
    <row r="142" spans="1:2">
      <c r="A142" s="89"/>
      <c r="B142" s="89"/>
    </row>
    <row r="143" spans="1:2">
      <c r="A143" s="89"/>
      <c r="B143" s="89"/>
    </row>
    <row r="144" spans="1:2">
      <c r="A144" s="89"/>
      <c r="B144" s="89"/>
    </row>
    <row r="145" spans="1:2">
      <c r="A145" s="89"/>
      <c r="B145" s="89"/>
    </row>
    <row r="146" spans="1:2">
      <c r="A146" s="89"/>
      <c r="B146" s="89"/>
    </row>
    <row r="147" spans="1:2">
      <c r="A147" s="89"/>
      <c r="B147" s="89"/>
    </row>
    <row r="148" spans="1:2">
      <c r="A148" s="89"/>
      <c r="B148" s="89"/>
    </row>
    <row r="149" spans="1:2">
      <c r="A149" s="89"/>
      <c r="B149" s="89"/>
    </row>
    <row r="150" spans="1:2">
      <c r="A150" s="89"/>
      <c r="B150" s="89"/>
    </row>
  </sheetData>
  <mergeCells count="9">
    <mergeCell ref="AM4:AR4"/>
    <mergeCell ref="AS4:AX4"/>
    <mergeCell ref="AY4:BD4"/>
    <mergeCell ref="C4:H4"/>
    <mergeCell ref="I4:N4"/>
    <mergeCell ref="O4:T4"/>
    <mergeCell ref="U4:Z4"/>
    <mergeCell ref="AA4:AF4"/>
    <mergeCell ref="AG4:AL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A81"/>
  <sheetViews>
    <sheetView showGridLines="0" topLeftCell="B1" workbookViewId="0">
      <selection activeCell="D68" sqref="D68"/>
    </sheetView>
  </sheetViews>
  <sheetFormatPr baseColWidth="10" defaultColWidth="11.44140625" defaultRowHeight="14.4"/>
  <cols>
    <col min="1" max="1" width="29.5546875" style="263" customWidth="1"/>
    <col min="2" max="2" width="6.88671875" style="263" bestFit="1" customWidth="1"/>
    <col min="3" max="3" width="12.6640625" style="263" customWidth="1"/>
    <col min="4" max="4" width="11.33203125" style="263" customWidth="1"/>
    <col min="5" max="5" width="12.109375" style="263" customWidth="1"/>
    <col min="6" max="7" width="11.33203125" style="263" customWidth="1"/>
    <col min="8" max="8" width="11.5546875" style="263" customWidth="1"/>
    <col min="9" max="9" width="12" style="263" customWidth="1"/>
    <col min="10" max="10" width="10.6640625" style="263" customWidth="1"/>
    <col min="11" max="11" width="11" style="263" customWidth="1"/>
    <col min="12" max="13" width="11.33203125" style="263" customWidth="1"/>
    <col min="14" max="14" width="11.88671875" style="263" customWidth="1"/>
    <col min="15" max="15" width="13.109375" style="263" customWidth="1"/>
    <col min="16" max="16" width="12.33203125" style="263" customWidth="1"/>
    <col min="17" max="17" width="12.44140625" style="263" customWidth="1"/>
    <col min="18" max="19" width="11.88671875" style="263" customWidth="1"/>
    <col min="20" max="20" width="11.33203125" style="263" customWidth="1"/>
    <col min="21" max="21" width="12.88671875" style="263" customWidth="1"/>
    <col min="22" max="22" width="12.44140625" style="263" customWidth="1"/>
    <col min="23" max="23" width="14.109375" style="263" customWidth="1"/>
    <col min="24" max="24" width="16" style="263" customWidth="1"/>
    <col min="25" max="25" width="36.5546875" style="263" customWidth="1"/>
    <col min="26" max="16384" width="11.44140625" style="263"/>
  </cols>
  <sheetData>
    <row r="2" spans="1:27" ht="21.75" customHeight="1">
      <c r="C2" s="431" t="s">
        <v>1053</v>
      </c>
      <c r="D2" s="434"/>
      <c r="E2" s="434"/>
      <c r="F2" s="434"/>
      <c r="G2" s="434"/>
      <c r="H2" s="434"/>
      <c r="I2" s="434"/>
      <c r="J2" s="434"/>
      <c r="K2" s="434"/>
      <c r="L2" s="434"/>
      <c r="M2" s="434"/>
      <c r="N2" s="434"/>
      <c r="O2" s="434"/>
      <c r="P2" s="434"/>
      <c r="Q2" s="434"/>
      <c r="R2" s="434"/>
      <c r="S2" s="434"/>
      <c r="T2" s="433"/>
    </row>
    <row r="3" spans="1:27" ht="45" customHeight="1">
      <c r="C3" s="435" t="s">
        <v>721</v>
      </c>
      <c r="D3" s="436"/>
      <c r="E3" s="436"/>
      <c r="F3" s="436"/>
      <c r="G3" s="436"/>
      <c r="H3" s="437"/>
      <c r="I3" s="431" t="s">
        <v>918</v>
      </c>
      <c r="J3" s="432"/>
      <c r="K3" s="432"/>
      <c r="L3" s="432"/>
      <c r="M3" s="432"/>
      <c r="N3" s="433"/>
      <c r="O3" s="431" t="s">
        <v>919</v>
      </c>
      <c r="P3" s="432"/>
      <c r="Q3" s="432"/>
      <c r="R3" s="432"/>
      <c r="S3" s="432"/>
      <c r="T3" s="433"/>
      <c r="Y3" s="302"/>
      <c r="Z3" s="302"/>
      <c r="AA3" s="302"/>
    </row>
    <row r="4" spans="1:27" ht="18.75" customHeight="1">
      <c r="C4" s="267">
        <v>2022</v>
      </c>
      <c r="D4" s="267">
        <v>2025</v>
      </c>
      <c r="E4" s="267">
        <v>2030</v>
      </c>
      <c r="F4" s="267">
        <v>2035</v>
      </c>
      <c r="G4" s="267">
        <v>2040</v>
      </c>
      <c r="H4" s="267">
        <v>2050</v>
      </c>
      <c r="I4" s="267">
        <v>2022</v>
      </c>
      <c r="J4" s="267">
        <v>2025</v>
      </c>
      <c r="K4" s="267">
        <v>2030</v>
      </c>
      <c r="L4" s="267">
        <v>2035</v>
      </c>
      <c r="M4" s="267">
        <v>2040</v>
      </c>
      <c r="N4" s="267">
        <v>2050</v>
      </c>
      <c r="O4" s="267">
        <v>2022</v>
      </c>
      <c r="P4" s="267">
        <v>2025</v>
      </c>
      <c r="Q4" s="267">
        <v>2030</v>
      </c>
      <c r="R4" s="267">
        <v>2035</v>
      </c>
      <c r="S4" s="267">
        <v>2040</v>
      </c>
      <c r="T4" s="267">
        <v>2050</v>
      </c>
      <c r="Y4" s="302"/>
      <c r="Z4" s="302"/>
      <c r="AA4" s="302"/>
    </row>
    <row r="5" spans="1:27" ht="18.75" customHeight="1">
      <c r="C5" s="112" t="s">
        <v>769</v>
      </c>
      <c r="D5" s="112" t="s">
        <v>770</v>
      </c>
      <c r="E5" s="112" t="s">
        <v>771</v>
      </c>
      <c r="F5" s="112" t="s">
        <v>772</v>
      </c>
      <c r="G5" s="112" t="s">
        <v>773</v>
      </c>
      <c r="H5" s="112" t="s">
        <v>826</v>
      </c>
      <c r="I5" s="112" t="s">
        <v>827</v>
      </c>
      <c r="J5" s="112" t="s">
        <v>828</v>
      </c>
      <c r="K5" s="112" t="s">
        <v>829</v>
      </c>
      <c r="L5" s="112" t="s">
        <v>830</v>
      </c>
      <c r="M5" s="112" t="s">
        <v>831</v>
      </c>
      <c r="N5" s="112" t="s">
        <v>832</v>
      </c>
      <c r="O5" s="112" t="s">
        <v>833</v>
      </c>
      <c r="P5" s="112" t="s">
        <v>834</v>
      </c>
      <c r="Q5" s="112" t="s">
        <v>835</v>
      </c>
      <c r="R5" s="112" t="s">
        <v>836</v>
      </c>
      <c r="S5" s="112" t="s">
        <v>837</v>
      </c>
      <c r="T5" s="112" t="s">
        <v>838</v>
      </c>
      <c r="Y5" s="302"/>
      <c r="Z5" s="302"/>
      <c r="AA5" s="302"/>
    </row>
    <row r="6" spans="1:27" ht="15.6">
      <c r="A6" s="110" t="s">
        <v>698</v>
      </c>
      <c r="B6" s="120" t="s">
        <v>774</v>
      </c>
      <c r="C6" s="369"/>
      <c r="D6" s="369"/>
      <c r="E6" s="369"/>
      <c r="F6" s="369"/>
      <c r="G6" s="370"/>
      <c r="H6" s="371"/>
      <c r="I6" s="369"/>
      <c r="J6" s="369"/>
      <c r="K6" s="369"/>
      <c r="L6" s="369"/>
      <c r="M6" s="370"/>
      <c r="N6" s="371"/>
      <c r="O6" s="369"/>
      <c r="P6" s="369"/>
      <c r="Q6" s="369"/>
      <c r="R6" s="369"/>
      <c r="S6" s="370"/>
      <c r="T6" s="371"/>
      <c r="Y6" s="302"/>
      <c r="Z6" s="302"/>
      <c r="AA6" s="302"/>
    </row>
    <row r="7" spans="1:27">
      <c r="A7" s="111" t="s">
        <v>723</v>
      </c>
      <c r="B7" s="112" t="s">
        <v>775</v>
      </c>
      <c r="C7" s="369"/>
      <c r="D7" s="369"/>
      <c r="E7" s="369"/>
      <c r="F7" s="369"/>
      <c r="G7" s="370"/>
      <c r="H7" s="371"/>
      <c r="I7" s="369"/>
      <c r="J7" s="369"/>
      <c r="K7" s="369"/>
      <c r="L7" s="369"/>
      <c r="M7" s="370"/>
      <c r="N7" s="371"/>
      <c r="O7" s="369"/>
      <c r="P7" s="369"/>
      <c r="Q7" s="369"/>
      <c r="R7" s="369"/>
      <c r="S7" s="370"/>
      <c r="T7" s="371"/>
      <c r="Y7" s="302"/>
      <c r="Z7" s="302"/>
      <c r="AA7" s="302"/>
    </row>
    <row r="8" spans="1:27">
      <c r="A8" s="111" t="s">
        <v>724</v>
      </c>
      <c r="B8" s="112" t="s">
        <v>776</v>
      </c>
      <c r="C8" s="369"/>
      <c r="D8" s="369"/>
      <c r="E8" s="369"/>
      <c r="F8" s="369"/>
      <c r="G8" s="370"/>
      <c r="H8" s="371"/>
      <c r="I8" s="369"/>
      <c r="J8" s="369"/>
      <c r="K8" s="369"/>
      <c r="L8" s="369"/>
      <c r="M8" s="370"/>
      <c r="N8" s="371"/>
      <c r="O8" s="369"/>
      <c r="P8" s="369"/>
      <c r="Q8" s="369"/>
      <c r="R8" s="369"/>
      <c r="S8" s="370"/>
      <c r="T8" s="371"/>
      <c r="Y8" s="302"/>
      <c r="Z8" s="302"/>
      <c r="AA8" s="302"/>
    </row>
    <row r="9" spans="1:27">
      <c r="A9" s="111" t="s">
        <v>725</v>
      </c>
      <c r="B9" s="112" t="s">
        <v>777</v>
      </c>
      <c r="C9" s="369"/>
      <c r="D9" s="369"/>
      <c r="E9" s="369"/>
      <c r="F9" s="369"/>
      <c r="G9" s="370"/>
      <c r="H9" s="371"/>
      <c r="I9" s="369"/>
      <c r="J9" s="369"/>
      <c r="K9" s="369"/>
      <c r="L9" s="369"/>
      <c r="M9" s="370"/>
      <c r="N9" s="371"/>
      <c r="O9" s="369"/>
      <c r="P9" s="369"/>
      <c r="Q9" s="369"/>
      <c r="R9" s="369"/>
      <c r="S9" s="370"/>
      <c r="T9" s="371"/>
      <c r="Y9" s="302"/>
      <c r="Z9" s="302"/>
      <c r="AA9" s="302"/>
    </row>
    <row r="10" spans="1:27">
      <c r="A10" s="111" t="s">
        <v>726</v>
      </c>
      <c r="B10" s="112" t="s">
        <v>778</v>
      </c>
      <c r="C10" s="369"/>
      <c r="D10" s="369"/>
      <c r="E10" s="369"/>
      <c r="F10" s="369"/>
      <c r="G10" s="370"/>
      <c r="H10" s="371"/>
      <c r="I10" s="369"/>
      <c r="J10" s="369"/>
      <c r="K10" s="369"/>
      <c r="L10" s="369"/>
      <c r="M10" s="370"/>
      <c r="N10" s="371"/>
      <c r="O10" s="369"/>
      <c r="P10" s="369"/>
      <c r="Q10" s="369"/>
      <c r="R10" s="369"/>
      <c r="S10" s="370"/>
      <c r="T10" s="371"/>
      <c r="Y10" s="302"/>
      <c r="Z10" s="302"/>
      <c r="AA10" s="302"/>
    </row>
    <row r="11" spans="1:27">
      <c r="A11" s="111" t="s">
        <v>727</v>
      </c>
      <c r="B11" s="112" t="s">
        <v>779</v>
      </c>
      <c r="C11" s="369"/>
      <c r="D11" s="369"/>
      <c r="E11" s="369"/>
      <c r="F11" s="369"/>
      <c r="G11" s="370"/>
      <c r="H11" s="371"/>
      <c r="I11" s="369"/>
      <c r="J11" s="369"/>
      <c r="K11" s="369"/>
      <c r="L11" s="369"/>
      <c r="M11" s="370"/>
      <c r="N11" s="371"/>
      <c r="O11" s="369"/>
      <c r="P11" s="369"/>
      <c r="Q11" s="369"/>
      <c r="R11" s="369"/>
      <c r="S11" s="370"/>
      <c r="T11" s="371"/>
    </row>
    <row r="12" spans="1:27">
      <c r="A12" s="111" t="s">
        <v>728</v>
      </c>
      <c r="B12" s="112" t="s">
        <v>780</v>
      </c>
      <c r="C12" s="369"/>
      <c r="D12" s="369"/>
      <c r="E12" s="369"/>
      <c r="F12" s="369"/>
      <c r="G12" s="370"/>
      <c r="H12" s="371"/>
      <c r="I12" s="369"/>
      <c r="J12" s="369"/>
      <c r="K12" s="369"/>
      <c r="L12" s="369"/>
      <c r="M12" s="370"/>
      <c r="N12" s="371"/>
      <c r="O12" s="369"/>
      <c r="P12" s="369"/>
      <c r="Q12" s="369"/>
      <c r="R12" s="369"/>
      <c r="S12" s="370"/>
      <c r="T12" s="371"/>
    </row>
    <row r="13" spans="1:27">
      <c r="A13" s="111" t="s">
        <v>729</v>
      </c>
      <c r="B13" s="112" t="s">
        <v>781</v>
      </c>
      <c r="C13" s="369"/>
      <c r="D13" s="369"/>
      <c r="E13" s="369"/>
      <c r="F13" s="369"/>
      <c r="G13" s="370"/>
      <c r="H13" s="371"/>
      <c r="I13" s="369"/>
      <c r="J13" s="369"/>
      <c r="K13" s="369"/>
      <c r="L13" s="369"/>
      <c r="M13" s="370"/>
      <c r="N13" s="371"/>
      <c r="O13" s="369"/>
      <c r="P13" s="369"/>
      <c r="Q13" s="369"/>
      <c r="R13" s="369"/>
      <c r="S13" s="370"/>
      <c r="T13" s="371"/>
    </row>
    <row r="14" spans="1:27">
      <c r="A14" s="111" t="s">
        <v>730</v>
      </c>
      <c r="B14" s="112" t="s">
        <v>782</v>
      </c>
      <c r="C14" s="369"/>
      <c r="D14" s="369"/>
      <c r="E14" s="369"/>
      <c r="F14" s="369"/>
      <c r="G14" s="370"/>
      <c r="H14" s="371"/>
      <c r="I14" s="369"/>
      <c r="J14" s="369"/>
      <c r="K14" s="369"/>
      <c r="L14" s="369"/>
      <c r="M14" s="370"/>
      <c r="N14" s="371"/>
      <c r="O14" s="369"/>
      <c r="P14" s="369"/>
      <c r="Q14" s="369"/>
      <c r="R14" s="369"/>
      <c r="S14" s="370"/>
      <c r="T14" s="371"/>
    </row>
    <row r="15" spans="1:27">
      <c r="A15" s="111" t="s">
        <v>731</v>
      </c>
      <c r="B15" s="112" t="s">
        <v>783</v>
      </c>
      <c r="C15" s="369"/>
      <c r="D15" s="369"/>
      <c r="E15" s="369"/>
      <c r="F15" s="369"/>
      <c r="G15" s="370"/>
      <c r="H15" s="371"/>
      <c r="I15" s="369"/>
      <c r="J15" s="369"/>
      <c r="K15" s="369"/>
      <c r="L15" s="369"/>
      <c r="M15" s="370"/>
      <c r="N15" s="371"/>
      <c r="O15" s="369"/>
      <c r="P15" s="369"/>
      <c r="Q15" s="369"/>
      <c r="R15" s="369"/>
      <c r="S15" s="370"/>
      <c r="T15" s="371"/>
    </row>
    <row r="16" spans="1:27">
      <c r="A16" s="111" t="s">
        <v>732</v>
      </c>
      <c r="B16" s="112" t="s">
        <v>784</v>
      </c>
      <c r="C16" s="369"/>
      <c r="D16" s="369"/>
      <c r="E16" s="369"/>
      <c r="F16" s="369"/>
      <c r="G16" s="370"/>
      <c r="H16" s="371"/>
      <c r="I16" s="369"/>
      <c r="J16" s="369"/>
      <c r="K16" s="369"/>
      <c r="L16" s="369"/>
      <c r="M16" s="370"/>
      <c r="N16" s="371"/>
      <c r="O16" s="369"/>
      <c r="P16" s="369"/>
      <c r="Q16" s="369"/>
      <c r="R16" s="369"/>
      <c r="S16" s="370"/>
      <c r="T16" s="371"/>
    </row>
    <row r="17" spans="1:20">
      <c r="A17" s="111" t="s">
        <v>733</v>
      </c>
      <c r="B17" s="112" t="s">
        <v>785</v>
      </c>
      <c r="C17" s="369"/>
      <c r="D17" s="369"/>
      <c r="E17" s="369"/>
      <c r="F17" s="369"/>
      <c r="G17" s="370"/>
      <c r="H17" s="371"/>
      <c r="I17" s="369"/>
      <c r="J17" s="369"/>
      <c r="K17" s="369"/>
      <c r="L17" s="369"/>
      <c r="M17" s="370"/>
      <c r="N17" s="371"/>
      <c r="O17" s="369"/>
      <c r="P17" s="369"/>
      <c r="Q17" s="369"/>
      <c r="R17" s="369"/>
      <c r="S17" s="370"/>
      <c r="T17" s="371"/>
    </row>
    <row r="18" spans="1:20">
      <c r="A18" s="111" t="s">
        <v>734</v>
      </c>
      <c r="B18" s="112" t="s">
        <v>786</v>
      </c>
      <c r="C18" s="369"/>
      <c r="D18" s="369"/>
      <c r="E18" s="369"/>
      <c r="F18" s="369"/>
      <c r="G18" s="370"/>
      <c r="H18" s="371"/>
      <c r="I18" s="369"/>
      <c r="J18" s="369"/>
      <c r="K18" s="369"/>
      <c r="L18" s="369"/>
      <c r="M18" s="370"/>
      <c r="N18" s="371"/>
      <c r="O18" s="369"/>
      <c r="P18" s="369"/>
      <c r="Q18" s="369"/>
      <c r="R18" s="369"/>
      <c r="S18" s="370"/>
      <c r="T18" s="371"/>
    </row>
    <row r="19" spans="1:20">
      <c r="A19" s="111" t="s">
        <v>735</v>
      </c>
      <c r="B19" s="112" t="s">
        <v>787</v>
      </c>
      <c r="C19" s="369"/>
      <c r="D19" s="369"/>
      <c r="E19" s="369"/>
      <c r="F19" s="369"/>
      <c r="G19" s="370"/>
      <c r="H19" s="371"/>
      <c r="I19" s="369"/>
      <c r="J19" s="369"/>
      <c r="K19" s="369"/>
      <c r="L19" s="369"/>
      <c r="M19" s="370"/>
      <c r="N19" s="371"/>
      <c r="O19" s="369"/>
      <c r="P19" s="369"/>
      <c r="Q19" s="369"/>
      <c r="R19" s="369"/>
      <c r="S19" s="370"/>
      <c r="T19" s="371"/>
    </row>
    <row r="20" spans="1:20">
      <c r="A20" s="109" t="s">
        <v>705</v>
      </c>
      <c r="B20" s="112" t="s">
        <v>788</v>
      </c>
      <c r="C20" s="369"/>
      <c r="D20" s="369"/>
      <c r="E20" s="369"/>
      <c r="F20" s="369"/>
      <c r="G20" s="370"/>
      <c r="H20" s="371"/>
      <c r="I20" s="369"/>
      <c r="J20" s="369"/>
      <c r="K20" s="369"/>
      <c r="L20" s="369"/>
      <c r="M20" s="370"/>
      <c r="N20" s="371"/>
      <c r="O20" s="369"/>
      <c r="P20" s="369"/>
      <c r="Q20" s="369"/>
      <c r="R20" s="369"/>
      <c r="S20" s="370"/>
      <c r="T20" s="371"/>
    </row>
    <row r="21" spans="1:20">
      <c r="A21" s="109" t="s">
        <v>699</v>
      </c>
      <c r="B21" s="112" t="s">
        <v>789</v>
      </c>
      <c r="C21" s="369"/>
      <c r="D21" s="369"/>
      <c r="E21" s="369"/>
      <c r="F21" s="369"/>
      <c r="G21" s="370"/>
      <c r="H21" s="371"/>
      <c r="I21" s="369"/>
      <c r="J21" s="369"/>
      <c r="K21" s="369"/>
      <c r="L21" s="369"/>
      <c r="M21" s="370"/>
      <c r="N21" s="371"/>
      <c r="O21" s="369"/>
      <c r="P21" s="369"/>
      <c r="Q21" s="369"/>
      <c r="R21" s="369"/>
      <c r="S21" s="370"/>
      <c r="T21" s="371"/>
    </row>
    <row r="22" spans="1:20">
      <c r="A22" s="109" t="s">
        <v>700</v>
      </c>
      <c r="B22" s="112" t="s">
        <v>790</v>
      </c>
      <c r="C22" s="369"/>
      <c r="D22" s="369"/>
      <c r="E22" s="369"/>
      <c r="F22" s="369"/>
      <c r="G22" s="370"/>
      <c r="H22" s="371"/>
      <c r="I22" s="369"/>
      <c r="J22" s="369"/>
      <c r="K22" s="369"/>
      <c r="L22" s="369"/>
      <c r="M22" s="370"/>
      <c r="N22" s="371"/>
      <c r="O22" s="369"/>
      <c r="P22" s="369"/>
      <c r="Q22" s="369"/>
      <c r="R22" s="369"/>
      <c r="S22" s="370"/>
      <c r="T22" s="371"/>
    </row>
    <row r="23" spans="1:20">
      <c r="A23" s="109" t="s">
        <v>701</v>
      </c>
      <c r="B23" s="112" t="s">
        <v>791</v>
      </c>
      <c r="C23" s="369"/>
      <c r="D23" s="369"/>
      <c r="E23" s="369"/>
      <c r="F23" s="369"/>
      <c r="G23" s="370"/>
      <c r="H23" s="371"/>
      <c r="I23" s="369"/>
      <c r="J23" s="369"/>
      <c r="K23" s="369"/>
      <c r="L23" s="369"/>
      <c r="M23" s="370"/>
      <c r="N23" s="371"/>
      <c r="O23" s="369"/>
      <c r="P23" s="369"/>
      <c r="Q23" s="369"/>
      <c r="R23" s="369"/>
      <c r="S23" s="370"/>
      <c r="T23" s="371"/>
    </row>
    <row r="24" spans="1:20">
      <c r="A24" s="109" t="s">
        <v>702</v>
      </c>
      <c r="B24" s="112" t="s">
        <v>792</v>
      </c>
      <c r="C24" s="369"/>
      <c r="D24" s="369"/>
      <c r="E24" s="369"/>
      <c r="F24" s="369"/>
      <c r="G24" s="370"/>
      <c r="H24" s="371"/>
      <c r="I24" s="369"/>
      <c r="J24" s="369"/>
      <c r="K24" s="369"/>
      <c r="L24" s="369"/>
      <c r="M24" s="370"/>
      <c r="N24" s="371"/>
      <c r="O24" s="369"/>
      <c r="P24" s="369"/>
      <c r="Q24" s="369"/>
      <c r="R24" s="369"/>
      <c r="S24" s="370"/>
      <c r="T24" s="371"/>
    </row>
    <row r="25" spans="1:20">
      <c r="A25" s="109" t="s">
        <v>703</v>
      </c>
      <c r="B25" s="112" t="s">
        <v>793</v>
      </c>
      <c r="C25" s="369"/>
      <c r="D25" s="369"/>
      <c r="E25" s="369"/>
      <c r="F25" s="369"/>
      <c r="G25" s="370"/>
      <c r="H25" s="371"/>
      <c r="I25" s="369"/>
      <c r="J25" s="369"/>
      <c r="K25" s="369"/>
      <c r="L25" s="369"/>
      <c r="M25" s="370"/>
      <c r="N25" s="371"/>
      <c r="O25" s="369"/>
      <c r="P25" s="369"/>
      <c r="Q25" s="369"/>
      <c r="R25" s="369"/>
      <c r="S25" s="370"/>
      <c r="T25" s="371"/>
    </row>
    <row r="26" spans="1:20">
      <c r="A26" s="109" t="s">
        <v>704</v>
      </c>
      <c r="B26" s="112" t="s">
        <v>794</v>
      </c>
      <c r="C26" s="369"/>
      <c r="D26" s="369"/>
      <c r="E26" s="369"/>
      <c r="F26" s="369"/>
      <c r="G26" s="370"/>
      <c r="H26" s="371"/>
      <c r="I26" s="369"/>
      <c r="J26" s="369"/>
      <c r="K26" s="369"/>
      <c r="L26" s="369"/>
      <c r="M26" s="370"/>
      <c r="N26" s="371"/>
      <c r="O26" s="369"/>
      <c r="P26" s="369"/>
      <c r="Q26" s="369"/>
      <c r="R26" s="369"/>
      <c r="S26" s="370"/>
      <c r="T26" s="371"/>
    </row>
    <row r="27" spans="1:20">
      <c r="A27" s="93"/>
      <c r="B27" s="93"/>
      <c r="C27" s="94"/>
      <c r="D27" s="94"/>
      <c r="E27" s="94"/>
      <c r="F27" s="94"/>
      <c r="G27" s="94"/>
      <c r="H27" s="94"/>
      <c r="I27" s="94"/>
      <c r="J27" s="94"/>
      <c r="K27" s="94"/>
      <c r="L27" s="94"/>
      <c r="M27" s="94"/>
      <c r="N27" s="94"/>
      <c r="O27" s="94"/>
      <c r="P27" s="94"/>
      <c r="Q27" s="94"/>
      <c r="R27" s="94"/>
      <c r="S27" s="94"/>
      <c r="T27" s="94"/>
    </row>
    <row r="28" spans="1:20">
      <c r="A28" s="93"/>
      <c r="B28" s="93"/>
      <c r="C28" s="94"/>
      <c r="D28" s="94"/>
      <c r="E28" s="94"/>
      <c r="F28" s="94"/>
      <c r="G28" s="94"/>
      <c r="H28" s="94"/>
      <c r="I28" s="94"/>
      <c r="J28" s="94"/>
      <c r="K28" s="94"/>
      <c r="L28" s="94"/>
      <c r="M28" s="94"/>
      <c r="N28" s="94"/>
      <c r="O28" s="94"/>
      <c r="P28" s="94"/>
      <c r="Q28" s="94"/>
      <c r="R28" s="94"/>
      <c r="S28" s="94"/>
      <c r="T28" s="94"/>
    </row>
    <row r="29" spans="1:20">
      <c r="A29" s="93"/>
      <c r="B29" s="93"/>
      <c r="C29" s="94"/>
      <c r="D29" s="94"/>
      <c r="E29" s="94"/>
      <c r="F29" s="94"/>
      <c r="G29" s="94"/>
      <c r="H29" s="94"/>
      <c r="I29" s="94"/>
      <c r="J29" s="94"/>
      <c r="K29" s="94"/>
      <c r="L29" s="94"/>
      <c r="M29" s="94"/>
      <c r="N29" s="94"/>
      <c r="O29" s="94"/>
      <c r="P29" s="94"/>
      <c r="Q29" s="94"/>
      <c r="R29" s="94"/>
      <c r="S29" s="94"/>
      <c r="T29" s="94"/>
    </row>
    <row r="30" spans="1:20" ht="18.75" customHeight="1">
      <c r="C30" s="431" t="s">
        <v>736</v>
      </c>
      <c r="D30" s="432"/>
      <c r="E30" s="432"/>
      <c r="F30" s="432"/>
      <c r="G30" s="432"/>
      <c r="H30" s="432"/>
      <c r="I30" s="432"/>
      <c r="J30" s="432"/>
      <c r="K30" s="432"/>
      <c r="L30" s="432"/>
      <c r="M30" s="432"/>
      <c r="N30" s="432"/>
      <c r="O30" s="432"/>
      <c r="P30" s="432"/>
      <c r="Q30" s="432"/>
      <c r="R30" s="432"/>
      <c r="S30" s="432"/>
      <c r="T30" s="433"/>
    </row>
    <row r="31" spans="1:20" ht="55.5" customHeight="1">
      <c r="C31" s="435" t="s">
        <v>721</v>
      </c>
      <c r="D31" s="436"/>
      <c r="E31" s="436"/>
      <c r="F31" s="436"/>
      <c r="G31" s="436"/>
      <c r="H31" s="437"/>
      <c r="I31" s="431" t="s">
        <v>918</v>
      </c>
      <c r="J31" s="432"/>
      <c r="K31" s="432"/>
      <c r="L31" s="432"/>
      <c r="M31" s="432"/>
      <c r="N31" s="433"/>
      <c r="O31" s="431" t="s">
        <v>919</v>
      </c>
      <c r="P31" s="432"/>
      <c r="Q31" s="432"/>
      <c r="R31" s="432"/>
      <c r="S31" s="432"/>
      <c r="T31" s="433"/>
    </row>
    <row r="32" spans="1:20">
      <c r="C32" s="267">
        <v>2022</v>
      </c>
      <c r="D32" s="267">
        <v>2025</v>
      </c>
      <c r="E32" s="267">
        <v>2030</v>
      </c>
      <c r="F32" s="267">
        <v>2035</v>
      </c>
      <c r="G32" s="267">
        <v>2040</v>
      </c>
      <c r="H32" s="267">
        <v>2050</v>
      </c>
      <c r="I32" s="267">
        <v>2022</v>
      </c>
      <c r="J32" s="267">
        <v>2025</v>
      </c>
      <c r="K32" s="267">
        <v>2030</v>
      </c>
      <c r="L32" s="267">
        <v>2035</v>
      </c>
      <c r="M32" s="267">
        <v>2040</v>
      </c>
      <c r="N32" s="267">
        <v>2050</v>
      </c>
      <c r="O32" s="267">
        <v>2022</v>
      </c>
      <c r="P32" s="267">
        <v>2025</v>
      </c>
      <c r="Q32" s="267">
        <v>2030</v>
      </c>
      <c r="R32" s="267">
        <v>2035</v>
      </c>
      <c r="S32" s="267">
        <v>2040</v>
      </c>
      <c r="T32" s="267">
        <v>2050</v>
      </c>
    </row>
    <row r="33" spans="1:20">
      <c r="C33" s="112" t="s">
        <v>769</v>
      </c>
      <c r="D33" s="112" t="s">
        <v>770</v>
      </c>
      <c r="E33" s="112" t="s">
        <v>771</v>
      </c>
      <c r="F33" s="112" t="s">
        <v>772</v>
      </c>
      <c r="G33" s="112" t="s">
        <v>773</v>
      </c>
      <c r="H33" s="112" t="s">
        <v>826</v>
      </c>
      <c r="I33" s="112" t="s">
        <v>827</v>
      </c>
      <c r="J33" s="112" t="s">
        <v>828</v>
      </c>
      <c r="K33" s="112" t="s">
        <v>829</v>
      </c>
      <c r="L33" s="112" t="s">
        <v>830</v>
      </c>
      <c r="M33" s="112" t="s">
        <v>831</v>
      </c>
      <c r="N33" s="112" t="s">
        <v>832</v>
      </c>
      <c r="O33" s="112" t="s">
        <v>833</v>
      </c>
      <c r="P33" s="112" t="s">
        <v>834</v>
      </c>
      <c r="Q33" s="112" t="s">
        <v>835</v>
      </c>
      <c r="R33" s="112" t="s">
        <v>836</v>
      </c>
      <c r="S33" s="112" t="s">
        <v>837</v>
      </c>
      <c r="T33" s="112" t="s">
        <v>838</v>
      </c>
    </row>
    <row r="34" spans="1:20" ht="15.6">
      <c r="A34" s="110" t="s">
        <v>698</v>
      </c>
      <c r="B34" s="120" t="s">
        <v>795</v>
      </c>
      <c r="C34" s="369"/>
      <c r="D34" s="369"/>
      <c r="E34" s="369"/>
      <c r="F34" s="369"/>
      <c r="G34" s="370"/>
      <c r="H34" s="371"/>
      <c r="I34" s="372"/>
      <c r="J34" s="369"/>
      <c r="K34" s="369"/>
      <c r="L34" s="369"/>
      <c r="M34" s="370"/>
      <c r="N34" s="371"/>
      <c r="O34" s="372"/>
      <c r="P34" s="369"/>
      <c r="Q34" s="369"/>
      <c r="R34" s="369"/>
      <c r="S34" s="370"/>
      <c r="T34" s="371"/>
    </row>
    <row r="35" spans="1:20">
      <c r="A35" s="111" t="s">
        <v>723</v>
      </c>
      <c r="B35" s="112" t="s">
        <v>796</v>
      </c>
      <c r="C35" s="369"/>
      <c r="D35" s="369"/>
      <c r="E35" s="369"/>
      <c r="F35" s="369"/>
      <c r="G35" s="370"/>
      <c r="H35" s="371"/>
      <c r="I35" s="369"/>
      <c r="J35" s="369"/>
      <c r="K35" s="369"/>
      <c r="L35" s="369"/>
      <c r="M35" s="370"/>
      <c r="N35" s="371"/>
      <c r="O35" s="369"/>
      <c r="P35" s="369"/>
      <c r="Q35" s="369"/>
      <c r="R35" s="369"/>
      <c r="S35" s="370"/>
      <c r="T35" s="371"/>
    </row>
    <row r="36" spans="1:20">
      <c r="A36" s="111" t="s">
        <v>724</v>
      </c>
      <c r="B36" s="112" t="s">
        <v>797</v>
      </c>
      <c r="C36" s="369"/>
      <c r="D36" s="369"/>
      <c r="E36" s="369"/>
      <c r="F36" s="369"/>
      <c r="G36" s="370"/>
      <c r="H36" s="371"/>
      <c r="I36" s="369"/>
      <c r="J36" s="369"/>
      <c r="K36" s="369"/>
      <c r="L36" s="369"/>
      <c r="M36" s="370"/>
      <c r="N36" s="371"/>
      <c r="O36" s="369"/>
      <c r="P36" s="369"/>
      <c r="Q36" s="369"/>
      <c r="R36" s="369"/>
      <c r="S36" s="370"/>
      <c r="T36" s="371"/>
    </row>
    <row r="37" spans="1:20">
      <c r="A37" s="111" t="s">
        <v>725</v>
      </c>
      <c r="B37" s="112" t="s">
        <v>798</v>
      </c>
      <c r="C37" s="369"/>
      <c r="D37" s="369"/>
      <c r="E37" s="369"/>
      <c r="F37" s="369"/>
      <c r="G37" s="370"/>
      <c r="H37" s="371"/>
      <c r="I37" s="369"/>
      <c r="J37" s="369"/>
      <c r="K37" s="369"/>
      <c r="L37" s="369"/>
      <c r="M37" s="370"/>
      <c r="N37" s="371"/>
      <c r="O37" s="369"/>
      <c r="P37" s="369"/>
      <c r="Q37" s="369"/>
      <c r="R37" s="369"/>
      <c r="S37" s="370"/>
      <c r="T37" s="371"/>
    </row>
    <row r="38" spans="1:20">
      <c r="A38" s="111" t="s">
        <v>726</v>
      </c>
      <c r="B38" s="112" t="s">
        <v>799</v>
      </c>
      <c r="C38" s="369"/>
      <c r="D38" s="369"/>
      <c r="E38" s="369"/>
      <c r="F38" s="369"/>
      <c r="G38" s="370"/>
      <c r="H38" s="371"/>
      <c r="I38" s="369"/>
      <c r="J38" s="369"/>
      <c r="K38" s="369"/>
      <c r="L38" s="369"/>
      <c r="M38" s="370"/>
      <c r="N38" s="371"/>
      <c r="O38" s="369"/>
      <c r="P38" s="369"/>
      <c r="Q38" s="369"/>
      <c r="R38" s="369"/>
      <c r="S38" s="370"/>
      <c r="T38" s="371"/>
    </row>
    <row r="39" spans="1:20">
      <c r="A39" s="111" t="s">
        <v>727</v>
      </c>
      <c r="B39" s="112" t="s">
        <v>800</v>
      </c>
      <c r="C39" s="369"/>
      <c r="D39" s="369"/>
      <c r="E39" s="369"/>
      <c r="F39" s="369"/>
      <c r="G39" s="370"/>
      <c r="H39" s="371"/>
      <c r="I39" s="369"/>
      <c r="J39" s="369"/>
      <c r="K39" s="369"/>
      <c r="L39" s="369"/>
      <c r="M39" s="370"/>
      <c r="N39" s="371"/>
      <c r="O39" s="369"/>
      <c r="P39" s="369"/>
      <c r="Q39" s="369"/>
      <c r="R39" s="369"/>
      <c r="S39" s="370"/>
      <c r="T39" s="371"/>
    </row>
    <row r="40" spans="1:20">
      <c r="A40" s="111" t="s">
        <v>728</v>
      </c>
      <c r="B40" s="112" t="s">
        <v>801</v>
      </c>
      <c r="C40" s="369"/>
      <c r="D40" s="369"/>
      <c r="E40" s="369"/>
      <c r="F40" s="369"/>
      <c r="G40" s="370"/>
      <c r="H40" s="371"/>
      <c r="I40" s="369"/>
      <c r="J40" s="369"/>
      <c r="K40" s="369"/>
      <c r="L40" s="369"/>
      <c r="M40" s="370"/>
      <c r="N40" s="371"/>
      <c r="O40" s="369"/>
      <c r="P40" s="369"/>
      <c r="Q40" s="369"/>
      <c r="R40" s="369"/>
      <c r="S40" s="370"/>
      <c r="T40" s="371"/>
    </row>
    <row r="41" spans="1:20">
      <c r="A41" s="111" t="s">
        <v>729</v>
      </c>
      <c r="B41" s="112" t="s">
        <v>802</v>
      </c>
      <c r="C41" s="369"/>
      <c r="D41" s="369"/>
      <c r="E41" s="369"/>
      <c r="F41" s="369"/>
      <c r="G41" s="370"/>
      <c r="H41" s="371"/>
      <c r="I41" s="369"/>
      <c r="J41" s="369"/>
      <c r="K41" s="369"/>
      <c r="L41" s="369"/>
      <c r="M41" s="370"/>
      <c r="N41" s="371"/>
      <c r="O41" s="369"/>
      <c r="P41" s="369"/>
      <c r="Q41" s="369"/>
      <c r="R41" s="369"/>
      <c r="S41" s="370"/>
      <c r="T41" s="371"/>
    </row>
    <row r="42" spans="1:20">
      <c r="A42" s="111" t="s">
        <v>730</v>
      </c>
      <c r="B42" s="112" t="s">
        <v>803</v>
      </c>
      <c r="C42" s="369"/>
      <c r="D42" s="369"/>
      <c r="E42" s="369"/>
      <c r="F42" s="369"/>
      <c r="G42" s="370"/>
      <c r="H42" s="371"/>
      <c r="I42" s="369"/>
      <c r="J42" s="369"/>
      <c r="K42" s="369"/>
      <c r="L42" s="369"/>
      <c r="M42" s="370"/>
      <c r="N42" s="371"/>
      <c r="O42" s="369"/>
      <c r="P42" s="369"/>
      <c r="Q42" s="369"/>
      <c r="R42" s="369"/>
      <c r="S42" s="370"/>
      <c r="T42" s="371"/>
    </row>
    <row r="43" spans="1:20">
      <c r="A43" s="111" t="s">
        <v>731</v>
      </c>
      <c r="B43" s="112" t="s">
        <v>804</v>
      </c>
      <c r="C43" s="369"/>
      <c r="D43" s="369"/>
      <c r="E43" s="369"/>
      <c r="F43" s="369"/>
      <c r="G43" s="370"/>
      <c r="H43" s="371"/>
      <c r="I43" s="369"/>
      <c r="J43" s="369"/>
      <c r="K43" s="369"/>
      <c r="L43" s="369"/>
      <c r="M43" s="370"/>
      <c r="N43" s="371"/>
      <c r="O43" s="369"/>
      <c r="P43" s="369"/>
      <c r="Q43" s="369"/>
      <c r="R43" s="369"/>
      <c r="S43" s="370"/>
      <c r="T43" s="371"/>
    </row>
    <row r="44" spans="1:20">
      <c r="A44" s="111" t="s">
        <v>732</v>
      </c>
      <c r="B44" s="112" t="s">
        <v>805</v>
      </c>
      <c r="C44" s="369"/>
      <c r="D44" s="369"/>
      <c r="E44" s="369"/>
      <c r="F44" s="369"/>
      <c r="G44" s="370"/>
      <c r="H44" s="371"/>
      <c r="I44" s="369"/>
      <c r="J44" s="369"/>
      <c r="K44" s="369"/>
      <c r="L44" s="369"/>
      <c r="M44" s="370"/>
      <c r="N44" s="371"/>
      <c r="O44" s="369"/>
      <c r="P44" s="369"/>
      <c r="Q44" s="369"/>
      <c r="R44" s="369"/>
      <c r="S44" s="370"/>
      <c r="T44" s="371"/>
    </row>
    <row r="45" spans="1:20">
      <c r="A45" s="111" t="s">
        <v>733</v>
      </c>
      <c r="B45" s="112" t="s">
        <v>806</v>
      </c>
      <c r="C45" s="369"/>
      <c r="D45" s="369"/>
      <c r="E45" s="369"/>
      <c r="F45" s="369"/>
      <c r="G45" s="370"/>
      <c r="H45" s="371"/>
      <c r="I45" s="369"/>
      <c r="J45" s="369"/>
      <c r="K45" s="369"/>
      <c r="L45" s="369"/>
      <c r="M45" s="370"/>
      <c r="N45" s="371"/>
      <c r="O45" s="369"/>
      <c r="P45" s="369"/>
      <c r="Q45" s="369"/>
      <c r="R45" s="369"/>
      <c r="S45" s="370"/>
      <c r="T45" s="371"/>
    </row>
    <row r="46" spans="1:20">
      <c r="A46" s="111" t="s">
        <v>734</v>
      </c>
      <c r="B46" s="112" t="s">
        <v>807</v>
      </c>
      <c r="C46" s="369"/>
      <c r="D46" s="369"/>
      <c r="E46" s="369"/>
      <c r="F46" s="369"/>
      <c r="G46" s="370"/>
      <c r="H46" s="371"/>
      <c r="I46" s="369"/>
      <c r="J46" s="369"/>
      <c r="K46" s="369"/>
      <c r="L46" s="369"/>
      <c r="M46" s="370"/>
      <c r="N46" s="371"/>
      <c r="O46" s="369"/>
      <c r="P46" s="369"/>
      <c r="Q46" s="369"/>
      <c r="R46" s="369"/>
      <c r="S46" s="370"/>
      <c r="T46" s="371"/>
    </row>
    <row r="47" spans="1:20">
      <c r="A47" s="111" t="s">
        <v>735</v>
      </c>
      <c r="B47" s="112" t="s">
        <v>808</v>
      </c>
      <c r="C47" s="369"/>
      <c r="D47" s="369"/>
      <c r="E47" s="369"/>
      <c r="F47" s="369"/>
      <c r="G47" s="370"/>
      <c r="H47" s="371"/>
      <c r="I47" s="369"/>
      <c r="J47" s="369"/>
      <c r="K47" s="369"/>
      <c r="L47" s="369"/>
      <c r="M47" s="370"/>
      <c r="N47" s="371"/>
      <c r="O47" s="369"/>
      <c r="P47" s="369"/>
      <c r="Q47" s="369"/>
      <c r="R47" s="369"/>
      <c r="S47" s="370"/>
      <c r="T47" s="371"/>
    </row>
    <row r="48" spans="1:20">
      <c r="A48" s="109" t="s">
        <v>705</v>
      </c>
      <c r="B48" s="112" t="s">
        <v>809</v>
      </c>
      <c r="C48" s="369"/>
      <c r="D48" s="369"/>
      <c r="E48" s="369"/>
      <c r="F48" s="369"/>
      <c r="G48" s="370"/>
      <c r="H48" s="371"/>
      <c r="I48" s="369"/>
      <c r="J48" s="369"/>
      <c r="K48" s="369"/>
      <c r="L48" s="369"/>
      <c r="M48" s="370"/>
      <c r="N48" s="371"/>
      <c r="O48" s="369"/>
      <c r="P48" s="369"/>
      <c r="Q48" s="369"/>
      <c r="R48" s="369"/>
      <c r="S48" s="370"/>
      <c r="T48" s="371"/>
    </row>
    <row r="49" spans="1:20">
      <c r="A49" s="109" t="s">
        <v>699</v>
      </c>
      <c r="B49" s="112" t="s">
        <v>810</v>
      </c>
      <c r="C49" s="369"/>
      <c r="D49" s="369"/>
      <c r="E49" s="369"/>
      <c r="F49" s="369"/>
      <c r="G49" s="370"/>
      <c r="H49" s="371"/>
      <c r="I49" s="369"/>
      <c r="J49" s="369"/>
      <c r="K49" s="369"/>
      <c r="L49" s="369"/>
      <c r="M49" s="370"/>
      <c r="N49" s="371"/>
      <c r="O49" s="369"/>
      <c r="P49" s="369"/>
      <c r="Q49" s="369"/>
      <c r="R49" s="369"/>
      <c r="S49" s="370"/>
      <c r="T49" s="371"/>
    </row>
    <row r="50" spans="1:20">
      <c r="A50" s="109" t="s">
        <v>700</v>
      </c>
      <c r="B50" s="112" t="s">
        <v>811</v>
      </c>
      <c r="C50" s="369"/>
      <c r="D50" s="369"/>
      <c r="E50" s="369"/>
      <c r="F50" s="369"/>
      <c r="G50" s="370"/>
      <c r="H50" s="371"/>
      <c r="I50" s="369"/>
      <c r="J50" s="369"/>
      <c r="K50" s="369"/>
      <c r="L50" s="369"/>
      <c r="M50" s="370"/>
      <c r="N50" s="371"/>
      <c r="O50" s="369"/>
      <c r="P50" s="369"/>
      <c r="Q50" s="369"/>
      <c r="R50" s="369"/>
      <c r="S50" s="370"/>
      <c r="T50" s="371"/>
    </row>
    <row r="51" spans="1:20">
      <c r="A51" s="109" t="s">
        <v>701</v>
      </c>
      <c r="B51" s="112" t="s">
        <v>812</v>
      </c>
      <c r="C51" s="369"/>
      <c r="D51" s="369"/>
      <c r="E51" s="369"/>
      <c r="F51" s="369"/>
      <c r="G51" s="370"/>
      <c r="H51" s="371"/>
      <c r="I51" s="369"/>
      <c r="J51" s="369"/>
      <c r="K51" s="369"/>
      <c r="L51" s="369"/>
      <c r="M51" s="370"/>
      <c r="N51" s="371"/>
      <c r="O51" s="369"/>
      <c r="P51" s="369"/>
      <c r="Q51" s="369"/>
      <c r="R51" s="369"/>
      <c r="S51" s="370"/>
      <c r="T51" s="371"/>
    </row>
    <row r="52" spans="1:20">
      <c r="A52" s="109" t="s">
        <v>702</v>
      </c>
      <c r="B52" s="112" t="s">
        <v>813</v>
      </c>
      <c r="C52" s="369"/>
      <c r="D52" s="369"/>
      <c r="E52" s="369"/>
      <c r="F52" s="369"/>
      <c r="G52" s="370"/>
      <c r="H52" s="371"/>
      <c r="I52" s="369"/>
      <c r="J52" s="369"/>
      <c r="K52" s="369"/>
      <c r="L52" s="369"/>
      <c r="M52" s="370"/>
      <c r="N52" s="371"/>
      <c r="O52" s="369"/>
      <c r="P52" s="369"/>
      <c r="Q52" s="369"/>
      <c r="R52" s="369"/>
      <c r="S52" s="370"/>
      <c r="T52" s="371"/>
    </row>
    <row r="53" spans="1:20">
      <c r="A53" s="109" t="s">
        <v>703</v>
      </c>
      <c r="B53" s="112" t="s">
        <v>814</v>
      </c>
      <c r="C53" s="369"/>
      <c r="D53" s="369"/>
      <c r="E53" s="369"/>
      <c r="F53" s="369"/>
      <c r="G53" s="370"/>
      <c r="H53" s="371"/>
      <c r="I53" s="369"/>
      <c r="J53" s="369"/>
      <c r="K53" s="369"/>
      <c r="L53" s="369"/>
      <c r="M53" s="370"/>
      <c r="N53" s="371"/>
      <c r="O53" s="369"/>
      <c r="P53" s="369"/>
      <c r="Q53" s="369"/>
      <c r="R53" s="369"/>
      <c r="S53" s="370"/>
      <c r="T53" s="371"/>
    </row>
    <row r="54" spans="1:20">
      <c r="A54" s="109" t="s">
        <v>704</v>
      </c>
      <c r="B54" s="112" t="s">
        <v>815</v>
      </c>
      <c r="C54" s="369"/>
      <c r="D54" s="369"/>
      <c r="E54" s="369"/>
      <c r="F54" s="369"/>
      <c r="G54" s="370"/>
      <c r="H54" s="371"/>
      <c r="I54" s="369"/>
      <c r="J54" s="369"/>
      <c r="K54" s="369"/>
      <c r="L54" s="369"/>
      <c r="M54" s="370"/>
      <c r="N54" s="371"/>
      <c r="O54" s="369"/>
      <c r="P54" s="369"/>
      <c r="Q54" s="369"/>
      <c r="R54" s="369"/>
      <c r="S54" s="370"/>
      <c r="T54" s="371"/>
    </row>
    <row r="55" spans="1:20">
      <c r="A55" s="96"/>
      <c r="B55" s="96"/>
      <c r="C55" s="94"/>
      <c r="D55" s="94"/>
      <c r="E55" s="94"/>
      <c r="F55" s="94"/>
      <c r="G55" s="94"/>
      <c r="H55" s="94"/>
      <c r="I55" s="94"/>
      <c r="J55" s="94"/>
      <c r="K55" s="94"/>
      <c r="L55" s="94"/>
      <c r="M55" s="94"/>
      <c r="N55" s="94"/>
      <c r="O55" s="94"/>
      <c r="P55" s="94"/>
      <c r="Q55" s="94"/>
      <c r="R55" s="94"/>
      <c r="S55" s="94"/>
      <c r="T55" s="94"/>
    </row>
    <row r="56" spans="1:20">
      <c r="A56" s="93"/>
      <c r="B56" s="93"/>
      <c r="C56" s="94"/>
      <c r="D56" s="94"/>
      <c r="E56" s="94"/>
      <c r="F56" s="94"/>
      <c r="G56" s="94"/>
      <c r="H56" s="94"/>
      <c r="I56" s="94"/>
      <c r="J56" s="94"/>
      <c r="K56" s="94"/>
      <c r="L56" s="94"/>
      <c r="M56" s="94"/>
      <c r="N56" s="94"/>
      <c r="O56" s="94"/>
      <c r="P56" s="94"/>
      <c r="Q56" s="94"/>
      <c r="R56" s="94"/>
      <c r="S56" s="94"/>
      <c r="T56" s="94"/>
    </row>
    <row r="58" spans="1:20" ht="15" customHeight="1">
      <c r="C58" s="431" t="s">
        <v>722</v>
      </c>
      <c r="D58" s="432"/>
      <c r="E58" s="432"/>
      <c r="F58" s="432"/>
      <c r="G58" s="432"/>
      <c r="H58" s="433"/>
    </row>
    <row r="59" spans="1:20">
      <c r="C59" s="267">
        <v>2022</v>
      </c>
      <c r="D59" s="267">
        <v>2025</v>
      </c>
      <c r="E59" s="267">
        <v>2030</v>
      </c>
      <c r="F59" s="267">
        <v>2035</v>
      </c>
      <c r="G59" s="267">
        <v>2040</v>
      </c>
      <c r="H59" s="267">
        <v>2050</v>
      </c>
    </row>
    <row r="60" spans="1:20">
      <c r="C60" s="112" t="s">
        <v>769</v>
      </c>
      <c r="D60" s="112" t="s">
        <v>770</v>
      </c>
      <c r="E60" s="112" t="s">
        <v>771</v>
      </c>
      <c r="F60" s="112" t="s">
        <v>772</v>
      </c>
      <c r="G60" s="112" t="s">
        <v>773</v>
      </c>
      <c r="H60" s="112" t="s">
        <v>826</v>
      </c>
    </row>
    <row r="61" spans="1:20" ht="15.6">
      <c r="A61" s="110" t="s">
        <v>698</v>
      </c>
      <c r="B61" s="120" t="s">
        <v>816</v>
      </c>
      <c r="C61" s="369"/>
      <c r="D61" s="369"/>
      <c r="E61" s="369"/>
      <c r="F61" s="369"/>
      <c r="G61" s="370"/>
      <c r="H61" s="371"/>
    </row>
    <row r="62" spans="1:20">
      <c r="A62" s="111" t="s">
        <v>723</v>
      </c>
      <c r="B62" s="112" t="s">
        <v>817</v>
      </c>
      <c r="C62" s="369"/>
      <c r="D62" s="369"/>
      <c r="E62" s="369"/>
      <c r="F62" s="369"/>
      <c r="G62" s="370"/>
      <c r="H62" s="371"/>
    </row>
    <row r="63" spans="1:20">
      <c r="A63" s="111" t="s">
        <v>724</v>
      </c>
      <c r="B63" s="112" t="s">
        <v>818</v>
      </c>
      <c r="C63" s="369"/>
      <c r="D63" s="369"/>
      <c r="E63" s="369"/>
      <c r="F63" s="369"/>
      <c r="G63" s="370"/>
      <c r="H63" s="371"/>
    </row>
    <row r="64" spans="1:20">
      <c r="A64" s="111" t="s">
        <v>725</v>
      </c>
      <c r="B64" s="112" t="s">
        <v>819</v>
      </c>
      <c r="C64" s="369"/>
      <c r="D64" s="369"/>
      <c r="E64" s="369"/>
      <c r="F64" s="369"/>
      <c r="G64" s="370"/>
      <c r="H64" s="371"/>
    </row>
    <row r="65" spans="1:8">
      <c r="A65" s="111" t="s">
        <v>726</v>
      </c>
      <c r="B65" s="112" t="s">
        <v>820</v>
      </c>
      <c r="C65" s="369"/>
      <c r="D65" s="369"/>
      <c r="E65" s="369"/>
      <c r="F65" s="369"/>
      <c r="G65" s="370"/>
      <c r="H65" s="371"/>
    </row>
    <row r="66" spans="1:8">
      <c r="A66" s="111" t="s">
        <v>727</v>
      </c>
      <c r="B66" s="112" t="s">
        <v>821</v>
      </c>
      <c r="C66" s="369"/>
      <c r="D66" s="369"/>
      <c r="E66" s="369"/>
      <c r="F66" s="369"/>
      <c r="G66" s="370"/>
      <c r="H66" s="371"/>
    </row>
    <row r="67" spans="1:8">
      <c r="A67" s="111" t="s">
        <v>728</v>
      </c>
      <c r="B67" s="112" t="s">
        <v>822</v>
      </c>
      <c r="C67" s="369"/>
      <c r="D67" s="369"/>
      <c r="E67" s="369"/>
      <c r="F67" s="369"/>
      <c r="G67" s="370"/>
      <c r="H67" s="371"/>
    </row>
    <row r="68" spans="1:8">
      <c r="A68" s="111" t="s">
        <v>729</v>
      </c>
      <c r="B68" s="112" t="s">
        <v>823</v>
      </c>
      <c r="C68" s="369"/>
      <c r="D68" s="369"/>
      <c r="E68" s="369"/>
      <c r="F68" s="369"/>
      <c r="G68" s="370"/>
      <c r="H68" s="371"/>
    </row>
    <row r="69" spans="1:8">
      <c r="A69" s="111" t="s">
        <v>730</v>
      </c>
      <c r="B69" s="112" t="s">
        <v>824</v>
      </c>
      <c r="C69" s="369"/>
      <c r="D69" s="369"/>
      <c r="E69" s="369"/>
      <c r="F69" s="369"/>
      <c r="G69" s="370"/>
      <c r="H69" s="371"/>
    </row>
    <row r="70" spans="1:8">
      <c r="A70" s="111" t="s">
        <v>731</v>
      </c>
      <c r="B70" s="112" t="s">
        <v>825</v>
      </c>
      <c r="C70" s="369"/>
      <c r="D70" s="369"/>
      <c r="E70" s="369"/>
      <c r="F70" s="369"/>
      <c r="G70" s="370"/>
      <c r="H70" s="371"/>
    </row>
    <row r="71" spans="1:8">
      <c r="A71" s="111" t="s">
        <v>732</v>
      </c>
      <c r="B71" s="112" t="s">
        <v>861</v>
      </c>
      <c r="C71" s="369"/>
      <c r="D71" s="369"/>
      <c r="E71" s="369"/>
      <c r="F71" s="369"/>
      <c r="G71" s="370"/>
      <c r="H71" s="371"/>
    </row>
    <row r="72" spans="1:8">
      <c r="A72" s="111" t="s">
        <v>733</v>
      </c>
      <c r="B72" s="112" t="s">
        <v>862</v>
      </c>
      <c r="C72" s="369"/>
      <c r="D72" s="369"/>
      <c r="E72" s="369"/>
      <c r="F72" s="369"/>
      <c r="G72" s="370"/>
      <c r="H72" s="371"/>
    </row>
    <row r="73" spans="1:8">
      <c r="A73" s="111" t="s">
        <v>734</v>
      </c>
      <c r="B73" s="112" t="s">
        <v>863</v>
      </c>
      <c r="C73" s="369"/>
      <c r="D73" s="369"/>
      <c r="E73" s="369"/>
      <c r="F73" s="369"/>
      <c r="G73" s="370"/>
      <c r="H73" s="371"/>
    </row>
    <row r="74" spans="1:8">
      <c r="A74" s="111" t="s">
        <v>735</v>
      </c>
      <c r="B74" s="112" t="s">
        <v>864</v>
      </c>
      <c r="C74" s="369"/>
      <c r="D74" s="369"/>
      <c r="E74" s="369"/>
      <c r="F74" s="369"/>
      <c r="G74" s="370"/>
      <c r="H74" s="371"/>
    </row>
    <row r="75" spans="1:8">
      <c r="A75" s="109" t="s">
        <v>705</v>
      </c>
      <c r="B75" s="112" t="s">
        <v>865</v>
      </c>
      <c r="C75" s="369"/>
      <c r="D75" s="369"/>
      <c r="E75" s="369"/>
      <c r="F75" s="369"/>
      <c r="G75" s="370"/>
      <c r="H75" s="371"/>
    </row>
    <row r="76" spans="1:8">
      <c r="A76" s="109" t="s">
        <v>699</v>
      </c>
      <c r="B76" s="112" t="s">
        <v>866</v>
      </c>
      <c r="C76" s="369"/>
      <c r="D76" s="369"/>
      <c r="E76" s="369"/>
      <c r="F76" s="369"/>
      <c r="G76" s="370"/>
      <c r="H76" s="371"/>
    </row>
    <row r="77" spans="1:8">
      <c r="A77" s="109" t="s">
        <v>700</v>
      </c>
      <c r="B77" s="112" t="s">
        <v>867</v>
      </c>
      <c r="C77" s="369"/>
      <c r="D77" s="369"/>
      <c r="E77" s="369"/>
      <c r="F77" s="369"/>
      <c r="G77" s="370"/>
      <c r="H77" s="371"/>
    </row>
    <row r="78" spans="1:8">
      <c r="A78" s="109" t="s">
        <v>701</v>
      </c>
      <c r="B78" s="112" t="s">
        <v>868</v>
      </c>
      <c r="C78" s="369"/>
      <c r="D78" s="369"/>
      <c r="E78" s="369"/>
      <c r="F78" s="369"/>
      <c r="G78" s="370"/>
      <c r="H78" s="371"/>
    </row>
    <row r="79" spans="1:8">
      <c r="A79" s="109" t="s">
        <v>702</v>
      </c>
      <c r="B79" s="112" t="s">
        <v>869</v>
      </c>
      <c r="C79" s="369"/>
      <c r="D79" s="369"/>
      <c r="E79" s="369"/>
      <c r="F79" s="369"/>
      <c r="G79" s="370"/>
      <c r="H79" s="371"/>
    </row>
    <row r="80" spans="1:8">
      <c r="A80" s="109" t="s">
        <v>703</v>
      </c>
      <c r="B80" s="112" t="s">
        <v>870</v>
      </c>
      <c r="C80" s="369"/>
      <c r="D80" s="369"/>
      <c r="E80" s="369"/>
      <c r="F80" s="369"/>
      <c r="G80" s="370"/>
      <c r="H80" s="371"/>
    </row>
    <row r="81" spans="1:8">
      <c r="A81" s="109" t="s">
        <v>704</v>
      </c>
      <c r="B81" s="112" t="s">
        <v>871</v>
      </c>
      <c r="C81" s="369"/>
      <c r="D81" s="369"/>
      <c r="E81" s="369"/>
      <c r="F81" s="369"/>
      <c r="G81" s="370"/>
      <c r="H81" s="371"/>
    </row>
  </sheetData>
  <mergeCells count="9">
    <mergeCell ref="C2:T2"/>
    <mergeCell ref="I31:N31"/>
    <mergeCell ref="C58:H58"/>
    <mergeCell ref="O31:T31"/>
    <mergeCell ref="C30:T30"/>
    <mergeCell ref="C31:H31"/>
    <mergeCell ref="C3:H3"/>
    <mergeCell ref="I3:N3"/>
    <mergeCell ref="O3:T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A81"/>
  <sheetViews>
    <sheetView showGridLines="0" zoomScale="85" zoomScaleNormal="85" workbookViewId="0">
      <selection activeCell="E51" sqref="E51"/>
    </sheetView>
  </sheetViews>
  <sheetFormatPr baseColWidth="10" defaultColWidth="11.5546875" defaultRowHeight="14.4"/>
  <cols>
    <col min="1" max="1" width="29.5546875" style="263" customWidth="1"/>
    <col min="2" max="2" width="6.88671875" style="263" bestFit="1" customWidth="1"/>
    <col min="3" max="3" width="12.6640625" style="263" customWidth="1"/>
    <col min="4" max="4" width="11.33203125" style="263" customWidth="1"/>
    <col min="5" max="5" width="12.109375" style="263" customWidth="1"/>
    <col min="6" max="7" width="11.33203125" style="263" customWidth="1"/>
    <col min="8" max="8" width="11.5546875" style="263" customWidth="1"/>
    <col min="9" max="9" width="12" style="263" customWidth="1"/>
    <col min="10" max="10" width="10.6640625" style="263" customWidth="1"/>
    <col min="11" max="11" width="11" style="263" customWidth="1"/>
    <col min="12" max="13" width="11.33203125" style="263" customWidth="1"/>
    <col min="14" max="14" width="11.88671875" style="263" customWidth="1"/>
    <col min="15" max="15" width="13.109375" style="263" customWidth="1"/>
    <col min="16" max="16" width="12.33203125" style="263" customWidth="1"/>
    <col min="17" max="17" width="12.44140625" style="263" customWidth="1"/>
    <col min="18" max="19" width="11.88671875" style="263" customWidth="1"/>
    <col min="20" max="20" width="11.33203125" style="263" customWidth="1"/>
    <col min="21" max="21" width="12.88671875" style="263" customWidth="1"/>
    <col min="22" max="22" width="12.44140625" style="263" customWidth="1"/>
    <col min="23" max="23" width="14.109375" style="263" customWidth="1"/>
    <col min="24" max="24" width="16" style="263" customWidth="1"/>
    <col min="25" max="25" width="36.5546875" style="263" customWidth="1"/>
    <col min="26" max="16384" width="11.5546875" style="263"/>
  </cols>
  <sheetData>
    <row r="2" spans="1:27" ht="21.75" customHeight="1">
      <c r="C2" s="431" t="s">
        <v>1053</v>
      </c>
      <c r="D2" s="434"/>
      <c r="E2" s="434"/>
      <c r="F2" s="434"/>
      <c r="G2" s="434"/>
      <c r="H2" s="434"/>
      <c r="I2" s="434"/>
      <c r="J2" s="434"/>
      <c r="K2" s="434"/>
      <c r="L2" s="434"/>
      <c r="M2" s="434"/>
      <c r="N2" s="434"/>
      <c r="O2" s="434"/>
      <c r="P2" s="434"/>
      <c r="Q2" s="434"/>
      <c r="R2" s="434"/>
      <c r="S2" s="434"/>
      <c r="T2" s="433"/>
    </row>
    <row r="3" spans="1:27" ht="45" customHeight="1">
      <c r="C3" s="435" t="s">
        <v>721</v>
      </c>
      <c r="D3" s="436"/>
      <c r="E3" s="436"/>
      <c r="F3" s="436"/>
      <c r="G3" s="436"/>
      <c r="H3" s="437"/>
      <c r="I3" s="431" t="s">
        <v>918</v>
      </c>
      <c r="J3" s="432"/>
      <c r="K3" s="432"/>
      <c r="L3" s="432"/>
      <c r="M3" s="432"/>
      <c r="N3" s="433"/>
      <c r="O3" s="431" t="s">
        <v>919</v>
      </c>
      <c r="P3" s="432"/>
      <c r="Q3" s="432"/>
      <c r="R3" s="432"/>
      <c r="S3" s="432"/>
      <c r="T3" s="433"/>
      <c r="Y3" s="302"/>
      <c r="Z3" s="302"/>
      <c r="AA3" s="302"/>
    </row>
    <row r="4" spans="1:27" ht="18.75" customHeight="1">
      <c r="C4" s="267">
        <v>2022</v>
      </c>
      <c r="D4" s="267">
        <v>2025</v>
      </c>
      <c r="E4" s="267">
        <v>2030</v>
      </c>
      <c r="F4" s="267">
        <v>2035</v>
      </c>
      <c r="G4" s="267">
        <v>2040</v>
      </c>
      <c r="H4" s="267">
        <v>2050</v>
      </c>
      <c r="I4" s="267">
        <v>2022</v>
      </c>
      <c r="J4" s="267">
        <v>2025</v>
      </c>
      <c r="K4" s="267">
        <v>2030</v>
      </c>
      <c r="L4" s="267">
        <v>2035</v>
      </c>
      <c r="M4" s="267">
        <v>2040</v>
      </c>
      <c r="N4" s="267">
        <v>2050</v>
      </c>
      <c r="O4" s="267">
        <v>2022</v>
      </c>
      <c r="P4" s="267">
        <v>2025</v>
      </c>
      <c r="Q4" s="267">
        <v>2030</v>
      </c>
      <c r="R4" s="267">
        <v>2035</v>
      </c>
      <c r="S4" s="267">
        <v>2040</v>
      </c>
      <c r="T4" s="267">
        <v>2050</v>
      </c>
      <c r="Y4" s="302"/>
      <c r="Z4" s="302"/>
      <c r="AA4" s="302"/>
    </row>
    <row r="5" spans="1:27" ht="18.75" customHeight="1">
      <c r="C5" s="112" t="s">
        <v>769</v>
      </c>
      <c r="D5" s="112" t="s">
        <v>770</v>
      </c>
      <c r="E5" s="112" t="s">
        <v>771</v>
      </c>
      <c r="F5" s="112" t="s">
        <v>772</v>
      </c>
      <c r="G5" s="112" t="s">
        <v>773</v>
      </c>
      <c r="H5" s="112" t="s">
        <v>826</v>
      </c>
      <c r="I5" s="112" t="s">
        <v>827</v>
      </c>
      <c r="J5" s="112" t="s">
        <v>828</v>
      </c>
      <c r="K5" s="112" t="s">
        <v>829</v>
      </c>
      <c r="L5" s="112" t="s">
        <v>830</v>
      </c>
      <c r="M5" s="112" t="s">
        <v>831</v>
      </c>
      <c r="N5" s="112" t="s">
        <v>832</v>
      </c>
      <c r="O5" s="112" t="s">
        <v>833</v>
      </c>
      <c r="P5" s="112" t="s">
        <v>834</v>
      </c>
      <c r="Q5" s="112" t="s">
        <v>835</v>
      </c>
      <c r="R5" s="112" t="s">
        <v>836</v>
      </c>
      <c r="S5" s="112" t="s">
        <v>837</v>
      </c>
      <c r="T5" s="112" t="s">
        <v>838</v>
      </c>
      <c r="Y5" s="302"/>
      <c r="Z5" s="302"/>
      <c r="AA5" s="302"/>
    </row>
    <row r="6" spans="1:27" ht="15.6">
      <c r="A6" s="110" t="s">
        <v>698</v>
      </c>
      <c r="B6" s="120" t="s">
        <v>774</v>
      </c>
      <c r="C6" s="369"/>
      <c r="D6" s="369"/>
      <c r="E6" s="369"/>
      <c r="F6" s="369"/>
      <c r="G6" s="370"/>
      <c r="H6" s="371"/>
      <c r="I6" s="369"/>
      <c r="J6" s="369"/>
      <c r="K6" s="369"/>
      <c r="L6" s="369"/>
      <c r="M6" s="370"/>
      <c r="N6" s="371"/>
      <c r="O6" s="369"/>
      <c r="P6" s="369"/>
      <c r="Q6" s="369"/>
      <c r="R6" s="369"/>
      <c r="S6" s="370"/>
      <c r="T6" s="371"/>
      <c r="Y6" s="302"/>
      <c r="Z6" s="302"/>
      <c r="AA6" s="302"/>
    </row>
    <row r="7" spans="1:27">
      <c r="A7" s="111" t="s">
        <v>723</v>
      </c>
      <c r="B7" s="112" t="s">
        <v>775</v>
      </c>
      <c r="C7" s="369"/>
      <c r="D7" s="369"/>
      <c r="E7" s="369"/>
      <c r="F7" s="369"/>
      <c r="G7" s="370"/>
      <c r="H7" s="371"/>
      <c r="I7" s="369"/>
      <c r="J7" s="369"/>
      <c r="K7" s="369"/>
      <c r="L7" s="369"/>
      <c r="M7" s="370"/>
      <c r="N7" s="371"/>
      <c r="O7" s="369"/>
      <c r="P7" s="369"/>
      <c r="Q7" s="369"/>
      <c r="R7" s="369"/>
      <c r="S7" s="370"/>
      <c r="T7" s="371"/>
      <c r="Y7" s="302"/>
      <c r="Z7" s="302"/>
      <c r="AA7" s="302"/>
    </row>
    <row r="8" spans="1:27">
      <c r="A8" s="111" t="s">
        <v>724</v>
      </c>
      <c r="B8" s="112" t="s">
        <v>776</v>
      </c>
      <c r="C8" s="369"/>
      <c r="D8" s="369"/>
      <c r="E8" s="369"/>
      <c r="F8" s="369"/>
      <c r="G8" s="370"/>
      <c r="H8" s="371"/>
      <c r="I8" s="369"/>
      <c r="J8" s="369"/>
      <c r="K8" s="369"/>
      <c r="L8" s="369"/>
      <c r="M8" s="370"/>
      <c r="N8" s="371"/>
      <c r="O8" s="369"/>
      <c r="P8" s="369"/>
      <c r="Q8" s="369"/>
      <c r="R8" s="369"/>
      <c r="S8" s="370"/>
      <c r="T8" s="371"/>
      <c r="Y8" s="302"/>
      <c r="Z8" s="302"/>
      <c r="AA8" s="302"/>
    </row>
    <row r="9" spans="1:27">
      <c r="A9" s="111" t="s">
        <v>725</v>
      </c>
      <c r="B9" s="112" t="s">
        <v>777</v>
      </c>
      <c r="C9" s="369"/>
      <c r="D9" s="369"/>
      <c r="E9" s="369"/>
      <c r="F9" s="369"/>
      <c r="G9" s="370"/>
      <c r="H9" s="371"/>
      <c r="I9" s="369"/>
      <c r="J9" s="369"/>
      <c r="K9" s="369"/>
      <c r="L9" s="369"/>
      <c r="M9" s="370"/>
      <c r="N9" s="371"/>
      <c r="O9" s="369"/>
      <c r="P9" s="369"/>
      <c r="Q9" s="369"/>
      <c r="R9" s="369"/>
      <c r="S9" s="370"/>
      <c r="T9" s="371"/>
      <c r="Y9" s="302"/>
      <c r="Z9" s="302"/>
      <c r="AA9" s="302"/>
    </row>
    <row r="10" spans="1:27">
      <c r="A10" s="111" t="s">
        <v>726</v>
      </c>
      <c r="B10" s="112" t="s">
        <v>778</v>
      </c>
      <c r="C10" s="369"/>
      <c r="D10" s="369"/>
      <c r="E10" s="369"/>
      <c r="F10" s="369"/>
      <c r="G10" s="370"/>
      <c r="H10" s="371"/>
      <c r="I10" s="369"/>
      <c r="J10" s="369"/>
      <c r="K10" s="369"/>
      <c r="L10" s="369"/>
      <c r="M10" s="370"/>
      <c r="N10" s="371"/>
      <c r="O10" s="369"/>
      <c r="P10" s="369"/>
      <c r="Q10" s="369"/>
      <c r="R10" s="369"/>
      <c r="S10" s="370"/>
      <c r="T10" s="371"/>
      <c r="Y10" s="302"/>
      <c r="Z10" s="302"/>
      <c r="AA10" s="302"/>
    </row>
    <row r="11" spans="1:27">
      <c r="A11" s="111" t="s">
        <v>727</v>
      </c>
      <c r="B11" s="112" t="s">
        <v>779</v>
      </c>
      <c r="C11" s="369"/>
      <c r="D11" s="369"/>
      <c r="E11" s="369"/>
      <c r="F11" s="369"/>
      <c r="G11" s="370"/>
      <c r="H11" s="371"/>
      <c r="I11" s="369"/>
      <c r="J11" s="369"/>
      <c r="K11" s="369"/>
      <c r="L11" s="369"/>
      <c r="M11" s="370"/>
      <c r="N11" s="371"/>
      <c r="O11" s="369"/>
      <c r="P11" s="369"/>
      <c r="Q11" s="369"/>
      <c r="R11" s="369"/>
      <c r="S11" s="370"/>
      <c r="T11" s="371"/>
    </row>
    <row r="12" spans="1:27">
      <c r="A12" s="111" t="s">
        <v>728</v>
      </c>
      <c r="B12" s="112" t="s">
        <v>780</v>
      </c>
      <c r="C12" s="369"/>
      <c r="D12" s="369"/>
      <c r="E12" s="369"/>
      <c r="F12" s="369"/>
      <c r="G12" s="370"/>
      <c r="H12" s="371"/>
      <c r="I12" s="369"/>
      <c r="J12" s="369"/>
      <c r="K12" s="369"/>
      <c r="L12" s="369"/>
      <c r="M12" s="370"/>
      <c r="N12" s="371"/>
      <c r="O12" s="369"/>
      <c r="P12" s="369"/>
      <c r="Q12" s="369"/>
      <c r="R12" s="369"/>
      <c r="S12" s="370"/>
      <c r="T12" s="371"/>
    </row>
    <row r="13" spans="1:27">
      <c r="A13" s="111" t="s">
        <v>729</v>
      </c>
      <c r="B13" s="112" t="s">
        <v>781</v>
      </c>
      <c r="C13" s="369"/>
      <c r="D13" s="369"/>
      <c r="E13" s="369"/>
      <c r="F13" s="369"/>
      <c r="G13" s="370"/>
      <c r="H13" s="371"/>
      <c r="I13" s="369"/>
      <c r="J13" s="369"/>
      <c r="K13" s="369"/>
      <c r="L13" s="369"/>
      <c r="M13" s="370"/>
      <c r="N13" s="371"/>
      <c r="O13" s="369"/>
      <c r="P13" s="369"/>
      <c r="Q13" s="369"/>
      <c r="R13" s="369"/>
      <c r="S13" s="370"/>
      <c r="T13" s="371"/>
    </row>
    <row r="14" spans="1:27">
      <c r="A14" s="111" t="s">
        <v>730</v>
      </c>
      <c r="B14" s="112" t="s">
        <v>782</v>
      </c>
      <c r="C14" s="369"/>
      <c r="D14" s="369"/>
      <c r="E14" s="369"/>
      <c r="F14" s="369"/>
      <c r="G14" s="370"/>
      <c r="H14" s="371"/>
      <c r="I14" s="369"/>
      <c r="J14" s="369"/>
      <c r="K14" s="369"/>
      <c r="L14" s="369"/>
      <c r="M14" s="370"/>
      <c r="N14" s="371"/>
      <c r="O14" s="369"/>
      <c r="P14" s="369"/>
      <c r="Q14" s="369"/>
      <c r="R14" s="369"/>
      <c r="S14" s="370"/>
      <c r="T14" s="371"/>
    </row>
    <row r="15" spans="1:27">
      <c r="A15" s="111" t="s">
        <v>731</v>
      </c>
      <c r="B15" s="112" t="s">
        <v>783</v>
      </c>
      <c r="C15" s="369"/>
      <c r="D15" s="369"/>
      <c r="E15" s="369"/>
      <c r="F15" s="369"/>
      <c r="G15" s="370"/>
      <c r="H15" s="371"/>
      <c r="I15" s="369"/>
      <c r="J15" s="369"/>
      <c r="K15" s="369"/>
      <c r="L15" s="369"/>
      <c r="M15" s="370"/>
      <c r="N15" s="371"/>
      <c r="O15" s="369"/>
      <c r="P15" s="369"/>
      <c r="Q15" s="369"/>
      <c r="R15" s="369"/>
      <c r="S15" s="370"/>
      <c r="T15" s="371"/>
    </row>
    <row r="16" spans="1:27">
      <c r="A16" s="111" t="s">
        <v>732</v>
      </c>
      <c r="B16" s="112" t="s">
        <v>784</v>
      </c>
      <c r="C16" s="369"/>
      <c r="D16" s="369"/>
      <c r="E16" s="369"/>
      <c r="F16" s="369"/>
      <c r="G16" s="370"/>
      <c r="H16" s="371"/>
      <c r="I16" s="369"/>
      <c r="J16" s="369"/>
      <c r="K16" s="369"/>
      <c r="L16" s="369"/>
      <c r="M16" s="370"/>
      <c r="N16" s="371"/>
      <c r="O16" s="369"/>
      <c r="P16" s="369"/>
      <c r="Q16" s="369"/>
      <c r="R16" s="369"/>
      <c r="S16" s="370"/>
      <c r="T16" s="371"/>
    </row>
    <row r="17" spans="1:20">
      <c r="A17" s="111" t="s">
        <v>733</v>
      </c>
      <c r="B17" s="112" t="s">
        <v>785</v>
      </c>
      <c r="C17" s="369"/>
      <c r="D17" s="369"/>
      <c r="E17" s="369"/>
      <c r="F17" s="369"/>
      <c r="G17" s="370"/>
      <c r="H17" s="371"/>
      <c r="I17" s="369"/>
      <c r="J17" s="369"/>
      <c r="K17" s="369"/>
      <c r="L17" s="369"/>
      <c r="M17" s="370"/>
      <c r="N17" s="371"/>
      <c r="O17" s="369"/>
      <c r="P17" s="369"/>
      <c r="Q17" s="369"/>
      <c r="R17" s="369"/>
      <c r="S17" s="370"/>
      <c r="T17" s="371"/>
    </row>
    <row r="18" spans="1:20">
      <c r="A18" s="111" t="s">
        <v>734</v>
      </c>
      <c r="B18" s="112" t="s">
        <v>786</v>
      </c>
      <c r="C18" s="369"/>
      <c r="D18" s="369"/>
      <c r="E18" s="369"/>
      <c r="F18" s="369"/>
      <c r="G18" s="370"/>
      <c r="H18" s="371"/>
      <c r="I18" s="369"/>
      <c r="J18" s="369"/>
      <c r="K18" s="369"/>
      <c r="L18" s="369"/>
      <c r="M18" s="370"/>
      <c r="N18" s="371"/>
      <c r="O18" s="369"/>
      <c r="P18" s="369"/>
      <c r="Q18" s="369"/>
      <c r="R18" s="369"/>
      <c r="S18" s="370"/>
      <c r="T18" s="371"/>
    </row>
    <row r="19" spans="1:20">
      <c r="A19" s="111" t="s">
        <v>735</v>
      </c>
      <c r="B19" s="112" t="s">
        <v>787</v>
      </c>
      <c r="C19" s="369"/>
      <c r="D19" s="369"/>
      <c r="E19" s="369"/>
      <c r="F19" s="369"/>
      <c r="G19" s="370"/>
      <c r="H19" s="371"/>
      <c r="I19" s="369"/>
      <c r="J19" s="369"/>
      <c r="K19" s="369"/>
      <c r="L19" s="369"/>
      <c r="M19" s="370"/>
      <c r="N19" s="371"/>
      <c r="O19" s="369"/>
      <c r="P19" s="369"/>
      <c r="Q19" s="369"/>
      <c r="R19" s="369"/>
      <c r="S19" s="370"/>
      <c r="T19" s="371"/>
    </row>
    <row r="20" spans="1:20">
      <c r="A20" s="109" t="s">
        <v>705</v>
      </c>
      <c r="B20" s="112" t="s">
        <v>788</v>
      </c>
      <c r="C20" s="369"/>
      <c r="D20" s="369"/>
      <c r="E20" s="369"/>
      <c r="F20" s="369"/>
      <c r="G20" s="370"/>
      <c r="H20" s="371"/>
      <c r="I20" s="369"/>
      <c r="J20" s="369"/>
      <c r="K20" s="369"/>
      <c r="L20" s="369"/>
      <c r="M20" s="370"/>
      <c r="N20" s="371"/>
      <c r="O20" s="369"/>
      <c r="P20" s="369"/>
      <c r="Q20" s="369"/>
      <c r="R20" s="369"/>
      <c r="S20" s="370"/>
      <c r="T20" s="371"/>
    </row>
    <row r="21" spans="1:20">
      <c r="A21" s="109" t="s">
        <v>699</v>
      </c>
      <c r="B21" s="112" t="s">
        <v>789</v>
      </c>
      <c r="C21" s="369"/>
      <c r="D21" s="369"/>
      <c r="E21" s="369"/>
      <c r="F21" s="369"/>
      <c r="G21" s="370"/>
      <c r="H21" s="371"/>
      <c r="I21" s="369"/>
      <c r="J21" s="369"/>
      <c r="K21" s="369"/>
      <c r="L21" s="369"/>
      <c r="M21" s="370"/>
      <c r="N21" s="371"/>
      <c r="O21" s="369"/>
      <c r="P21" s="369"/>
      <c r="Q21" s="369"/>
      <c r="R21" s="369"/>
      <c r="S21" s="370"/>
      <c r="T21" s="371"/>
    </row>
    <row r="22" spans="1:20">
      <c r="A22" s="109" t="s">
        <v>700</v>
      </c>
      <c r="B22" s="112" t="s">
        <v>790</v>
      </c>
      <c r="C22" s="369"/>
      <c r="D22" s="369"/>
      <c r="E22" s="369"/>
      <c r="F22" s="369"/>
      <c r="G22" s="370"/>
      <c r="H22" s="371"/>
      <c r="I22" s="369"/>
      <c r="J22" s="369"/>
      <c r="K22" s="369"/>
      <c r="L22" s="369"/>
      <c r="M22" s="370"/>
      <c r="N22" s="371"/>
      <c r="O22" s="369"/>
      <c r="P22" s="369"/>
      <c r="Q22" s="369"/>
      <c r="R22" s="369"/>
      <c r="S22" s="370"/>
      <c r="T22" s="371"/>
    </row>
    <row r="23" spans="1:20">
      <c r="A23" s="109" t="s">
        <v>701</v>
      </c>
      <c r="B23" s="112" t="s">
        <v>791</v>
      </c>
      <c r="C23" s="369"/>
      <c r="D23" s="369"/>
      <c r="E23" s="369"/>
      <c r="F23" s="369"/>
      <c r="G23" s="370"/>
      <c r="H23" s="371"/>
      <c r="I23" s="369"/>
      <c r="J23" s="369"/>
      <c r="K23" s="369"/>
      <c r="L23" s="369"/>
      <c r="M23" s="370"/>
      <c r="N23" s="371"/>
      <c r="O23" s="369"/>
      <c r="P23" s="369"/>
      <c r="Q23" s="369"/>
      <c r="R23" s="369"/>
      <c r="S23" s="370"/>
      <c r="T23" s="371"/>
    </row>
    <row r="24" spans="1:20">
      <c r="A24" s="109" t="s">
        <v>702</v>
      </c>
      <c r="B24" s="112" t="s">
        <v>792</v>
      </c>
      <c r="C24" s="369"/>
      <c r="D24" s="369"/>
      <c r="E24" s="369"/>
      <c r="F24" s="369"/>
      <c r="G24" s="370"/>
      <c r="H24" s="371"/>
      <c r="I24" s="369"/>
      <c r="J24" s="369"/>
      <c r="K24" s="369"/>
      <c r="L24" s="369"/>
      <c r="M24" s="370"/>
      <c r="N24" s="371"/>
      <c r="O24" s="369"/>
      <c r="P24" s="369"/>
      <c r="Q24" s="369"/>
      <c r="R24" s="369"/>
      <c r="S24" s="370"/>
      <c r="T24" s="371"/>
    </row>
    <row r="25" spans="1:20">
      <c r="A25" s="109" t="s">
        <v>703</v>
      </c>
      <c r="B25" s="112" t="s">
        <v>793</v>
      </c>
      <c r="C25" s="369"/>
      <c r="D25" s="369"/>
      <c r="E25" s="369"/>
      <c r="F25" s="369"/>
      <c r="G25" s="370"/>
      <c r="H25" s="371"/>
      <c r="I25" s="369"/>
      <c r="J25" s="369"/>
      <c r="K25" s="369"/>
      <c r="L25" s="369"/>
      <c r="M25" s="370"/>
      <c r="N25" s="371"/>
      <c r="O25" s="369"/>
      <c r="P25" s="369"/>
      <c r="Q25" s="369"/>
      <c r="R25" s="369"/>
      <c r="S25" s="370"/>
      <c r="T25" s="371"/>
    </row>
    <row r="26" spans="1:20">
      <c r="A26" s="109" t="s">
        <v>704</v>
      </c>
      <c r="B26" s="112" t="s">
        <v>794</v>
      </c>
      <c r="C26" s="369"/>
      <c r="D26" s="369"/>
      <c r="E26" s="369"/>
      <c r="F26" s="369"/>
      <c r="G26" s="370"/>
      <c r="H26" s="371"/>
      <c r="I26" s="369"/>
      <c r="J26" s="369"/>
      <c r="K26" s="369"/>
      <c r="L26" s="369"/>
      <c r="M26" s="370"/>
      <c r="N26" s="371"/>
      <c r="O26" s="369"/>
      <c r="P26" s="369"/>
      <c r="Q26" s="369"/>
      <c r="R26" s="369"/>
      <c r="S26" s="370"/>
      <c r="T26" s="371"/>
    </row>
    <row r="27" spans="1:20">
      <c r="A27" s="93"/>
      <c r="B27" s="93"/>
      <c r="C27" s="94"/>
      <c r="D27" s="94"/>
      <c r="E27" s="94"/>
      <c r="F27" s="94"/>
      <c r="G27" s="94"/>
      <c r="H27" s="94"/>
      <c r="I27" s="94"/>
      <c r="J27" s="94"/>
      <c r="K27" s="94"/>
      <c r="L27" s="94"/>
      <c r="M27" s="94"/>
      <c r="N27" s="94"/>
      <c r="O27" s="94"/>
      <c r="P27" s="94"/>
      <c r="Q27" s="94"/>
      <c r="R27" s="94"/>
      <c r="S27" s="94"/>
      <c r="T27" s="94"/>
    </row>
    <row r="28" spans="1:20">
      <c r="A28" s="93"/>
      <c r="B28" s="93"/>
      <c r="C28" s="94"/>
      <c r="D28" s="94"/>
      <c r="E28" s="94"/>
      <c r="F28" s="94"/>
      <c r="G28" s="94"/>
      <c r="H28" s="94"/>
      <c r="I28" s="94"/>
      <c r="J28" s="94"/>
      <c r="K28" s="94"/>
      <c r="L28" s="94"/>
      <c r="M28" s="94"/>
      <c r="N28" s="94"/>
      <c r="O28" s="94"/>
      <c r="P28" s="94"/>
      <c r="Q28" s="94"/>
      <c r="R28" s="94"/>
      <c r="S28" s="94"/>
      <c r="T28" s="94"/>
    </row>
    <row r="29" spans="1:20">
      <c r="A29" s="93"/>
      <c r="B29" s="93"/>
      <c r="C29" s="94"/>
      <c r="D29" s="94"/>
      <c r="E29" s="94"/>
      <c r="F29" s="94"/>
      <c r="G29" s="94"/>
      <c r="H29" s="94"/>
      <c r="I29" s="94"/>
      <c r="J29" s="94"/>
      <c r="K29" s="94"/>
      <c r="L29" s="94"/>
      <c r="M29" s="94"/>
      <c r="N29" s="94"/>
      <c r="O29" s="94"/>
      <c r="P29" s="94"/>
      <c r="Q29" s="94"/>
      <c r="R29" s="94"/>
      <c r="S29" s="94"/>
      <c r="T29" s="94"/>
    </row>
    <row r="30" spans="1:20" ht="18.75" customHeight="1">
      <c r="C30" s="431" t="s">
        <v>736</v>
      </c>
      <c r="D30" s="432"/>
      <c r="E30" s="432"/>
      <c r="F30" s="432"/>
      <c r="G30" s="432"/>
      <c r="H30" s="432"/>
      <c r="I30" s="432"/>
      <c r="J30" s="432"/>
      <c r="K30" s="432"/>
      <c r="L30" s="432"/>
      <c r="M30" s="432"/>
      <c r="N30" s="432"/>
      <c r="O30" s="432"/>
      <c r="P30" s="432"/>
      <c r="Q30" s="432"/>
      <c r="R30" s="432"/>
      <c r="S30" s="432"/>
      <c r="T30" s="433"/>
    </row>
    <row r="31" spans="1:20" ht="55.5" customHeight="1">
      <c r="C31" s="435" t="s">
        <v>721</v>
      </c>
      <c r="D31" s="436"/>
      <c r="E31" s="436"/>
      <c r="F31" s="436"/>
      <c r="G31" s="436"/>
      <c r="H31" s="437"/>
      <c r="I31" s="431" t="s">
        <v>918</v>
      </c>
      <c r="J31" s="432"/>
      <c r="K31" s="432"/>
      <c r="L31" s="432"/>
      <c r="M31" s="432"/>
      <c r="N31" s="433"/>
      <c r="O31" s="431" t="s">
        <v>919</v>
      </c>
      <c r="P31" s="432"/>
      <c r="Q31" s="432"/>
      <c r="R31" s="432"/>
      <c r="S31" s="432"/>
      <c r="T31" s="433"/>
    </row>
    <row r="32" spans="1:20">
      <c r="C32" s="267">
        <v>2022</v>
      </c>
      <c r="D32" s="267">
        <v>2025</v>
      </c>
      <c r="E32" s="267">
        <v>2030</v>
      </c>
      <c r="F32" s="267">
        <v>2035</v>
      </c>
      <c r="G32" s="267">
        <v>2040</v>
      </c>
      <c r="H32" s="267">
        <v>2050</v>
      </c>
      <c r="I32" s="267">
        <v>2022</v>
      </c>
      <c r="J32" s="267">
        <v>2025</v>
      </c>
      <c r="K32" s="267">
        <v>2030</v>
      </c>
      <c r="L32" s="267">
        <v>2035</v>
      </c>
      <c r="M32" s="267">
        <v>2040</v>
      </c>
      <c r="N32" s="267">
        <v>2050</v>
      </c>
      <c r="O32" s="267">
        <v>2022</v>
      </c>
      <c r="P32" s="267">
        <v>2025</v>
      </c>
      <c r="Q32" s="267">
        <v>2030</v>
      </c>
      <c r="R32" s="267">
        <v>2035</v>
      </c>
      <c r="S32" s="267">
        <v>2040</v>
      </c>
      <c r="T32" s="267">
        <v>2050</v>
      </c>
    </row>
    <row r="33" spans="1:20">
      <c r="C33" s="112" t="s">
        <v>769</v>
      </c>
      <c r="D33" s="112" t="s">
        <v>770</v>
      </c>
      <c r="E33" s="112" t="s">
        <v>771</v>
      </c>
      <c r="F33" s="112" t="s">
        <v>772</v>
      </c>
      <c r="G33" s="112" t="s">
        <v>773</v>
      </c>
      <c r="H33" s="112" t="s">
        <v>826</v>
      </c>
      <c r="I33" s="112" t="s">
        <v>827</v>
      </c>
      <c r="J33" s="112" t="s">
        <v>828</v>
      </c>
      <c r="K33" s="112" t="s">
        <v>829</v>
      </c>
      <c r="L33" s="112" t="s">
        <v>830</v>
      </c>
      <c r="M33" s="112" t="s">
        <v>831</v>
      </c>
      <c r="N33" s="112" t="s">
        <v>832</v>
      </c>
      <c r="O33" s="112" t="s">
        <v>833</v>
      </c>
      <c r="P33" s="112" t="s">
        <v>834</v>
      </c>
      <c r="Q33" s="112" t="s">
        <v>835</v>
      </c>
      <c r="R33" s="112" t="s">
        <v>836</v>
      </c>
      <c r="S33" s="112" t="s">
        <v>837</v>
      </c>
      <c r="T33" s="112" t="s">
        <v>838</v>
      </c>
    </row>
    <row r="34" spans="1:20" ht="15.6">
      <c r="A34" s="110" t="s">
        <v>698</v>
      </c>
      <c r="B34" s="120" t="s">
        <v>795</v>
      </c>
      <c r="C34" s="369"/>
      <c r="D34" s="369"/>
      <c r="E34" s="369"/>
      <c r="F34" s="369"/>
      <c r="G34" s="370"/>
      <c r="H34" s="371"/>
      <c r="I34" s="372"/>
      <c r="J34" s="369"/>
      <c r="K34" s="369"/>
      <c r="L34" s="369"/>
      <c r="M34" s="370"/>
      <c r="N34" s="371"/>
      <c r="O34" s="372"/>
      <c r="P34" s="369"/>
      <c r="Q34" s="369"/>
      <c r="R34" s="369"/>
      <c r="S34" s="370"/>
      <c r="T34" s="371"/>
    </row>
    <row r="35" spans="1:20">
      <c r="A35" s="111" t="s">
        <v>723</v>
      </c>
      <c r="B35" s="112" t="s">
        <v>796</v>
      </c>
      <c r="C35" s="369"/>
      <c r="D35" s="369"/>
      <c r="E35" s="369"/>
      <c r="F35" s="369"/>
      <c r="G35" s="370"/>
      <c r="H35" s="371"/>
      <c r="I35" s="369"/>
      <c r="J35" s="369"/>
      <c r="K35" s="369"/>
      <c r="L35" s="369"/>
      <c r="M35" s="370"/>
      <c r="N35" s="371"/>
      <c r="O35" s="369"/>
      <c r="P35" s="369"/>
      <c r="Q35" s="369"/>
      <c r="R35" s="369"/>
      <c r="S35" s="370"/>
      <c r="T35" s="371"/>
    </row>
    <row r="36" spans="1:20">
      <c r="A36" s="111" t="s">
        <v>724</v>
      </c>
      <c r="B36" s="112" t="s">
        <v>797</v>
      </c>
      <c r="C36" s="369"/>
      <c r="D36" s="369"/>
      <c r="E36" s="369"/>
      <c r="F36" s="369"/>
      <c r="G36" s="370"/>
      <c r="H36" s="371"/>
      <c r="I36" s="369"/>
      <c r="J36" s="369"/>
      <c r="K36" s="369"/>
      <c r="L36" s="369"/>
      <c r="M36" s="370"/>
      <c r="N36" s="371"/>
      <c r="O36" s="369"/>
      <c r="P36" s="369"/>
      <c r="Q36" s="369"/>
      <c r="R36" s="369"/>
      <c r="S36" s="370"/>
      <c r="T36" s="371"/>
    </row>
    <row r="37" spans="1:20">
      <c r="A37" s="111" t="s">
        <v>725</v>
      </c>
      <c r="B37" s="112" t="s">
        <v>798</v>
      </c>
      <c r="C37" s="369"/>
      <c r="D37" s="369"/>
      <c r="E37" s="369"/>
      <c r="F37" s="369"/>
      <c r="G37" s="370"/>
      <c r="H37" s="371"/>
      <c r="I37" s="369"/>
      <c r="J37" s="369"/>
      <c r="K37" s="369"/>
      <c r="L37" s="369"/>
      <c r="M37" s="370"/>
      <c r="N37" s="371"/>
      <c r="O37" s="369"/>
      <c r="P37" s="369"/>
      <c r="Q37" s="369"/>
      <c r="R37" s="369"/>
      <c r="S37" s="370"/>
      <c r="T37" s="371"/>
    </row>
    <row r="38" spans="1:20">
      <c r="A38" s="111" t="s">
        <v>726</v>
      </c>
      <c r="B38" s="112" t="s">
        <v>799</v>
      </c>
      <c r="C38" s="369"/>
      <c r="D38" s="369"/>
      <c r="E38" s="369"/>
      <c r="F38" s="369"/>
      <c r="G38" s="370"/>
      <c r="H38" s="371"/>
      <c r="I38" s="369"/>
      <c r="J38" s="369"/>
      <c r="K38" s="369"/>
      <c r="L38" s="369"/>
      <c r="M38" s="370"/>
      <c r="N38" s="371"/>
      <c r="O38" s="369"/>
      <c r="P38" s="369"/>
      <c r="Q38" s="369"/>
      <c r="R38" s="369"/>
      <c r="S38" s="370"/>
      <c r="T38" s="371"/>
    </row>
    <row r="39" spans="1:20">
      <c r="A39" s="111" t="s">
        <v>727</v>
      </c>
      <c r="B39" s="112" t="s">
        <v>800</v>
      </c>
      <c r="C39" s="369"/>
      <c r="D39" s="369"/>
      <c r="E39" s="369"/>
      <c r="F39" s="369"/>
      <c r="G39" s="370"/>
      <c r="H39" s="371"/>
      <c r="I39" s="369"/>
      <c r="J39" s="369"/>
      <c r="K39" s="369"/>
      <c r="L39" s="369"/>
      <c r="M39" s="370"/>
      <c r="N39" s="371"/>
      <c r="O39" s="369"/>
      <c r="P39" s="369"/>
      <c r="Q39" s="369"/>
      <c r="R39" s="369"/>
      <c r="S39" s="370"/>
      <c r="T39" s="371"/>
    </row>
    <row r="40" spans="1:20">
      <c r="A40" s="111" t="s">
        <v>728</v>
      </c>
      <c r="B40" s="112" t="s">
        <v>801</v>
      </c>
      <c r="C40" s="369"/>
      <c r="D40" s="369"/>
      <c r="E40" s="369"/>
      <c r="F40" s="369"/>
      <c r="G40" s="370"/>
      <c r="H40" s="371"/>
      <c r="I40" s="369"/>
      <c r="J40" s="369"/>
      <c r="K40" s="369"/>
      <c r="L40" s="369"/>
      <c r="M40" s="370"/>
      <c r="N40" s="371"/>
      <c r="O40" s="369"/>
      <c r="P40" s="369"/>
      <c r="Q40" s="369"/>
      <c r="R40" s="369"/>
      <c r="S40" s="370"/>
      <c r="T40" s="371"/>
    </row>
    <row r="41" spans="1:20">
      <c r="A41" s="111" t="s">
        <v>729</v>
      </c>
      <c r="B41" s="112" t="s">
        <v>802</v>
      </c>
      <c r="C41" s="369"/>
      <c r="D41" s="369"/>
      <c r="E41" s="369"/>
      <c r="F41" s="369"/>
      <c r="G41" s="370"/>
      <c r="H41" s="371"/>
      <c r="I41" s="369"/>
      <c r="J41" s="369"/>
      <c r="K41" s="369"/>
      <c r="L41" s="369"/>
      <c r="M41" s="370"/>
      <c r="N41" s="371"/>
      <c r="O41" s="369"/>
      <c r="P41" s="369"/>
      <c r="Q41" s="369"/>
      <c r="R41" s="369"/>
      <c r="S41" s="370"/>
      <c r="T41" s="371"/>
    </row>
    <row r="42" spans="1:20">
      <c r="A42" s="111" t="s">
        <v>730</v>
      </c>
      <c r="B42" s="112" t="s">
        <v>803</v>
      </c>
      <c r="C42" s="369"/>
      <c r="D42" s="369"/>
      <c r="E42" s="369"/>
      <c r="F42" s="369"/>
      <c r="G42" s="370"/>
      <c r="H42" s="371"/>
      <c r="I42" s="369"/>
      <c r="J42" s="369"/>
      <c r="K42" s="369"/>
      <c r="L42" s="369"/>
      <c r="M42" s="370"/>
      <c r="N42" s="371"/>
      <c r="O42" s="369"/>
      <c r="P42" s="369"/>
      <c r="Q42" s="369"/>
      <c r="R42" s="369"/>
      <c r="S42" s="370"/>
      <c r="T42" s="371"/>
    </row>
    <row r="43" spans="1:20">
      <c r="A43" s="111" t="s">
        <v>731</v>
      </c>
      <c r="B43" s="112" t="s">
        <v>804</v>
      </c>
      <c r="C43" s="369"/>
      <c r="D43" s="369"/>
      <c r="E43" s="369"/>
      <c r="F43" s="369"/>
      <c r="G43" s="370"/>
      <c r="H43" s="371"/>
      <c r="I43" s="369"/>
      <c r="J43" s="369"/>
      <c r="K43" s="369"/>
      <c r="L43" s="369"/>
      <c r="M43" s="370"/>
      <c r="N43" s="371"/>
      <c r="O43" s="369"/>
      <c r="P43" s="369"/>
      <c r="Q43" s="369"/>
      <c r="R43" s="369"/>
      <c r="S43" s="370"/>
      <c r="T43" s="371"/>
    </row>
    <row r="44" spans="1:20">
      <c r="A44" s="111" t="s">
        <v>732</v>
      </c>
      <c r="B44" s="112" t="s">
        <v>805</v>
      </c>
      <c r="C44" s="369"/>
      <c r="D44" s="369"/>
      <c r="E44" s="369"/>
      <c r="F44" s="369"/>
      <c r="G44" s="370"/>
      <c r="H44" s="371"/>
      <c r="I44" s="369"/>
      <c r="J44" s="369"/>
      <c r="K44" s="369"/>
      <c r="L44" s="369"/>
      <c r="M44" s="370"/>
      <c r="N44" s="371"/>
      <c r="O44" s="369"/>
      <c r="P44" s="369"/>
      <c r="Q44" s="369"/>
      <c r="R44" s="369"/>
      <c r="S44" s="370"/>
      <c r="T44" s="371"/>
    </row>
    <row r="45" spans="1:20">
      <c r="A45" s="111" t="s">
        <v>733</v>
      </c>
      <c r="B45" s="112" t="s">
        <v>806</v>
      </c>
      <c r="C45" s="369"/>
      <c r="D45" s="369"/>
      <c r="E45" s="369"/>
      <c r="F45" s="369"/>
      <c r="G45" s="370"/>
      <c r="H45" s="371"/>
      <c r="I45" s="369"/>
      <c r="J45" s="369"/>
      <c r="K45" s="369"/>
      <c r="L45" s="369"/>
      <c r="M45" s="370"/>
      <c r="N45" s="371"/>
      <c r="O45" s="369"/>
      <c r="P45" s="369"/>
      <c r="Q45" s="369"/>
      <c r="R45" s="369"/>
      <c r="S45" s="370"/>
      <c r="T45" s="371"/>
    </row>
    <row r="46" spans="1:20">
      <c r="A46" s="111" t="s">
        <v>734</v>
      </c>
      <c r="B46" s="112" t="s">
        <v>807</v>
      </c>
      <c r="C46" s="369"/>
      <c r="D46" s="369"/>
      <c r="E46" s="369"/>
      <c r="F46" s="369"/>
      <c r="G46" s="370"/>
      <c r="H46" s="371"/>
      <c r="I46" s="369"/>
      <c r="J46" s="369"/>
      <c r="K46" s="369"/>
      <c r="L46" s="369"/>
      <c r="M46" s="370"/>
      <c r="N46" s="371"/>
      <c r="O46" s="369"/>
      <c r="P46" s="369"/>
      <c r="Q46" s="369"/>
      <c r="R46" s="369"/>
      <c r="S46" s="370"/>
      <c r="T46" s="371"/>
    </row>
    <row r="47" spans="1:20">
      <c r="A47" s="111" t="s">
        <v>735</v>
      </c>
      <c r="B47" s="112" t="s">
        <v>808</v>
      </c>
      <c r="C47" s="369"/>
      <c r="D47" s="369"/>
      <c r="E47" s="369"/>
      <c r="F47" s="369"/>
      <c r="G47" s="370"/>
      <c r="H47" s="371"/>
      <c r="I47" s="369"/>
      <c r="J47" s="369"/>
      <c r="K47" s="369"/>
      <c r="L47" s="369"/>
      <c r="M47" s="370"/>
      <c r="N47" s="371"/>
      <c r="O47" s="369"/>
      <c r="P47" s="369"/>
      <c r="Q47" s="369"/>
      <c r="R47" s="369"/>
      <c r="S47" s="370"/>
      <c r="T47" s="371"/>
    </row>
    <row r="48" spans="1:20">
      <c r="A48" s="109" t="s">
        <v>705</v>
      </c>
      <c r="B48" s="112" t="s">
        <v>809</v>
      </c>
      <c r="C48" s="369"/>
      <c r="D48" s="369"/>
      <c r="E48" s="369"/>
      <c r="F48" s="369"/>
      <c r="G48" s="370"/>
      <c r="H48" s="371"/>
      <c r="I48" s="369"/>
      <c r="J48" s="369"/>
      <c r="K48" s="369"/>
      <c r="L48" s="369"/>
      <c r="M48" s="370"/>
      <c r="N48" s="371"/>
      <c r="O48" s="369"/>
      <c r="P48" s="369"/>
      <c r="Q48" s="369"/>
      <c r="R48" s="369"/>
      <c r="S48" s="370"/>
      <c r="T48" s="371"/>
    </row>
    <row r="49" spans="1:20">
      <c r="A49" s="109" t="s">
        <v>699</v>
      </c>
      <c r="B49" s="112" t="s">
        <v>810</v>
      </c>
      <c r="C49" s="369"/>
      <c r="D49" s="369"/>
      <c r="E49" s="369"/>
      <c r="F49" s="369"/>
      <c r="G49" s="370"/>
      <c r="H49" s="371"/>
      <c r="I49" s="369"/>
      <c r="J49" s="369"/>
      <c r="K49" s="369"/>
      <c r="L49" s="369"/>
      <c r="M49" s="370"/>
      <c r="N49" s="371"/>
      <c r="O49" s="369"/>
      <c r="P49" s="369"/>
      <c r="Q49" s="369"/>
      <c r="R49" s="369"/>
      <c r="S49" s="370"/>
      <c r="T49" s="371"/>
    </row>
    <row r="50" spans="1:20">
      <c r="A50" s="109" t="s">
        <v>700</v>
      </c>
      <c r="B50" s="112" t="s">
        <v>811</v>
      </c>
      <c r="C50" s="369"/>
      <c r="D50" s="369"/>
      <c r="E50" s="369"/>
      <c r="F50" s="369"/>
      <c r="G50" s="370"/>
      <c r="H50" s="371"/>
      <c r="I50" s="369"/>
      <c r="J50" s="369"/>
      <c r="K50" s="369"/>
      <c r="L50" s="369"/>
      <c r="M50" s="370"/>
      <c r="N50" s="371"/>
      <c r="O50" s="369"/>
      <c r="P50" s="369"/>
      <c r="Q50" s="369"/>
      <c r="R50" s="369"/>
      <c r="S50" s="370"/>
      <c r="T50" s="371"/>
    </row>
    <row r="51" spans="1:20">
      <c r="A51" s="109" t="s">
        <v>701</v>
      </c>
      <c r="B51" s="112" t="s">
        <v>812</v>
      </c>
      <c r="C51" s="369"/>
      <c r="D51" s="369"/>
      <c r="E51" s="369"/>
      <c r="F51" s="369"/>
      <c r="G51" s="370"/>
      <c r="H51" s="371"/>
      <c r="I51" s="369"/>
      <c r="J51" s="369"/>
      <c r="K51" s="369"/>
      <c r="L51" s="369"/>
      <c r="M51" s="370"/>
      <c r="N51" s="371"/>
      <c r="O51" s="369"/>
      <c r="P51" s="369"/>
      <c r="Q51" s="369"/>
      <c r="R51" s="369"/>
      <c r="S51" s="370"/>
      <c r="T51" s="371"/>
    </row>
    <row r="52" spans="1:20">
      <c r="A52" s="109" t="s">
        <v>702</v>
      </c>
      <c r="B52" s="112" t="s">
        <v>813</v>
      </c>
      <c r="C52" s="369"/>
      <c r="D52" s="369"/>
      <c r="E52" s="369"/>
      <c r="F52" s="369"/>
      <c r="G52" s="370"/>
      <c r="H52" s="371"/>
      <c r="I52" s="369"/>
      <c r="J52" s="369"/>
      <c r="K52" s="369"/>
      <c r="L52" s="369"/>
      <c r="M52" s="370"/>
      <c r="N52" s="371"/>
      <c r="O52" s="369"/>
      <c r="P52" s="369"/>
      <c r="Q52" s="369"/>
      <c r="R52" s="369"/>
      <c r="S52" s="370"/>
      <c r="T52" s="371"/>
    </row>
    <row r="53" spans="1:20">
      <c r="A53" s="109" t="s">
        <v>703</v>
      </c>
      <c r="B53" s="112" t="s">
        <v>814</v>
      </c>
      <c r="C53" s="369"/>
      <c r="D53" s="369"/>
      <c r="E53" s="369"/>
      <c r="F53" s="369"/>
      <c r="G53" s="370"/>
      <c r="H53" s="371"/>
      <c r="I53" s="369"/>
      <c r="J53" s="369"/>
      <c r="K53" s="369"/>
      <c r="L53" s="369"/>
      <c r="M53" s="370"/>
      <c r="N53" s="371"/>
      <c r="O53" s="369"/>
      <c r="P53" s="369"/>
      <c r="Q53" s="369"/>
      <c r="R53" s="369"/>
      <c r="S53" s="370"/>
      <c r="T53" s="371"/>
    </row>
    <row r="54" spans="1:20">
      <c r="A54" s="109" t="s">
        <v>704</v>
      </c>
      <c r="B54" s="112" t="s">
        <v>815</v>
      </c>
      <c r="C54" s="369"/>
      <c r="D54" s="369"/>
      <c r="E54" s="369"/>
      <c r="F54" s="369"/>
      <c r="G54" s="370"/>
      <c r="H54" s="371"/>
      <c r="I54" s="369"/>
      <c r="J54" s="369"/>
      <c r="K54" s="369"/>
      <c r="L54" s="369"/>
      <c r="M54" s="370"/>
      <c r="N54" s="371"/>
      <c r="O54" s="369"/>
      <c r="P54" s="369"/>
      <c r="Q54" s="369"/>
      <c r="R54" s="369"/>
      <c r="S54" s="370"/>
      <c r="T54" s="371"/>
    </row>
    <row r="55" spans="1:20">
      <c r="A55" s="96"/>
      <c r="B55" s="96"/>
      <c r="C55" s="94"/>
      <c r="D55" s="94"/>
      <c r="E55" s="94"/>
      <c r="F55" s="94"/>
      <c r="G55" s="94"/>
      <c r="H55" s="94"/>
      <c r="I55" s="94"/>
      <c r="J55" s="94"/>
      <c r="K55" s="94"/>
      <c r="L55" s="94"/>
      <c r="M55" s="94"/>
      <c r="N55" s="94"/>
      <c r="O55" s="94"/>
      <c r="P55" s="94"/>
      <c r="Q55" s="94"/>
      <c r="R55" s="94"/>
      <c r="S55" s="94"/>
      <c r="T55" s="94"/>
    </row>
    <row r="56" spans="1:20">
      <c r="A56" s="93"/>
      <c r="B56" s="93"/>
      <c r="C56" s="94"/>
      <c r="D56" s="94"/>
      <c r="E56" s="94"/>
      <c r="F56" s="94"/>
      <c r="G56" s="94"/>
      <c r="H56" s="94"/>
      <c r="I56" s="94"/>
      <c r="J56" s="94"/>
      <c r="K56" s="94"/>
      <c r="L56" s="94"/>
      <c r="M56" s="94"/>
      <c r="N56" s="94"/>
      <c r="O56" s="94"/>
      <c r="P56" s="94"/>
      <c r="Q56" s="94"/>
      <c r="R56" s="94"/>
      <c r="S56" s="94"/>
      <c r="T56" s="94"/>
    </row>
    <row r="58" spans="1:20" ht="15" customHeight="1">
      <c r="C58" s="431" t="s">
        <v>722</v>
      </c>
      <c r="D58" s="432"/>
      <c r="E58" s="432"/>
      <c r="F58" s="432"/>
      <c r="G58" s="432"/>
      <c r="H58" s="433"/>
    </row>
    <row r="59" spans="1:20">
      <c r="C59" s="267">
        <v>2022</v>
      </c>
      <c r="D59" s="267">
        <v>2025</v>
      </c>
      <c r="E59" s="267">
        <v>2030</v>
      </c>
      <c r="F59" s="267">
        <v>2035</v>
      </c>
      <c r="G59" s="267">
        <v>2040</v>
      </c>
      <c r="H59" s="267">
        <v>2050</v>
      </c>
    </row>
    <row r="60" spans="1:20">
      <c r="C60" s="112" t="s">
        <v>769</v>
      </c>
      <c r="D60" s="112" t="s">
        <v>770</v>
      </c>
      <c r="E60" s="112" t="s">
        <v>771</v>
      </c>
      <c r="F60" s="112" t="s">
        <v>772</v>
      </c>
      <c r="G60" s="112" t="s">
        <v>773</v>
      </c>
      <c r="H60" s="112" t="s">
        <v>826</v>
      </c>
    </row>
    <row r="61" spans="1:20" ht="15.6">
      <c r="A61" s="110" t="s">
        <v>698</v>
      </c>
      <c r="B61" s="120" t="s">
        <v>816</v>
      </c>
      <c r="C61" s="369"/>
      <c r="D61" s="369"/>
      <c r="E61" s="369"/>
      <c r="F61" s="369"/>
      <c r="G61" s="370"/>
      <c r="H61" s="371"/>
    </row>
    <row r="62" spans="1:20">
      <c r="A62" s="111" t="s">
        <v>723</v>
      </c>
      <c r="B62" s="112" t="s">
        <v>817</v>
      </c>
      <c r="C62" s="369"/>
      <c r="D62" s="369"/>
      <c r="E62" s="369"/>
      <c r="F62" s="369"/>
      <c r="G62" s="370"/>
      <c r="H62" s="371"/>
    </row>
    <row r="63" spans="1:20">
      <c r="A63" s="111" t="s">
        <v>724</v>
      </c>
      <c r="B63" s="112" t="s">
        <v>818</v>
      </c>
      <c r="C63" s="369"/>
      <c r="D63" s="369"/>
      <c r="E63" s="369"/>
      <c r="F63" s="369"/>
      <c r="G63" s="370"/>
      <c r="H63" s="371"/>
    </row>
    <row r="64" spans="1:20">
      <c r="A64" s="111" t="s">
        <v>725</v>
      </c>
      <c r="B64" s="112" t="s">
        <v>819</v>
      </c>
      <c r="C64" s="369"/>
      <c r="D64" s="369"/>
      <c r="E64" s="369"/>
      <c r="F64" s="369"/>
      <c r="G64" s="370"/>
      <c r="H64" s="371"/>
    </row>
    <row r="65" spans="1:8">
      <c r="A65" s="111" t="s">
        <v>726</v>
      </c>
      <c r="B65" s="112" t="s">
        <v>820</v>
      </c>
      <c r="C65" s="369"/>
      <c r="D65" s="369"/>
      <c r="E65" s="369"/>
      <c r="F65" s="369"/>
      <c r="G65" s="370"/>
      <c r="H65" s="371"/>
    </row>
    <row r="66" spans="1:8">
      <c r="A66" s="111" t="s">
        <v>727</v>
      </c>
      <c r="B66" s="112" t="s">
        <v>821</v>
      </c>
      <c r="C66" s="369"/>
      <c r="D66" s="369"/>
      <c r="E66" s="369"/>
      <c r="F66" s="369"/>
      <c r="G66" s="370"/>
      <c r="H66" s="371"/>
    </row>
    <row r="67" spans="1:8">
      <c r="A67" s="111" t="s">
        <v>728</v>
      </c>
      <c r="B67" s="112" t="s">
        <v>822</v>
      </c>
      <c r="C67" s="369"/>
      <c r="D67" s="369"/>
      <c r="E67" s="369"/>
      <c r="F67" s="369"/>
      <c r="G67" s="370"/>
      <c r="H67" s="371"/>
    </row>
    <row r="68" spans="1:8">
      <c r="A68" s="111" t="s">
        <v>729</v>
      </c>
      <c r="B68" s="112" t="s">
        <v>823</v>
      </c>
      <c r="C68" s="369"/>
      <c r="D68" s="369"/>
      <c r="E68" s="369"/>
      <c r="F68" s="369"/>
      <c r="G68" s="370"/>
      <c r="H68" s="371"/>
    </row>
    <row r="69" spans="1:8">
      <c r="A69" s="111" t="s">
        <v>730</v>
      </c>
      <c r="B69" s="112" t="s">
        <v>824</v>
      </c>
      <c r="C69" s="369"/>
      <c r="D69" s="369"/>
      <c r="E69" s="369"/>
      <c r="F69" s="369"/>
      <c r="G69" s="370"/>
      <c r="H69" s="371"/>
    </row>
    <row r="70" spans="1:8">
      <c r="A70" s="111" t="s">
        <v>731</v>
      </c>
      <c r="B70" s="112" t="s">
        <v>825</v>
      </c>
      <c r="C70" s="369"/>
      <c r="D70" s="369"/>
      <c r="E70" s="369"/>
      <c r="F70" s="369"/>
      <c r="G70" s="370"/>
      <c r="H70" s="371"/>
    </row>
    <row r="71" spans="1:8">
      <c r="A71" s="111" t="s">
        <v>732</v>
      </c>
      <c r="B71" s="112" t="s">
        <v>861</v>
      </c>
      <c r="C71" s="369"/>
      <c r="D71" s="369"/>
      <c r="E71" s="369"/>
      <c r="F71" s="369"/>
      <c r="G71" s="370"/>
      <c r="H71" s="371"/>
    </row>
    <row r="72" spans="1:8">
      <c r="A72" s="111" t="s">
        <v>733</v>
      </c>
      <c r="B72" s="112" t="s">
        <v>862</v>
      </c>
      <c r="C72" s="369"/>
      <c r="D72" s="369"/>
      <c r="E72" s="369"/>
      <c r="F72" s="369"/>
      <c r="G72" s="370"/>
      <c r="H72" s="371"/>
    </row>
    <row r="73" spans="1:8">
      <c r="A73" s="111" t="s">
        <v>734</v>
      </c>
      <c r="B73" s="112" t="s">
        <v>863</v>
      </c>
      <c r="C73" s="369"/>
      <c r="D73" s="369"/>
      <c r="E73" s="369"/>
      <c r="F73" s="369"/>
      <c r="G73" s="370"/>
      <c r="H73" s="371"/>
    </row>
    <row r="74" spans="1:8">
      <c r="A74" s="111" t="s">
        <v>735</v>
      </c>
      <c r="B74" s="112" t="s">
        <v>864</v>
      </c>
      <c r="C74" s="369"/>
      <c r="D74" s="369"/>
      <c r="E74" s="369"/>
      <c r="F74" s="369"/>
      <c r="G74" s="370"/>
      <c r="H74" s="371"/>
    </row>
    <row r="75" spans="1:8">
      <c r="A75" s="109" t="s">
        <v>705</v>
      </c>
      <c r="B75" s="112" t="s">
        <v>865</v>
      </c>
      <c r="C75" s="369"/>
      <c r="D75" s="369"/>
      <c r="E75" s="369"/>
      <c r="F75" s="369"/>
      <c r="G75" s="370"/>
      <c r="H75" s="371"/>
    </row>
    <row r="76" spans="1:8">
      <c r="A76" s="109" t="s">
        <v>699</v>
      </c>
      <c r="B76" s="112" t="s">
        <v>866</v>
      </c>
      <c r="C76" s="369"/>
      <c r="D76" s="369"/>
      <c r="E76" s="369"/>
      <c r="F76" s="369"/>
      <c r="G76" s="370"/>
      <c r="H76" s="371"/>
    </row>
    <row r="77" spans="1:8">
      <c r="A77" s="109" t="s">
        <v>700</v>
      </c>
      <c r="B77" s="112" t="s">
        <v>867</v>
      </c>
      <c r="C77" s="369"/>
      <c r="D77" s="369"/>
      <c r="E77" s="369"/>
      <c r="F77" s="369"/>
      <c r="G77" s="370"/>
      <c r="H77" s="371"/>
    </row>
    <row r="78" spans="1:8">
      <c r="A78" s="109" t="s">
        <v>701</v>
      </c>
      <c r="B78" s="112" t="s">
        <v>868</v>
      </c>
      <c r="C78" s="369"/>
      <c r="D78" s="369"/>
      <c r="E78" s="369"/>
      <c r="F78" s="369"/>
      <c r="G78" s="370"/>
      <c r="H78" s="371"/>
    </row>
    <row r="79" spans="1:8">
      <c r="A79" s="109" t="s">
        <v>702</v>
      </c>
      <c r="B79" s="112" t="s">
        <v>869</v>
      </c>
      <c r="C79" s="369"/>
      <c r="D79" s="369"/>
      <c r="E79" s="369"/>
      <c r="F79" s="369"/>
      <c r="G79" s="370"/>
      <c r="H79" s="371"/>
    </row>
    <row r="80" spans="1:8">
      <c r="A80" s="109" t="s">
        <v>703</v>
      </c>
      <c r="B80" s="112" t="s">
        <v>870</v>
      </c>
      <c r="C80" s="369"/>
      <c r="D80" s="369"/>
      <c r="E80" s="369"/>
      <c r="F80" s="369"/>
      <c r="G80" s="370"/>
      <c r="H80" s="371"/>
    </row>
    <row r="81" spans="1:8">
      <c r="A81" s="109" t="s">
        <v>704</v>
      </c>
      <c r="B81" s="112" t="s">
        <v>871</v>
      </c>
      <c r="C81" s="369"/>
      <c r="D81" s="369"/>
      <c r="E81" s="369"/>
      <c r="F81" s="369"/>
      <c r="G81" s="370"/>
      <c r="H81" s="371"/>
    </row>
  </sheetData>
  <mergeCells count="9">
    <mergeCell ref="O31:T31"/>
    <mergeCell ref="C58:H58"/>
    <mergeCell ref="C2:T2"/>
    <mergeCell ref="C3:H3"/>
    <mergeCell ref="I3:N3"/>
    <mergeCell ref="O3:T3"/>
    <mergeCell ref="C30:T30"/>
    <mergeCell ref="C31:H31"/>
    <mergeCell ref="I31:N3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H120"/>
  <sheetViews>
    <sheetView showGridLines="0" topLeftCell="A46" workbookViewId="0">
      <selection activeCell="C63" sqref="C63:H63"/>
    </sheetView>
  </sheetViews>
  <sheetFormatPr baseColWidth="10" defaultColWidth="9.109375" defaultRowHeight="14.4"/>
  <cols>
    <col min="1" max="1" width="60.5546875" style="281" customWidth="1"/>
    <col min="2" max="2" width="14.109375" style="281" customWidth="1"/>
    <col min="3" max="4" width="17.33203125" style="281" customWidth="1"/>
    <col min="5" max="8" width="17.33203125" style="263" customWidth="1"/>
    <col min="9" max="16384" width="9.109375" style="263"/>
  </cols>
  <sheetData>
    <row r="1" spans="1:8">
      <c r="A1" s="270" t="s">
        <v>745</v>
      </c>
      <c r="B1" s="271"/>
      <c r="C1" s="261" t="str">
        <f>IF(P.Participant!C8="-","[Participant's name]",P.Participant!C8)</f>
        <v>[Participant's name]</v>
      </c>
      <c r="D1" s="261"/>
      <c r="E1" s="272"/>
      <c r="F1" s="272"/>
      <c r="G1" s="272"/>
      <c r="H1" s="272"/>
    </row>
    <row r="2" spans="1:8">
      <c r="A2" s="270"/>
      <c r="B2" s="270"/>
      <c r="C2" s="261"/>
      <c r="D2" s="261"/>
      <c r="E2" s="272"/>
      <c r="F2" s="272"/>
      <c r="G2" s="272"/>
      <c r="H2" s="272"/>
    </row>
    <row r="3" spans="1:8">
      <c r="A3" s="270" t="s">
        <v>708</v>
      </c>
      <c r="B3" s="270"/>
      <c r="C3" s="261"/>
      <c r="D3" s="261"/>
      <c r="E3" s="272"/>
      <c r="F3" s="272"/>
      <c r="G3" s="272"/>
      <c r="H3" s="272"/>
    </row>
    <row r="4" spans="1:8">
      <c r="A4" s="273"/>
      <c r="B4" s="271"/>
      <c r="C4" s="271"/>
      <c r="D4" s="271"/>
      <c r="E4" s="272"/>
      <c r="F4" s="272"/>
      <c r="G4" s="272"/>
      <c r="H4" s="272"/>
    </row>
    <row r="5" spans="1:8">
      <c r="A5" s="272"/>
      <c r="B5" s="272"/>
      <c r="C5" s="272"/>
      <c r="D5" s="272"/>
      <c r="E5" s="272"/>
      <c r="F5" s="272"/>
      <c r="G5" s="272"/>
      <c r="H5" s="272"/>
    </row>
    <row r="6" spans="1:8">
      <c r="A6" s="274"/>
      <c r="B6" s="275"/>
      <c r="C6" s="274"/>
      <c r="D6" s="274"/>
      <c r="E6" s="272"/>
      <c r="F6" s="272"/>
      <c r="G6" s="272"/>
      <c r="H6" s="272"/>
    </row>
    <row r="7" spans="1:8">
      <c r="A7" s="67"/>
      <c r="B7" s="276"/>
      <c r="C7" s="274"/>
      <c r="D7" s="274"/>
      <c r="E7" s="272"/>
      <c r="F7" s="272"/>
      <c r="G7" s="272"/>
      <c r="H7" s="276"/>
    </row>
    <row r="8" spans="1:8">
      <c r="A8" s="264"/>
      <c r="B8" s="264"/>
      <c r="C8" s="68" t="s">
        <v>712</v>
      </c>
      <c r="D8" s="68" t="s">
        <v>712</v>
      </c>
      <c r="E8" s="68" t="s">
        <v>712</v>
      </c>
      <c r="F8" s="68" t="s">
        <v>712</v>
      </c>
      <c r="G8" s="68" t="s">
        <v>712</v>
      </c>
      <c r="H8" s="68" t="s">
        <v>712</v>
      </c>
    </row>
    <row r="9" spans="1:8">
      <c r="A9" s="264"/>
      <c r="B9" s="264"/>
      <c r="C9" s="267">
        <v>2022</v>
      </c>
      <c r="D9" s="267">
        <v>2023</v>
      </c>
      <c r="E9" s="267">
        <v>2024</v>
      </c>
      <c r="F9" s="267">
        <v>2025</v>
      </c>
      <c r="G9" s="267">
        <v>2026</v>
      </c>
      <c r="H9" s="267">
        <v>2027</v>
      </c>
    </row>
    <row r="10" spans="1:8">
      <c r="A10" s="264"/>
      <c r="B10" s="264"/>
      <c r="C10" s="113" t="s">
        <v>769</v>
      </c>
      <c r="D10" s="113" t="s">
        <v>770</v>
      </c>
      <c r="E10" s="113" t="s">
        <v>771</v>
      </c>
      <c r="F10" s="113" t="s">
        <v>772</v>
      </c>
      <c r="G10" s="113" t="s">
        <v>773</v>
      </c>
      <c r="H10" s="113" t="s">
        <v>826</v>
      </c>
    </row>
    <row r="11" spans="1:8">
      <c r="A11" s="157" t="s">
        <v>644</v>
      </c>
      <c r="B11" s="121"/>
      <c r="C11" s="377"/>
      <c r="D11" s="377"/>
      <c r="E11" s="377"/>
      <c r="F11" s="377"/>
      <c r="G11" s="377"/>
      <c r="H11" s="377"/>
    </row>
    <row r="12" spans="1:8">
      <c r="A12" s="251" t="s">
        <v>632</v>
      </c>
      <c r="B12" s="2" t="s">
        <v>774</v>
      </c>
      <c r="C12" s="361"/>
      <c r="D12" s="361"/>
      <c r="E12" s="361"/>
      <c r="F12" s="361"/>
      <c r="G12" s="361"/>
      <c r="H12" s="361"/>
    </row>
    <row r="13" spans="1:8">
      <c r="A13" s="251" t="s">
        <v>633</v>
      </c>
      <c r="B13" s="2" t="s">
        <v>775</v>
      </c>
      <c r="C13" s="361"/>
      <c r="D13" s="361"/>
      <c r="E13" s="361"/>
      <c r="F13" s="361"/>
      <c r="G13" s="361"/>
      <c r="H13" s="361"/>
    </row>
    <row r="14" spans="1:8">
      <c r="A14" s="251" t="s">
        <v>634</v>
      </c>
      <c r="B14" s="2" t="s">
        <v>776</v>
      </c>
      <c r="C14" s="362">
        <f>SUM(C15:C16)</f>
        <v>0</v>
      </c>
      <c r="D14" s="362">
        <f t="shared" ref="D14:H14" si="0">SUM(D15:D16)</f>
        <v>0</v>
      </c>
      <c r="E14" s="362">
        <f t="shared" si="0"/>
        <v>0</v>
      </c>
      <c r="F14" s="362">
        <f t="shared" si="0"/>
        <v>0</v>
      </c>
      <c r="G14" s="362">
        <f t="shared" si="0"/>
        <v>0</v>
      </c>
      <c r="H14" s="362">
        <f t="shared" si="0"/>
        <v>0</v>
      </c>
    </row>
    <row r="15" spans="1:8">
      <c r="A15" s="278" t="s">
        <v>635</v>
      </c>
      <c r="B15" s="2" t="s">
        <v>777</v>
      </c>
      <c r="C15" s="361"/>
      <c r="D15" s="361"/>
      <c r="E15" s="361"/>
      <c r="F15" s="361"/>
      <c r="G15" s="361"/>
      <c r="H15" s="361"/>
    </row>
    <row r="16" spans="1:8">
      <c r="A16" s="278" t="s">
        <v>636</v>
      </c>
      <c r="B16" s="2" t="s">
        <v>778</v>
      </c>
      <c r="C16" s="361"/>
      <c r="D16" s="361"/>
      <c r="E16" s="361"/>
      <c r="F16" s="361"/>
      <c r="G16" s="361"/>
      <c r="H16" s="361"/>
    </row>
    <row r="17" spans="1:8">
      <c r="A17" s="251" t="s">
        <v>637</v>
      </c>
      <c r="B17" s="2" t="s">
        <v>779</v>
      </c>
      <c r="C17" s="362">
        <f>SUM(C18:C20)</f>
        <v>0</v>
      </c>
      <c r="D17" s="362">
        <f t="shared" ref="D17:H17" si="1">SUM(D18:D20)</f>
        <v>0</v>
      </c>
      <c r="E17" s="362">
        <f t="shared" si="1"/>
        <v>0</v>
      </c>
      <c r="F17" s="362">
        <f t="shared" si="1"/>
        <v>0</v>
      </c>
      <c r="G17" s="362">
        <f t="shared" si="1"/>
        <v>0</v>
      </c>
      <c r="H17" s="362">
        <f t="shared" si="1"/>
        <v>0</v>
      </c>
    </row>
    <row r="18" spans="1:8">
      <c r="A18" s="278" t="s">
        <v>638</v>
      </c>
      <c r="B18" s="2" t="s">
        <v>780</v>
      </c>
      <c r="C18" s="361"/>
      <c r="D18" s="361"/>
      <c r="E18" s="361"/>
      <c r="F18" s="361"/>
      <c r="G18" s="361"/>
      <c r="H18" s="361"/>
    </row>
    <row r="19" spans="1:8">
      <c r="A19" s="278" t="s">
        <v>639</v>
      </c>
      <c r="B19" s="2" t="s">
        <v>781</v>
      </c>
      <c r="C19" s="361"/>
      <c r="D19" s="361"/>
      <c r="E19" s="361"/>
      <c r="F19" s="361"/>
      <c r="G19" s="361"/>
      <c r="H19" s="361"/>
    </row>
    <row r="20" spans="1:8">
      <c r="A20" s="278" t="s">
        <v>640</v>
      </c>
      <c r="B20" s="2" t="s">
        <v>782</v>
      </c>
      <c r="C20" s="361"/>
      <c r="D20" s="361"/>
      <c r="E20" s="361"/>
      <c r="F20" s="361"/>
      <c r="G20" s="361"/>
      <c r="H20" s="361"/>
    </row>
    <row r="21" spans="1:8">
      <c r="A21" s="251" t="s">
        <v>641</v>
      </c>
      <c r="B21" s="2" t="s">
        <v>783</v>
      </c>
      <c r="C21" s="361"/>
      <c r="D21" s="361"/>
      <c r="E21" s="361"/>
      <c r="F21" s="361"/>
      <c r="G21" s="361"/>
      <c r="H21" s="361"/>
    </row>
    <row r="22" spans="1:8">
      <c r="A22" s="251" t="s">
        <v>643</v>
      </c>
      <c r="B22" s="2" t="s">
        <v>784</v>
      </c>
      <c r="C22" s="361"/>
      <c r="D22" s="361"/>
      <c r="E22" s="361"/>
      <c r="F22" s="361"/>
      <c r="G22" s="361"/>
      <c r="H22" s="361"/>
    </row>
    <row r="23" spans="1:8">
      <c r="A23" s="251" t="s">
        <v>642</v>
      </c>
      <c r="B23" s="2" t="s">
        <v>785</v>
      </c>
      <c r="C23" s="361"/>
      <c r="D23" s="361"/>
      <c r="E23" s="361"/>
      <c r="F23" s="361"/>
      <c r="G23" s="361"/>
      <c r="H23" s="361"/>
    </row>
    <row r="24" spans="1:8">
      <c r="A24" s="251" t="s">
        <v>1036</v>
      </c>
      <c r="B24" s="2" t="s">
        <v>786</v>
      </c>
      <c r="C24" s="361"/>
      <c r="D24" s="361"/>
      <c r="E24" s="361"/>
      <c r="F24" s="361"/>
      <c r="G24" s="361"/>
      <c r="H24" s="361"/>
    </row>
    <row r="25" spans="1:8">
      <c r="A25" s="251" t="s">
        <v>923</v>
      </c>
      <c r="B25" s="2" t="s">
        <v>787</v>
      </c>
      <c r="C25" s="355"/>
      <c r="D25" s="355"/>
      <c r="E25" s="355"/>
      <c r="F25" s="355"/>
      <c r="G25" s="355"/>
      <c r="H25" s="355"/>
    </row>
    <row r="26" spans="1:8">
      <c r="A26" s="279" t="s">
        <v>646</v>
      </c>
      <c r="B26" s="2" t="s">
        <v>788</v>
      </c>
      <c r="C26" s="362">
        <f>SUM(C27,C30,C33)</f>
        <v>0</v>
      </c>
      <c r="D26" s="362">
        <f t="shared" ref="D26:H26" si="2">SUM(D27,D30,D33)</f>
        <v>0</v>
      </c>
      <c r="E26" s="362">
        <f t="shared" si="2"/>
        <v>0</v>
      </c>
      <c r="F26" s="362">
        <f t="shared" si="2"/>
        <v>0</v>
      </c>
      <c r="G26" s="362">
        <f t="shared" si="2"/>
        <v>0</v>
      </c>
      <c r="H26" s="362">
        <f t="shared" si="2"/>
        <v>0</v>
      </c>
    </row>
    <row r="27" spans="1:8">
      <c r="A27" s="251" t="s">
        <v>647</v>
      </c>
      <c r="B27" s="2" t="s">
        <v>789</v>
      </c>
      <c r="C27" s="362">
        <f>SUM(C28:C29)</f>
        <v>0</v>
      </c>
      <c r="D27" s="362">
        <f t="shared" ref="D27:H27" si="3">SUM(D28:D29)</f>
        <v>0</v>
      </c>
      <c r="E27" s="362">
        <f t="shared" si="3"/>
        <v>0</v>
      </c>
      <c r="F27" s="362">
        <f t="shared" si="3"/>
        <v>0</v>
      </c>
      <c r="G27" s="362">
        <f t="shared" si="3"/>
        <v>0</v>
      </c>
      <c r="H27" s="362">
        <f t="shared" si="3"/>
        <v>0</v>
      </c>
    </row>
    <row r="28" spans="1:8">
      <c r="A28" s="278" t="s">
        <v>648</v>
      </c>
      <c r="B28" s="2" t="s">
        <v>790</v>
      </c>
      <c r="C28" s="361"/>
      <c r="D28" s="361"/>
      <c r="E28" s="361"/>
      <c r="F28" s="361"/>
      <c r="G28" s="361"/>
      <c r="H28" s="361"/>
    </row>
    <row r="29" spans="1:8">
      <c r="A29" s="278" t="s">
        <v>649</v>
      </c>
      <c r="B29" s="2" t="s">
        <v>791</v>
      </c>
      <c r="C29" s="361"/>
      <c r="D29" s="361"/>
      <c r="E29" s="361"/>
      <c r="F29" s="361"/>
      <c r="G29" s="361"/>
      <c r="H29" s="361"/>
    </row>
    <row r="30" spans="1:8">
      <c r="A30" s="251" t="s">
        <v>650</v>
      </c>
      <c r="B30" s="2" t="s">
        <v>792</v>
      </c>
      <c r="C30" s="362">
        <f>SUM(C31:C32)</f>
        <v>0</v>
      </c>
      <c r="D30" s="362">
        <f t="shared" ref="D30:H30" si="4">SUM(D31:D32)</f>
        <v>0</v>
      </c>
      <c r="E30" s="362">
        <f t="shared" si="4"/>
        <v>0</v>
      </c>
      <c r="F30" s="362">
        <f t="shared" si="4"/>
        <v>0</v>
      </c>
      <c r="G30" s="362">
        <f t="shared" si="4"/>
        <v>0</v>
      </c>
      <c r="H30" s="362">
        <f t="shared" si="4"/>
        <v>0</v>
      </c>
    </row>
    <row r="31" spans="1:8">
      <c r="A31" s="278" t="s">
        <v>651</v>
      </c>
      <c r="B31" s="2" t="s">
        <v>793</v>
      </c>
      <c r="C31" s="361"/>
      <c r="D31" s="361"/>
      <c r="E31" s="361"/>
      <c r="F31" s="361"/>
      <c r="G31" s="361"/>
      <c r="H31" s="361"/>
    </row>
    <row r="32" spans="1:8">
      <c r="A32" s="278" t="s">
        <v>652</v>
      </c>
      <c r="B32" s="2" t="s">
        <v>794</v>
      </c>
      <c r="C32" s="361"/>
      <c r="D32" s="361"/>
      <c r="E32" s="361"/>
      <c r="F32" s="361"/>
      <c r="G32" s="361"/>
      <c r="H32" s="361"/>
    </row>
    <row r="33" spans="1:8">
      <c r="A33" s="251" t="s">
        <v>653</v>
      </c>
      <c r="B33" s="2" t="s">
        <v>795</v>
      </c>
      <c r="C33" s="361"/>
      <c r="D33" s="361"/>
      <c r="E33" s="361"/>
      <c r="F33" s="361"/>
      <c r="G33" s="361"/>
      <c r="H33" s="361"/>
    </row>
    <row r="34" spans="1:8">
      <c r="A34" s="279" t="s">
        <v>952</v>
      </c>
      <c r="B34" s="2" t="s">
        <v>796</v>
      </c>
      <c r="C34" s="355"/>
      <c r="D34" s="355"/>
      <c r="E34" s="355"/>
      <c r="F34" s="355"/>
      <c r="G34" s="355"/>
      <c r="H34" s="355"/>
    </row>
    <row r="35" spans="1:8">
      <c r="A35" s="279" t="s">
        <v>654</v>
      </c>
      <c r="B35" s="2" t="s">
        <v>797</v>
      </c>
      <c r="C35" s="361"/>
      <c r="D35" s="361"/>
      <c r="E35" s="361"/>
      <c r="F35" s="361"/>
      <c r="G35" s="361"/>
      <c r="H35" s="361"/>
    </row>
    <row r="36" spans="1:8">
      <c r="A36" s="158" t="s">
        <v>645</v>
      </c>
      <c r="B36" s="2" t="s">
        <v>798</v>
      </c>
      <c r="C36" s="362">
        <f>SUM(C12,C13,C14,C17,C21,C22,C23,C24,C25,C26,C34,C35)</f>
        <v>0</v>
      </c>
      <c r="D36" s="362">
        <f t="shared" ref="D36:H36" si="5">SUM(D12,D13,D14,D17,D21,D22,D23,D24,D25,D26,D34,D35)</f>
        <v>0</v>
      </c>
      <c r="E36" s="362">
        <f t="shared" si="5"/>
        <v>0</v>
      </c>
      <c r="F36" s="362">
        <f t="shared" si="5"/>
        <v>0</v>
      </c>
      <c r="G36" s="362">
        <f t="shared" si="5"/>
        <v>0</v>
      </c>
      <c r="H36" s="362">
        <f t="shared" si="5"/>
        <v>0</v>
      </c>
    </row>
    <row r="37" spans="1:8">
      <c r="A37" s="158" t="s">
        <v>655</v>
      </c>
      <c r="B37" s="2"/>
      <c r="C37" s="363"/>
      <c r="D37" s="363"/>
      <c r="E37" s="363"/>
      <c r="F37" s="363"/>
      <c r="G37" s="363"/>
      <c r="H37" s="363"/>
    </row>
    <row r="38" spans="1:8">
      <c r="A38" s="279" t="s">
        <v>656</v>
      </c>
      <c r="B38" s="2" t="s">
        <v>799</v>
      </c>
      <c r="C38" s="362">
        <f>SUM(C39,C43)</f>
        <v>0</v>
      </c>
      <c r="D38" s="362">
        <f t="shared" ref="D38:H38" si="6">SUM(D39,D43)</f>
        <v>0</v>
      </c>
      <c r="E38" s="362">
        <f t="shared" si="6"/>
        <v>0</v>
      </c>
      <c r="F38" s="362">
        <f t="shared" si="6"/>
        <v>0</v>
      </c>
      <c r="G38" s="362">
        <f t="shared" si="6"/>
        <v>0</v>
      </c>
      <c r="H38" s="362">
        <f t="shared" si="6"/>
        <v>0</v>
      </c>
    </row>
    <row r="39" spans="1:8">
      <c r="A39" s="251" t="s">
        <v>657</v>
      </c>
      <c r="B39" s="2" t="s">
        <v>800</v>
      </c>
      <c r="C39" s="362">
        <f>SUM(C40:C42)</f>
        <v>0</v>
      </c>
      <c r="D39" s="362">
        <f t="shared" ref="D39:H39" si="7">SUM(D40:D42)</f>
        <v>0</v>
      </c>
      <c r="E39" s="362">
        <f t="shared" si="7"/>
        <v>0</v>
      </c>
      <c r="F39" s="362">
        <f t="shared" si="7"/>
        <v>0</v>
      </c>
      <c r="G39" s="362">
        <f t="shared" si="7"/>
        <v>0</v>
      </c>
      <c r="H39" s="362">
        <f t="shared" si="7"/>
        <v>0</v>
      </c>
    </row>
    <row r="40" spans="1:8">
      <c r="A40" s="278" t="s">
        <v>658</v>
      </c>
      <c r="B40" s="2" t="s">
        <v>801</v>
      </c>
      <c r="C40" s="361"/>
      <c r="D40" s="361"/>
      <c r="E40" s="361"/>
      <c r="F40" s="361"/>
      <c r="G40" s="361"/>
      <c r="H40" s="361"/>
    </row>
    <row r="41" spans="1:8">
      <c r="A41" s="278" t="s">
        <v>659</v>
      </c>
      <c r="B41" s="2" t="s">
        <v>802</v>
      </c>
      <c r="C41" s="361"/>
      <c r="D41" s="361"/>
      <c r="E41" s="361"/>
      <c r="F41" s="361"/>
      <c r="G41" s="361"/>
      <c r="H41" s="361"/>
    </row>
    <row r="42" spans="1:8">
      <c r="A42" s="278" t="s">
        <v>660</v>
      </c>
      <c r="B42" s="2" t="s">
        <v>803</v>
      </c>
      <c r="C42" s="361"/>
      <c r="D42" s="361"/>
      <c r="E42" s="361"/>
      <c r="F42" s="361"/>
      <c r="G42" s="361"/>
      <c r="H42" s="361"/>
    </row>
    <row r="43" spans="1:8">
      <c r="A43" s="251" t="s">
        <v>661</v>
      </c>
      <c r="B43" s="2" t="s">
        <v>804</v>
      </c>
      <c r="C43" s="362">
        <f>SUM(C44:C46)</f>
        <v>0</v>
      </c>
      <c r="D43" s="362">
        <f t="shared" ref="D43:H43" si="8">SUM(D44:D46)</f>
        <v>0</v>
      </c>
      <c r="E43" s="362">
        <f t="shared" si="8"/>
        <v>0</v>
      </c>
      <c r="F43" s="362">
        <f t="shared" si="8"/>
        <v>0</v>
      </c>
      <c r="G43" s="362">
        <f t="shared" si="8"/>
        <v>0</v>
      </c>
      <c r="H43" s="362">
        <f t="shared" si="8"/>
        <v>0</v>
      </c>
    </row>
    <row r="44" spans="1:8">
      <c r="A44" s="278" t="s">
        <v>658</v>
      </c>
      <c r="B44" s="2" t="s">
        <v>805</v>
      </c>
      <c r="C44" s="361"/>
      <c r="D44" s="361"/>
      <c r="E44" s="361"/>
      <c r="F44" s="361"/>
      <c r="G44" s="361"/>
      <c r="H44" s="361"/>
    </row>
    <row r="45" spans="1:8">
      <c r="A45" s="278" t="s">
        <v>659</v>
      </c>
      <c r="B45" s="2" t="s">
        <v>806</v>
      </c>
      <c r="C45" s="361"/>
      <c r="D45" s="361"/>
      <c r="E45" s="361"/>
      <c r="F45" s="361"/>
      <c r="G45" s="361"/>
      <c r="H45" s="361"/>
    </row>
    <row r="46" spans="1:8">
      <c r="A46" s="278" t="s">
        <v>660</v>
      </c>
      <c r="B46" s="2" t="s">
        <v>807</v>
      </c>
      <c r="C46" s="361"/>
      <c r="D46" s="361"/>
      <c r="E46" s="361"/>
      <c r="F46" s="361"/>
      <c r="G46" s="361"/>
      <c r="H46" s="361"/>
    </row>
    <row r="47" spans="1:8">
      <c r="A47" s="279" t="s">
        <v>662</v>
      </c>
      <c r="B47" s="2" t="s">
        <v>808</v>
      </c>
      <c r="C47" s="362">
        <f>SUM(C48,C52)</f>
        <v>0</v>
      </c>
      <c r="D47" s="362">
        <f t="shared" ref="D47:H47" si="9">SUM(D48,D52)</f>
        <v>0</v>
      </c>
      <c r="E47" s="362">
        <f t="shared" si="9"/>
        <v>0</v>
      </c>
      <c r="F47" s="362">
        <f t="shared" si="9"/>
        <v>0</v>
      </c>
      <c r="G47" s="362">
        <f t="shared" si="9"/>
        <v>0</v>
      </c>
      <c r="H47" s="362">
        <f t="shared" si="9"/>
        <v>0</v>
      </c>
    </row>
    <row r="48" spans="1:8">
      <c r="A48" s="251" t="s">
        <v>663</v>
      </c>
      <c r="B48" s="2" t="s">
        <v>809</v>
      </c>
      <c r="C48" s="362">
        <f>SUM(C49:C51)</f>
        <v>0</v>
      </c>
      <c r="D48" s="362">
        <f t="shared" ref="D48:H48" si="10">SUM(D49:D51)</f>
        <v>0</v>
      </c>
      <c r="E48" s="362">
        <f t="shared" si="10"/>
        <v>0</v>
      </c>
      <c r="F48" s="362">
        <f t="shared" si="10"/>
        <v>0</v>
      </c>
      <c r="G48" s="362">
        <f t="shared" si="10"/>
        <v>0</v>
      </c>
      <c r="H48" s="362">
        <f t="shared" si="10"/>
        <v>0</v>
      </c>
    </row>
    <row r="49" spans="1:8">
      <c r="A49" s="278" t="s">
        <v>658</v>
      </c>
      <c r="B49" s="2" t="s">
        <v>810</v>
      </c>
      <c r="C49" s="361"/>
      <c r="D49" s="361"/>
      <c r="E49" s="361"/>
      <c r="F49" s="361"/>
      <c r="G49" s="361"/>
      <c r="H49" s="361"/>
    </row>
    <row r="50" spans="1:8">
      <c r="A50" s="278" t="s">
        <v>659</v>
      </c>
      <c r="B50" s="2" t="s">
        <v>811</v>
      </c>
      <c r="C50" s="361"/>
      <c r="D50" s="361"/>
      <c r="E50" s="361"/>
      <c r="F50" s="361"/>
      <c r="G50" s="361"/>
      <c r="H50" s="361"/>
    </row>
    <row r="51" spans="1:8">
      <c r="A51" s="278" t="s">
        <v>660</v>
      </c>
      <c r="B51" s="2" t="s">
        <v>812</v>
      </c>
      <c r="C51" s="361"/>
      <c r="D51" s="361"/>
      <c r="E51" s="361"/>
      <c r="F51" s="361"/>
      <c r="G51" s="361"/>
      <c r="H51" s="361"/>
    </row>
    <row r="52" spans="1:8">
      <c r="A52" s="280" t="s">
        <v>664</v>
      </c>
      <c r="B52" s="2" t="s">
        <v>813</v>
      </c>
      <c r="C52" s="362">
        <f>SUM(C53:C55)</f>
        <v>0</v>
      </c>
      <c r="D52" s="362">
        <f t="shared" ref="D52:H52" si="11">SUM(D53:D55)</f>
        <v>0</v>
      </c>
      <c r="E52" s="362">
        <f t="shared" si="11"/>
        <v>0</v>
      </c>
      <c r="F52" s="362">
        <f t="shared" si="11"/>
        <v>0</v>
      </c>
      <c r="G52" s="362">
        <f t="shared" si="11"/>
        <v>0</v>
      </c>
      <c r="H52" s="362">
        <f t="shared" si="11"/>
        <v>0</v>
      </c>
    </row>
    <row r="53" spans="1:8">
      <c r="A53" s="278" t="s">
        <v>658</v>
      </c>
      <c r="B53" s="2" t="s">
        <v>814</v>
      </c>
      <c r="C53" s="364"/>
      <c r="D53" s="364"/>
      <c r="E53" s="364"/>
      <c r="F53" s="364"/>
      <c r="G53" s="364"/>
      <c r="H53" s="364"/>
    </row>
    <row r="54" spans="1:8">
      <c r="A54" s="278" t="s">
        <v>659</v>
      </c>
      <c r="B54" s="2" t="s">
        <v>815</v>
      </c>
      <c r="C54" s="361"/>
      <c r="D54" s="361"/>
      <c r="E54" s="361"/>
      <c r="F54" s="361"/>
      <c r="G54" s="361"/>
      <c r="H54" s="361"/>
    </row>
    <row r="55" spans="1:8">
      <c r="A55" s="278" t="s">
        <v>660</v>
      </c>
      <c r="B55" s="2" t="s">
        <v>816</v>
      </c>
      <c r="C55" s="361"/>
      <c r="D55" s="361"/>
      <c r="E55" s="361"/>
      <c r="F55" s="361"/>
      <c r="G55" s="361"/>
      <c r="H55" s="361"/>
    </row>
    <row r="56" spans="1:8">
      <c r="A56" s="279" t="s">
        <v>665</v>
      </c>
      <c r="B56" s="2" t="s">
        <v>817</v>
      </c>
      <c r="C56" s="362">
        <f>SUM(C57:C59)</f>
        <v>0</v>
      </c>
      <c r="D56" s="362">
        <f t="shared" ref="D56:H56" si="12">SUM(D57:D59)</f>
        <v>0</v>
      </c>
      <c r="E56" s="362">
        <f t="shared" si="12"/>
        <v>0</v>
      </c>
      <c r="F56" s="362">
        <f t="shared" si="12"/>
        <v>0</v>
      </c>
      <c r="G56" s="362">
        <f t="shared" si="12"/>
        <v>0</v>
      </c>
      <c r="H56" s="362">
        <f t="shared" si="12"/>
        <v>0</v>
      </c>
    </row>
    <row r="57" spans="1:8">
      <c r="A57" s="251" t="s">
        <v>658</v>
      </c>
      <c r="B57" s="2" t="s">
        <v>818</v>
      </c>
      <c r="C57" s="361"/>
      <c r="D57" s="361"/>
      <c r="E57" s="361"/>
      <c r="F57" s="361"/>
      <c r="G57" s="361"/>
      <c r="H57" s="361"/>
    </row>
    <row r="58" spans="1:8">
      <c r="A58" s="251" t="s">
        <v>659</v>
      </c>
      <c r="B58" s="2" t="s">
        <v>819</v>
      </c>
      <c r="C58" s="361"/>
      <c r="D58" s="361"/>
      <c r="E58" s="361"/>
      <c r="F58" s="361"/>
      <c r="G58" s="361"/>
      <c r="H58" s="361"/>
    </row>
    <row r="59" spans="1:8">
      <c r="A59" s="251" t="s">
        <v>660</v>
      </c>
      <c r="B59" s="2" t="s">
        <v>820</v>
      </c>
      <c r="C59" s="361"/>
      <c r="D59" s="361"/>
      <c r="E59" s="361"/>
      <c r="F59" s="361"/>
      <c r="G59" s="361"/>
      <c r="H59" s="361"/>
    </row>
    <row r="60" spans="1:8">
      <c r="A60" s="279" t="s">
        <v>669</v>
      </c>
      <c r="B60" s="2" t="s">
        <v>821</v>
      </c>
      <c r="C60" s="361"/>
      <c r="D60" s="361"/>
      <c r="E60" s="361"/>
      <c r="F60" s="361"/>
      <c r="G60" s="361"/>
      <c r="H60" s="361"/>
    </row>
    <row r="61" spans="1:8">
      <c r="A61" s="279" t="s">
        <v>668</v>
      </c>
      <c r="B61" s="2" t="s">
        <v>822</v>
      </c>
      <c r="C61" s="361"/>
      <c r="D61" s="361"/>
      <c r="E61" s="361"/>
      <c r="F61" s="361"/>
      <c r="G61" s="361"/>
      <c r="H61" s="361"/>
    </row>
    <row r="62" spans="1:8">
      <c r="A62" s="279" t="s">
        <v>643</v>
      </c>
      <c r="B62" s="2" t="s">
        <v>823</v>
      </c>
      <c r="C62" s="361"/>
      <c r="D62" s="361"/>
      <c r="E62" s="361"/>
      <c r="F62" s="361"/>
      <c r="G62" s="361"/>
      <c r="H62" s="361"/>
    </row>
    <row r="63" spans="1:8">
      <c r="A63" s="279" t="s">
        <v>1037</v>
      </c>
      <c r="B63" s="2" t="s">
        <v>824</v>
      </c>
      <c r="C63" s="362">
        <f>SUM(C64:C65)</f>
        <v>0</v>
      </c>
      <c r="D63" s="362">
        <f t="shared" ref="D63:H63" si="13">SUM(D64:D65)</f>
        <v>0</v>
      </c>
      <c r="E63" s="362">
        <f t="shared" si="13"/>
        <v>0</v>
      </c>
      <c r="F63" s="362">
        <f t="shared" si="13"/>
        <v>0</v>
      </c>
      <c r="G63" s="362">
        <f t="shared" si="13"/>
        <v>0</v>
      </c>
      <c r="H63" s="362">
        <f t="shared" si="13"/>
        <v>0</v>
      </c>
    </row>
    <row r="64" spans="1:8">
      <c r="A64" s="251" t="s">
        <v>1038</v>
      </c>
      <c r="B64" s="2" t="s">
        <v>825</v>
      </c>
      <c r="C64" s="355"/>
      <c r="D64" s="355"/>
      <c r="E64" s="355"/>
      <c r="F64" s="355"/>
      <c r="G64" s="355"/>
      <c r="H64" s="355"/>
    </row>
    <row r="65" spans="1:8">
      <c r="A65" s="251" t="s">
        <v>1039</v>
      </c>
      <c r="B65" s="2" t="s">
        <v>861</v>
      </c>
      <c r="C65" s="355"/>
      <c r="D65" s="355"/>
      <c r="E65" s="355"/>
      <c r="F65" s="355"/>
      <c r="G65" s="355"/>
      <c r="H65" s="355"/>
    </row>
    <row r="66" spans="1:8">
      <c r="A66" s="279" t="s">
        <v>670</v>
      </c>
      <c r="B66" s="2" t="s">
        <v>862</v>
      </c>
      <c r="C66" s="361"/>
      <c r="D66" s="361"/>
      <c r="E66" s="361"/>
      <c r="F66" s="361"/>
      <c r="G66" s="361"/>
      <c r="H66" s="361"/>
    </row>
    <row r="67" spans="1:8">
      <c r="A67" s="158" t="s">
        <v>666</v>
      </c>
      <c r="B67" s="2" t="s">
        <v>863</v>
      </c>
      <c r="C67" s="362">
        <f>SUM(C38,C47,C56,C60:C63,C66)</f>
        <v>0</v>
      </c>
      <c r="D67" s="362">
        <f t="shared" ref="D67:H67" si="14">SUM(D38,D47,D56,D60:D63,D66)</f>
        <v>0</v>
      </c>
      <c r="E67" s="362">
        <f t="shared" si="14"/>
        <v>0</v>
      </c>
      <c r="F67" s="362">
        <f t="shared" si="14"/>
        <v>0</v>
      </c>
      <c r="G67" s="362">
        <f t="shared" si="14"/>
        <v>0</v>
      </c>
      <c r="H67" s="362">
        <f t="shared" si="14"/>
        <v>0</v>
      </c>
    </row>
    <row r="68" spans="1:8">
      <c r="A68" s="158" t="s">
        <v>667</v>
      </c>
      <c r="B68" s="2" t="s">
        <v>864</v>
      </c>
      <c r="C68" s="362">
        <f>C36-C67</f>
        <v>0</v>
      </c>
      <c r="D68" s="362">
        <f t="shared" ref="D68:H68" si="15">D36-D67</f>
        <v>0</v>
      </c>
      <c r="E68" s="362">
        <f t="shared" si="15"/>
        <v>0</v>
      </c>
      <c r="F68" s="362">
        <f t="shared" si="15"/>
        <v>0</v>
      </c>
      <c r="G68" s="362">
        <f t="shared" si="15"/>
        <v>0</v>
      </c>
      <c r="H68" s="362">
        <f t="shared" si="15"/>
        <v>0</v>
      </c>
    </row>
    <row r="69" spans="1:8">
      <c r="A69" s="263"/>
      <c r="B69" s="263"/>
      <c r="C69" s="378"/>
      <c r="D69" s="378"/>
      <c r="E69" s="379"/>
      <c r="F69" s="379"/>
      <c r="G69" s="379"/>
      <c r="H69" s="379"/>
    </row>
    <row r="70" spans="1:8">
      <c r="A70" s="158" t="s">
        <v>757</v>
      </c>
      <c r="B70" s="2"/>
      <c r="C70" s="363"/>
      <c r="D70" s="363"/>
      <c r="E70" s="363"/>
      <c r="F70" s="363"/>
      <c r="G70" s="363"/>
      <c r="H70" s="363"/>
    </row>
    <row r="71" spans="1:8">
      <c r="A71" s="251" t="s">
        <v>1135</v>
      </c>
      <c r="B71" s="2" t="s">
        <v>865</v>
      </c>
      <c r="C71" s="361"/>
      <c r="D71" s="361"/>
      <c r="E71" s="361"/>
      <c r="F71" s="361"/>
      <c r="G71" s="361"/>
      <c r="H71" s="361"/>
    </row>
    <row r="72" spans="1:8">
      <c r="A72" s="251" t="s">
        <v>1136</v>
      </c>
      <c r="B72" s="2" t="s">
        <v>866</v>
      </c>
      <c r="C72" s="361"/>
      <c r="D72" s="361"/>
      <c r="E72" s="361"/>
      <c r="F72" s="361"/>
      <c r="G72" s="361"/>
      <c r="H72" s="361"/>
    </row>
    <row r="73" spans="1:8">
      <c r="A73" s="263"/>
      <c r="B73" s="263"/>
      <c r="C73" s="263"/>
      <c r="D73" s="263"/>
    </row>
    <row r="74" spans="1:8">
      <c r="A74" s="263"/>
      <c r="B74" s="263"/>
      <c r="C74" s="263"/>
      <c r="D74" s="263"/>
    </row>
    <row r="75" spans="1:8">
      <c r="A75" s="263"/>
      <c r="B75" s="263"/>
      <c r="C75" s="263"/>
      <c r="D75" s="263"/>
    </row>
    <row r="76" spans="1:8">
      <c r="A76" s="263"/>
      <c r="B76" s="263"/>
      <c r="C76" s="263"/>
      <c r="D76" s="263"/>
    </row>
    <row r="77" spans="1:8">
      <c r="A77" s="263"/>
      <c r="B77" s="263"/>
      <c r="C77" s="263"/>
      <c r="D77" s="263"/>
    </row>
    <row r="78" spans="1:8">
      <c r="A78" s="263"/>
      <c r="B78" s="263"/>
      <c r="C78" s="263"/>
      <c r="D78" s="263"/>
    </row>
    <row r="79" spans="1:8">
      <c r="A79" s="263"/>
      <c r="B79" s="263"/>
      <c r="C79" s="263"/>
      <c r="D79" s="263"/>
    </row>
    <row r="80" spans="1:8">
      <c r="A80" s="263"/>
      <c r="B80" s="263"/>
      <c r="C80" s="263"/>
      <c r="D80" s="263"/>
    </row>
    <row r="81" spans="1:4">
      <c r="A81" s="263"/>
      <c r="B81" s="263"/>
      <c r="C81" s="263"/>
      <c r="D81" s="263"/>
    </row>
    <row r="82" spans="1:4">
      <c r="A82" s="263"/>
      <c r="B82" s="263"/>
      <c r="C82" s="263"/>
      <c r="D82" s="263"/>
    </row>
    <row r="83" spans="1:4">
      <c r="A83" s="263"/>
      <c r="B83" s="263"/>
      <c r="C83" s="263"/>
      <c r="D83" s="263"/>
    </row>
    <row r="84" spans="1:4">
      <c r="A84" s="263"/>
      <c r="B84" s="263"/>
      <c r="C84" s="263"/>
      <c r="D84" s="263"/>
    </row>
    <row r="85" spans="1:4">
      <c r="A85" s="263"/>
      <c r="B85" s="263"/>
      <c r="C85" s="263"/>
      <c r="D85" s="263"/>
    </row>
    <row r="86" spans="1:4">
      <c r="A86" s="263"/>
      <c r="B86" s="263"/>
      <c r="C86" s="263"/>
      <c r="D86" s="263"/>
    </row>
    <row r="87" spans="1:4">
      <c r="A87" s="263"/>
      <c r="B87" s="263"/>
      <c r="C87" s="263"/>
      <c r="D87" s="263"/>
    </row>
    <row r="88" spans="1:4">
      <c r="A88" s="263"/>
      <c r="B88" s="263"/>
      <c r="C88" s="263"/>
      <c r="D88" s="263"/>
    </row>
    <row r="89" spans="1:4">
      <c r="A89" s="263"/>
      <c r="B89" s="263"/>
      <c r="C89" s="263"/>
      <c r="D89" s="263"/>
    </row>
    <row r="90" spans="1:4">
      <c r="A90" s="263"/>
      <c r="B90" s="263"/>
      <c r="C90" s="263"/>
      <c r="D90" s="263"/>
    </row>
    <row r="91" spans="1:4">
      <c r="A91" s="263"/>
      <c r="B91" s="263"/>
      <c r="C91" s="263"/>
      <c r="D91" s="263"/>
    </row>
    <row r="92" spans="1:4">
      <c r="A92" s="263"/>
      <c r="B92" s="263"/>
      <c r="C92" s="263"/>
      <c r="D92" s="263"/>
    </row>
    <row r="93" spans="1:4">
      <c r="A93" s="263"/>
      <c r="B93" s="263"/>
      <c r="C93" s="263"/>
      <c r="D93" s="263"/>
    </row>
    <row r="94" spans="1:4">
      <c r="A94" s="263"/>
      <c r="B94" s="263"/>
      <c r="C94" s="263"/>
      <c r="D94" s="263"/>
    </row>
    <row r="95" spans="1:4">
      <c r="A95" s="263"/>
      <c r="B95" s="263"/>
      <c r="C95" s="263"/>
      <c r="D95" s="263"/>
    </row>
    <row r="96" spans="1:4">
      <c r="A96" s="263"/>
      <c r="B96" s="263"/>
      <c r="C96" s="263"/>
      <c r="D96" s="263"/>
    </row>
    <row r="97" spans="1:4">
      <c r="A97" s="263"/>
      <c r="B97" s="263"/>
      <c r="C97" s="263"/>
      <c r="D97" s="263"/>
    </row>
    <row r="98" spans="1:4">
      <c r="A98" s="263"/>
      <c r="B98" s="263"/>
      <c r="C98" s="263"/>
      <c r="D98" s="263"/>
    </row>
    <row r="99" spans="1:4">
      <c r="A99" s="263"/>
      <c r="B99" s="263"/>
      <c r="C99" s="263"/>
      <c r="D99" s="263"/>
    </row>
    <row r="100" spans="1:4">
      <c r="A100" s="263"/>
      <c r="B100" s="263"/>
      <c r="C100" s="263"/>
      <c r="D100" s="263"/>
    </row>
    <row r="101" spans="1:4">
      <c r="A101" s="263"/>
      <c r="B101" s="263"/>
      <c r="C101" s="263"/>
      <c r="D101" s="263"/>
    </row>
    <row r="102" spans="1:4">
      <c r="A102" s="263"/>
      <c r="B102" s="263"/>
      <c r="C102" s="263"/>
      <c r="D102" s="263"/>
    </row>
    <row r="103" spans="1:4">
      <c r="A103" s="263"/>
      <c r="B103" s="263"/>
      <c r="C103" s="263"/>
      <c r="D103" s="263"/>
    </row>
    <row r="104" spans="1:4">
      <c r="A104" s="263"/>
      <c r="B104" s="263"/>
      <c r="C104" s="263"/>
      <c r="D104" s="263"/>
    </row>
    <row r="105" spans="1:4">
      <c r="A105" s="263"/>
      <c r="B105" s="263"/>
      <c r="C105" s="263"/>
      <c r="D105" s="263"/>
    </row>
    <row r="106" spans="1:4">
      <c r="A106" s="263"/>
      <c r="B106" s="263"/>
      <c r="C106" s="263"/>
      <c r="D106" s="263"/>
    </row>
    <row r="107" spans="1:4">
      <c r="A107" s="263"/>
      <c r="B107" s="263"/>
      <c r="C107" s="263"/>
      <c r="D107" s="263"/>
    </row>
    <row r="108" spans="1:4">
      <c r="A108" s="263"/>
      <c r="B108" s="263"/>
      <c r="C108" s="263"/>
      <c r="D108" s="263"/>
    </row>
    <row r="109" spans="1:4">
      <c r="A109" s="263"/>
      <c r="B109" s="263"/>
      <c r="C109" s="263"/>
      <c r="D109" s="263"/>
    </row>
    <row r="110" spans="1:4">
      <c r="A110" s="263"/>
      <c r="B110" s="263"/>
      <c r="C110" s="263"/>
      <c r="D110" s="263"/>
    </row>
    <row r="111" spans="1:4">
      <c r="A111" s="263"/>
      <c r="B111" s="263"/>
      <c r="C111" s="263"/>
      <c r="D111" s="263"/>
    </row>
    <row r="112" spans="1:4">
      <c r="A112" s="263"/>
      <c r="B112" s="263"/>
      <c r="C112" s="263"/>
      <c r="D112" s="263"/>
    </row>
    <row r="113" spans="1:4">
      <c r="A113" s="263"/>
      <c r="B113" s="263"/>
      <c r="C113" s="263"/>
      <c r="D113" s="263"/>
    </row>
    <row r="114" spans="1:4">
      <c r="A114" s="263"/>
      <c r="B114" s="263"/>
      <c r="C114" s="263"/>
      <c r="D114" s="263"/>
    </row>
    <row r="115" spans="1:4">
      <c r="A115" s="263"/>
      <c r="B115" s="263"/>
      <c r="C115" s="263"/>
      <c r="D115" s="263"/>
    </row>
    <row r="116" spans="1:4">
      <c r="A116" s="263"/>
      <c r="B116" s="263"/>
      <c r="C116" s="263"/>
      <c r="D116" s="263"/>
    </row>
    <row r="117" spans="1:4">
      <c r="A117" s="263"/>
      <c r="B117" s="263"/>
      <c r="C117" s="263"/>
      <c r="D117" s="263"/>
    </row>
    <row r="118" spans="1:4">
      <c r="A118" s="263"/>
      <c r="B118" s="263"/>
      <c r="C118" s="263"/>
      <c r="D118" s="263"/>
    </row>
    <row r="119" spans="1:4">
      <c r="A119" s="263"/>
      <c r="B119" s="263"/>
      <c r="C119" s="263"/>
      <c r="D119" s="263"/>
    </row>
    <row r="120" spans="1:4">
      <c r="A120" s="263"/>
      <c r="B120" s="263"/>
      <c r="C120" s="263"/>
      <c r="D120" s="263"/>
    </row>
  </sheetData>
  <pageMargins left="0.7" right="0.7" top="0.75" bottom="0.75" header="0.3" footer="0.3"/>
  <pageSetup paperSize="9" scale="49" orientation="portrait" r:id="rId1"/>
  <headerFooter>
    <oddHeader>&amp;LEIOPA-REFS-18-011&amp;C&amp;"-,Bold"Balance Sheet&amp;REIOPA REGULAR USE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H40"/>
  <sheetViews>
    <sheetView showGridLines="0" workbookViewId="0">
      <selection activeCell="D19" sqref="D19"/>
    </sheetView>
  </sheetViews>
  <sheetFormatPr baseColWidth="10" defaultColWidth="11.44140625" defaultRowHeight="14.4"/>
  <cols>
    <col min="1" max="1" width="45.88671875" style="263" customWidth="1"/>
    <col min="2" max="2" width="27" style="263" customWidth="1"/>
    <col min="3" max="8" width="18.33203125" style="263" customWidth="1"/>
    <col min="9" max="16384" width="11.44140625" style="263"/>
  </cols>
  <sheetData>
    <row r="1" spans="1:8">
      <c r="A1" s="270" t="s">
        <v>990</v>
      </c>
      <c r="B1" s="271"/>
      <c r="C1" s="261" t="str">
        <f>IF(P.Participant!C8="-","[Participant's name]",P.Participant!C8)</f>
        <v>[Participant's name]</v>
      </c>
      <c r="D1" s="261"/>
      <c r="E1" s="272"/>
      <c r="F1" s="272"/>
      <c r="G1" s="272"/>
      <c r="H1" s="272"/>
    </row>
    <row r="2" spans="1:8">
      <c r="A2" s="270" t="s">
        <v>997</v>
      </c>
      <c r="B2" s="270"/>
      <c r="C2" s="261"/>
      <c r="D2" s="261"/>
      <c r="E2" s="272"/>
      <c r="F2" s="272"/>
      <c r="G2" s="272"/>
      <c r="H2" s="272"/>
    </row>
    <row r="3" spans="1:8">
      <c r="A3" s="270" t="s">
        <v>988</v>
      </c>
      <c r="B3" s="270"/>
      <c r="C3" s="261"/>
      <c r="D3" s="261"/>
      <c r="E3" s="272"/>
      <c r="F3" s="272"/>
      <c r="G3" s="272"/>
      <c r="H3" s="272"/>
    </row>
    <row r="4" spans="1:8">
      <c r="A4" s="273"/>
      <c r="B4" s="271"/>
      <c r="C4" s="271"/>
      <c r="D4" s="271"/>
      <c r="E4" s="272"/>
      <c r="F4" s="272"/>
      <c r="G4" s="272"/>
      <c r="H4" s="272"/>
    </row>
    <row r="5" spans="1:8">
      <c r="A5" s="281"/>
      <c r="C5" s="281"/>
      <c r="D5" s="281"/>
    </row>
    <row r="6" spans="1:8">
      <c r="A6" s="281"/>
      <c r="C6" s="281"/>
      <c r="D6" s="281"/>
    </row>
    <row r="7" spans="1:8">
      <c r="A7" s="264"/>
      <c r="C7" s="68" t="s">
        <v>712</v>
      </c>
      <c r="D7" s="68" t="s">
        <v>712</v>
      </c>
      <c r="E7" s="68" t="s">
        <v>712</v>
      </c>
      <c r="F7" s="68" t="s">
        <v>712</v>
      </c>
      <c r="G7" s="68" t="s">
        <v>712</v>
      </c>
      <c r="H7" s="68" t="s">
        <v>712</v>
      </c>
    </row>
    <row r="8" spans="1:8">
      <c r="A8" s="264"/>
      <c r="B8" s="264"/>
      <c r="C8" s="255">
        <v>2022</v>
      </c>
      <c r="D8" s="255">
        <v>2023</v>
      </c>
      <c r="E8" s="255">
        <v>2024</v>
      </c>
      <c r="F8" s="255">
        <v>2025</v>
      </c>
      <c r="G8" s="255">
        <v>2026</v>
      </c>
      <c r="H8" s="255">
        <v>2027</v>
      </c>
    </row>
    <row r="9" spans="1:8">
      <c r="A9" s="264"/>
      <c r="B9" s="264"/>
      <c r="C9" s="113" t="s">
        <v>769</v>
      </c>
      <c r="D9" s="113" t="s">
        <v>770</v>
      </c>
      <c r="E9" s="113" t="s">
        <v>771</v>
      </c>
      <c r="F9" s="113" t="s">
        <v>772</v>
      </c>
      <c r="G9" s="113" t="s">
        <v>773</v>
      </c>
      <c r="H9" s="113" t="s">
        <v>826</v>
      </c>
    </row>
    <row r="10" spans="1:8">
      <c r="A10" s="303" t="s">
        <v>989</v>
      </c>
      <c r="B10" s="121"/>
      <c r="C10" s="277"/>
      <c r="D10" s="257"/>
      <c r="E10" s="277"/>
      <c r="F10" s="277"/>
      <c r="G10" s="277"/>
      <c r="H10" s="277"/>
    </row>
    <row r="11" spans="1:8" ht="27.6">
      <c r="A11" s="304" t="s">
        <v>991</v>
      </c>
      <c r="B11" s="2" t="s">
        <v>774</v>
      </c>
      <c r="C11" s="361"/>
      <c r="D11" s="361"/>
      <c r="E11" s="361"/>
      <c r="F11" s="361"/>
      <c r="G11" s="361"/>
      <c r="H11" s="361"/>
    </row>
    <row r="12" spans="1:8" ht="30" customHeight="1">
      <c r="A12" s="304" t="s">
        <v>992</v>
      </c>
      <c r="B12" s="2" t="s">
        <v>775</v>
      </c>
      <c r="C12" s="361"/>
      <c r="D12" s="361"/>
      <c r="E12" s="361"/>
      <c r="F12" s="361"/>
      <c r="G12" s="361"/>
      <c r="H12" s="361"/>
    </row>
    <row r="13" spans="1:8">
      <c r="A13" s="305" t="s">
        <v>993</v>
      </c>
      <c r="B13" s="2" t="s">
        <v>776</v>
      </c>
      <c r="C13" s="361"/>
      <c r="D13" s="361"/>
      <c r="E13" s="361"/>
      <c r="F13" s="361"/>
      <c r="G13" s="361"/>
      <c r="H13" s="361"/>
    </row>
    <row r="14" spans="1:8" ht="20.25" customHeight="1">
      <c r="A14" s="305" t="s">
        <v>994</v>
      </c>
      <c r="B14" s="2" t="s">
        <v>777</v>
      </c>
      <c r="C14" s="361"/>
      <c r="D14" s="361"/>
      <c r="E14" s="361"/>
      <c r="F14" s="361"/>
      <c r="G14" s="361"/>
      <c r="H14" s="361"/>
    </row>
    <row r="15" spans="1:8">
      <c r="A15" s="303" t="s">
        <v>1</v>
      </c>
      <c r="B15" s="2" t="s">
        <v>778</v>
      </c>
      <c r="C15" s="361"/>
      <c r="D15" s="361"/>
      <c r="E15" s="361"/>
      <c r="F15" s="361"/>
      <c r="G15" s="361"/>
      <c r="H15" s="361"/>
    </row>
    <row r="16" spans="1:8">
      <c r="A16" s="303" t="s">
        <v>924</v>
      </c>
      <c r="B16" s="2" t="s">
        <v>779</v>
      </c>
      <c r="C16" s="361"/>
      <c r="D16" s="361"/>
      <c r="E16" s="361"/>
      <c r="F16" s="361"/>
      <c r="G16" s="361"/>
      <c r="H16" s="361"/>
    </row>
    <row r="17" spans="1:8">
      <c r="A17" s="306" t="s">
        <v>995</v>
      </c>
      <c r="B17" s="2" t="s">
        <v>780</v>
      </c>
      <c r="C17" s="362" t="e">
        <f>C13/C15</f>
        <v>#DIV/0!</v>
      </c>
      <c r="D17" s="362" t="e">
        <f t="shared" ref="D17:H18" si="0">D13/D15</f>
        <v>#DIV/0!</v>
      </c>
      <c r="E17" s="362" t="e">
        <f t="shared" si="0"/>
        <v>#DIV/0!</v>
      </c>
      <c r="F17" s="362" t="e">
        <f t="shared" si="0"/>
        <v>#DIV/0!</v>
      </c>
      <c r="G17" s="362" t="e">
        <f t="shared" si="0"/>
        <v>#DIV/0!</v>
      </c>
      <c r="H17" s="362" t="e">
        <f t="shared" si="0"/>
        <v>#DIV/0!</v>
      </c>
    </row>
    <row r="18" spans="1:8">
      <c r="A18" s="306" t="s">
        <v>996</v>
      </c>
      <c r="B18" s="2" t="s">
        <v>781</v>
      </c>
      <c r="C18" s="362" t="e">
        <f>C14/C16</f>
        <v>#DIV/0!</v>
      </c>
      <c r="D18" s="362" t="e">
        <f t="shared" si="0"/>
        <v>#DIV/0!</v>
      </c>
      <c r="E18" s="362" t="e">
        <f t="shared" si="0"/>
        <v>#DIV/0!</v>
      </c>
      <c r="F18" s="362" t="e">
        <f t="shared" si="0"/>
        <v>#DIV/0!</v>
      </c>
      <c r="G18" s="362" t="e">
        <f t="shared" si="0"/>
        <v>#DIV/0!</v>
      </c>
      <c r="H18" s="362" t="e">
        <f t="shared" si="0"/>
        <v>#DIV/0!</v>
      </c>
    </row>
    <row r="19" spans="1:8">
      <c r="C19" s="379"/>
      <c r="D19" s="379"/>
      <c r="E19" s="379"/>
      <c r="F19" s="379"/>
      <c r="G19" s="379"/>
      <c r="H19" s="379"/>
    </row>
    <row r="20" spans="1:8">
      <c r="A20" s="303" t="s">
        <v>1141</v>
      </c>
      <c r="B20" s="2"/>
      <c r="C20" s="377"/>
      <c r="D20" s="356"/>
      <c r="E20" s="377"/>
      <c r="F20" s="377"/>
      <c r="G20" s="377"/>
      <c r="H20" s="377"/>
    </row>
    <row r="21" spans="1:8">
      <c r="A21" s="304" t="s">
        <v>1045</v>
      </c>
      <c r="B21" s="2" t="s">
        <v>782</v>
      </c>
      <c r="C21" s="361"/>
      <c r="D21" s="361"/>
      <c r="E21" s="361"/>
      <c r="F21" s="361"/>
      <c r="G21" s="361"/>
      <c r="H21" s="361"/>
    </row>
    <row r="22" spans="1:8">
      <c r="A22" s="304" t="s">
        <v>998</v>
      </c>
      <c r="B22" s="2" t="s">
        <v>783</v>
      </c>
      <c r="C22" s="361"/>
      <c r="D22" s="361"/>
      <c r="E22" s="361"/>
      <c r="F22" s="361"/>
      <c r="G22" s="361"/>
      <c r="H22" s="361"/>
    </row>
    <row r="23" spans="1:8">
      <c r="A23" s="304" t="s">
        <v>999</v>
      </c>
      <c r="B23" s="2" t="s">
        <v>784</v>
      </c>
      <c r="C23" s="361"/>
      <c r="D23" s="361"/>
      <c r="E23" s="361"/>
      <c r="F23" s="361"/>
      <c r="G23" s="361"/>
      <c r="H23" s="361"/>
    </row>
    <row r="24" spans="1:8">
      <c r="A24" s="305" t="s">
        <v>1000</v>
      </c>
      <c r="B24" s="2" t="s">
        <v>785</v>
      </c>
      <c r="C24" s="361"/>
      <c r="D24" s="361"/>
      <c r="E24" s="361"/>
      <c r="F24" s="361"/>
      <c r="G24" s="361"/>
      <c r="H24" s="361"/>
    </row>
    <row r="25" spans="1:8">
      <c r="A25" s="305" t="s">
        <v>1001</v>
      </c>
      <c r="B25" s="2" t="s">
        <v>786</v>
      </c>
      <c r="C25" s="361"/>
      <c r="D25" s="361"/>
      <c r="E25" s="361"/>
      <c r="F25" s="361"/>
      <c r="G25" s="361"/>
      <c r="H25" s="361"/>
    </row>
    <row r="26" spans="1:8">
      <c r="A26" s="304" t="s">
        <v>925</v>
      </c>
      <c r="B26" s="2" t="s">
        <v>787</v>
      </c>
      <c r="C26" s="361"/>
      <c r="D26" s="361"/>
      <c r="E26" s="361"/>
      <c r="F26" s="361"/>
      <c r="G26" s="361"/>
      <c r="H26" s="361"/>
    </row>
    <row r="27" spans="1:8">
      <c r="A27" s="304" t="s">
        <v>1002</v>
      </c>
      <c r="B27" s="2" t="s">
        <v>788</v>
      </c>
      <c r="C27" s="361"/>
      <c r="D27" s="361"/>
      <c r="E27" s="361"/>
      <c r="F27" s="361"/>
      <c r="G27" s="361"/>
      <c r="H27" s="361"/>
    </row>
    <row r="28" spans="1:8">
      <c r="A28" s="304" t="s">
        <v>1003</v>
      </c>
      <c r="B28" s="2" t="s">
        <v>789</v>
      </c>
      <c r="C28" s="361"/>
      <c r="D28" s="361"/>
      <c r="E28" s="361"/>
      <c r="F28" s="361"/>
      <c r="G28" s="361"/>
      <c r="H28" s="361"/>
    </row>
    <row r="29" spans="1:8">
      <c r="A29" s="304" t="s">
        <v>1133</v>
      </c>
      <c r="B29" s="2" t="s">
        <v>790</v>
      </c>
      <c r="C29" s="361"/>
      <c r="D29" s="361"/>
      <c r="E29" s="361"/>
      <c r="F29" s="361"/>
      <c r="G29" s="361"/>
      <c r="H29" s="361"/>
    </row>
    <row r="30" spans="1:8">
      <c r="A30" s="304" t="s">
        <v>1134</v>
      </c>
      <c r="B30" s="2" t="s">
        <v>791</v>
      </c>
      <c r="C30" s="361"/>
      <c r="D30" s="361"/>
      <c r="E30" s="361"/>
      <c r="F30" s="361"/>
      <c r="G30" s="361"/>
      <c r="H30" s="361"/>
    </row>
    <row r="31" spans="1:8">
      <c r="C31" s="379"/>
      <c r="D31" s="379"/>
      <c r="E31" s="379"/>
      <c r="F31" s="379"/>
      <c r="G31" s="379"/>
      <c r="H31" s="379"/>
    </row>
    <row r="32" spans="1:8">
      <c r="A32" s="303" t="s">
        <v>1142</v>
      </c>
      <c r="B32" s="2"/>
      <c r="C32" s="377"/>
      <c r="D32" s="356"/>
      <c r="E32" s="377"/>
      <c r="F32" s="377"/>
      <c r="G32" s="377"/>
      <c r="H32" s="377"/>
    </row>
    <row r="33" spans="1:8">
      <c r="A33" s="304" t="s">
        <v>1045</v>
      </c>
      <c r="B33" s="2" t="s">
        <v>792</v>
      </c>
      <c r="C33" s="361"/>
      <c r="D33" s="361"/>
      <c r="E33" s="361"/>
      <c r="F33" s="361"/>
      <c r="G33" s="361"/>
      <c r="H33" s="361"/>
    </row>
    <row r="34" spans="1:8">
      <c r="A34" s="304" t="s">
        <v>998</v>
      </c>
      <c r="B34" s="2" t="s">
        <v>793</v>
      </c>
      <c r="C34" s="361"/>
      <c r="D34" s="361"/>
      <c r="E34" s="361"/>
      <c r="F34" s="361"/>
      <c r="G34" s="361"/>
      <c r="H34" s="361"/>
    </row>
    <row r="35" spans="1:8">
      <c r="A35" s="304" t="s">
        <v>999</v>
      </c>
      <c r="B35" s="2" t="s">
        <v>794</v>
      </c>
      <c r="C35" s="361"/>
      <c r="D35" s="361"/>
      <c r="E35" s="361"/>
      <c r="F35" s="361"/>
      <c r="G35" s="361"/>
      <c r="H35" s="361"/>
    </row>
    <row r="36" spans="1:8">
      <c r="A36" s="305" t="s">
        <v>1000</v>
      </c>
      <c r="B36" s="2" t="s">
        <v>795</v>
      </c>
      <c r="C36" s="361"/>
      <c r="D36" s="361"/>
      <c r="E36" s="361"/>
      <c r="F36" s="361"/>
      <c r="G36" s="361"/>
      <c r="H36" s="361"/>
    </row>
    <row r="37" spans="1:8">
      <c r="A37" s="305" t="s">
        <v>1001</v>
      </c>
      <c r="B37" s="2" t="s">
        <v>796</v>
      </c>
      <c r="C37" s="361"/>
      <c r="D37" s="361"/>
      <c r="E37" s="361"/>
      <c r="F37" s="361"/>
      <c r="G37" s="361"/>
      <c r="H37" s="361"/>
    </row>
    <row r="38" spans="1:8">
      <c r="A38" s="304" t="s">
        <v>925</v>
      </c>
      <c r="B38" s="2" t="s">
        <v>797</v>
      </c>
      <c r="C38" s="361"/>
      <c r="D38" s="361"/>
      <c r="E38" s="361"/>
      <c r="F38" s="361"/>
      <c r="G38" s="361"/>
      <c r="H38" s="361"/>
    </row>
    <row r="39" spans="1:8">
      <c r="A39" s="304" t="s">
        <v>1002</v>
      </c>
      <c r="B39" s="2" t="s">
        <v>798</v>
      </c>
      <c r="C39" s="361"/>
      <c r="D39" s="361"/>
      <c r="E39" s="361"/>
      <c r="F39" s="361"/>
      <c r="G39" s="361"/>
      <c r="H39" s="361"/>
    </row>
    <row r="40" spans="1:8">
      <c r="A40" s="304" t="s">
        <v>1003</v>
      </c>
      <c r="B40" s="2" t="s">
        <v>799</v>
      </c>
      <c r="C40" s="361"/>
      <c r="D40" s="361"/>
      <c r="E40" s="361"/>
      <c r="F40" s="361"/>
      <c r="G40" s="361"/>
      <c r="H40" s="36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K20"/>
  <sheetViews>
    <sheetView showGridLines="0" topLeftCell="B1" workbookViewId="0">
      <selection activeCell="G8" sqref="G8"/>
    </sheetView>
  </sheetViews>
  <sheetFormatPr baseColWidth="10" defaultColWidth="9.109375" defaultRowHeight="14.4"/>
  <cols>
    <col min="1" max="1" width="25.88671875" style="263" customWidth="1"/>
    <col min="2" max="2" width="29.6640625" style="263" customWidth="1"/>
    <col min="3" max="3" width="32.6640625" style="263" customWidth="1"/>
    <col min="4" max="4" width="32" style="263" customWidth="1"/>
    <col min="5" max="5" width="29.109375" style="263" customWidth="1"/>
    <col min="6" max="11" width="15.5546875" style="263" customWidth="1"/>
    <col min="12" max="16384" width="9.109375" style="263"/>
  </cols>
  <sheetData>
    <row r="1" spans="1:11">
      <c r="A1" s="259" t="s">
        <v>746</v>
      </c>
      <c r="B1" s="260"/>
      <c r="C1" s="261" t="str">
        <f>IF(P.Participant!C8="-","[Participant's name]",P.Participant!C8)</f>
        <v>[Participant's name]</v>
      </c>
      <c r="D1" s="262"/>
      <c r="E1" s="262"/>
    </row>
    <row r="2" spans="1:11">
      <c r="A2" s="108"/>
      <c r="B2" s="259"/>
      <c r="C2" s="261"/>
      <c r="D2" s="262"/>
      <c r="E2" s="262"/>
    </row>
    <row r="3" spans="1:11">
      <c r="A3" s="108" t="s">
        <v>671</v>
      </c>
      <c r="B3" s="259"/>
      <c r="C3" s="261"/>
      <c r="D3" s="262"/>
      <c r="E3" s="262"/>
    </row>
    <row r="4" spans="1:11">
      <c r="A4" s="264"/>
      <c r="B4" s="265"/>
      <c r="C4" s="265"/>
      <c r="D4" s="265"/>
    </row>
    <row r="5" spans="1:11" s="266" customFormat="1" ht="63" customHeight="1">
      <c r="A5" s="68" t="s">
        <v>672</v>
      </c>
      <c r="B5" s="68" t="s">
        <v>676</v>
      </c>
      <c r="C5" s="68" t="s">
        <v>674</v>
      </c>
      <c r="D5" s="68" t="s">
        <v>675</v>
      </c>
      <c r="E5" s="68" t="s">
        <v>956</v>
      </c>
      <c r="F5" s="68" t="s">
        <v>673</v>
      </c>
      <c r="G5" s="68" t="s">
        <v>673</v>
      </c>
      <c r="H5" s="68" t="s">
        <v>673</v>
      </c>
      <c r="I5" s="68" t="s">
        <v>673</v>
      </c>
      <c r="J5" s="68" t="s">
        <v>673</v>
      </c>
      <c r="K5" s="68" t="s">
        <v>673</v>
      </c>
    </row>
    <row r="6" spans="1:11" s="266" customFormat="1">
      <c r="A6" s="90"/>
      <c r="B6" s="90"/>
      <c r="C6" s="90"/>
      <c r="D6" s="90"/>
      <c r="E6" s="90"/>
      <c r="F6" s="267">
        <v>2022</v>
      </c>
      <c r="G6" s="267">
        <v>2023</v>
      </c>
      <c r="H6" s="267">
        <v>2024</v>
      </c>
      <c r="I6" s="267">
        <v>2025</v>
      </c>
      <c r="J6" s="267">
        <v>2026</v>
      </c>
      <c r="K6" s="267">
        <v>2027</v>
      </c>
    </row>
    <row r="7" spans="1:11" s="266" customFormat="1">
      <c r="A7" s="2" t="s">
        <v>769</v>
      </c>
      <c r="B7" s="2" t="s">
        <v>770</v>
      </c>
      <c r="C7" s="2" t="s">
        <v>771</v>
      </c>
      <c r="D7" s="2" t="s">
        <v>772</v>
      </c>
      <c r="E7" s="2" t="s">
        <v>773</v>
      </c>
      <c r="F7" s="2" t="s">
        <v>826</v>
      </c>
      <c r="G7" s="2" t="s">
        <v>827</v>
      </c>
      <c r="H7" s="2" t="s">
        <v>828</v>
      </c>
      <c r="I7" s="2" t="s">
        <v>829</v>
      </c>
      <c r="J7" s="2" t="s">
        <v>830</v>
      </c>
      <c r="K7" s="2" t="s">
        <v>830</v>
      </c>
    </row>
    <row r="8" spans="1:11" s="266" customFormat="1">
      <c r="A8" s="268"/>
      <c r="B8" s="269"/>
      <c r="C8" s="268"/>
      <c r="D8" s="268"/>
      <c r="E8" s="268"/>
      <c r="F8" s="268"/>
      <c r="G8" s="268"/>
      <c r="H8" s="268"/>
      <c r="I8" s="268"/>
      <c r="J8" s="268"/>
      <c r="K8" s="268"/>
    </row>
    <row r="9" spans="1:11" s="266" customFormat="1" ht="15" customHeight="1">
      <c r="B9" s="438" t="s">
        <v>984</v>
      </c>
      <c r="C9" s="438" t="s">
        <v>985</v>
      </c>
      <c r="D9" s="438" t="s">
        <v>986</v>
      </c>
      <c r="E9" s="438" t="s">
        <v>987</v>
      </c>
    </row>
    <row r="10" spans="1:11" s="266" customFormat="1">
      <c r="B10" s="438"/>
      <c r="C10" s="438"/>
      <c r="D10" s="438"/>
      <c r="E10" s="438"/>
    </row>
    <row r="11" spans="1:11" s="266" customFormat="1">
      <c r="B11" s="438"/>
      <c r="C11" s="438"/>
      <c r="D11" s="438"/>
      <c r="E11" s="438"/>
    </row>
    <row r="12" spans="1:11" s="307" customFormat="1">
      <c r="B12" s="438"/>
      <c r="C12" s="438"/>
      <c r="D12" s="438"/>
      <c r="E12" s="438"/>
    </row>
    <row r="13" spans="1:11" s="307" customFormat="1">
      <c r="A13" s="308"/>
      <c r="B13" s="438"/>
      <c r="C13" s="438"/>
      <c r="D13" s="438"/>
      <c r="E13" s="438"/>
    </row>
    <row r="14" spans="1:11" s="307" customFormat="1">
      <c r="B14" s="438"/>
      <c r="C14" s="438"/>
      <c r="D14" s="438"/>
      <c r="E14" s="438"/>
    </row>
    <row r="15" spans="1:11" s="307" customFormat="1">
      <c r="B15" s="438"/>
      <c r="C15" s="438"/>
      <c r="D15" s="438"/>
      <c r="E15" s="438"/>
    </row>
    <row r="16" spans="1:11" s="307" customFormat="1">
      <c r="A16" s="308"/>
      <c r="B16" s="438"/>
      <c r="C16" s="438"/>
      <c r="D16" s="438"/>
      <c r="E16" s="438"/>
    </row>
    <row r="17" spans="1:6" s="307" customFormat="1">
      <c r="A17" s="308"/>
      <c r="B17" s="438"/>
      <c r="C17" s="438"/>
      <c r="D17" s="438"/>
      <c r="E17" s="438"/>
      <c r="F17" s="309"/>
    </row>
    <row r="18" spans="1:6">
      <c r="B18" s="438"/>
      <c r="C18" s="438"/>
      <c r="D18" s="438"/>
      <c r="E18" s="438"/>
    </row>
    <row r="20" spans="1:6">
      <c r="C20" s="92"/>
      <c r="D20" s="92"/>
    </row>
  </sheetData>
  <mergeCells count="4">
    <mergeCell ref="D9:D18"/>
    <mergeCell ref="E9:E18"/>
    <mergeCell ref="B9:B18"/>
    <mergeCell ref="C9:C18"/>
  </mergeCells>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BN29"/>
  <sheetViews>
    <sheetView showGridLines="0" topLeftCell="AY1" workbookViewId="0">
      <selection activeCell="BD14" sqref="BD14"/>
    </sheetView>
  </sheetViews>
  <sheetFormatPr baseColWidth="10" defaultColWidth="29.6640625" defaultRowHeight="12"/>
  <cols>
    <col min="1" max="1" width="51.5546875" style="74" customWidth="1"/>
    <col min="2" max="2" width="7.44140625" style="73" customWidth="1"/>
    <col min="3" max="62" width="10.44140625" style="74" customWidth="1"/>
    <col min="63" max="63" width="10.6640625" style="74" bestFit="1" customWidth="1"/>
    <col min="64" max="16384" width="29.6640625" style="74"/>
  </cols>
  <sheetData>
    <row r="1" spans="1:66" ht="30.9" customHeight="1">
      <c r="A1" s="252" t="s">
        <v>502</v>
      </c>
    </row>
    <row r="2" spans="1:66" ht="31.5" customHeight="1">
      <c r="A2" s="76"/>
    </row>
    <row r="3" spans="1:66" s="76" customFormat="1" ht="24" customHeight="1">
      <c r="A3" s="83"/>
      <c r="B3" s="254"/>
      <c r="C3" s="402" t="s">
        <v>690</v>
      </c>
      <c r="D3" s="403"/>
      <c r="E3" s="403"/>
      <c r="F3" s="403"/>
      <c r="G3" s="403"/>
      <c r="H3" s="403"/>
      <c r="I3" s="403"/>
      <c r="J3" s="403"/>
      <c r="K3" s="403"/>
      <c r="L3" s="403"/>
      <c r="M3" s="403"/>
      <c r="N3" s="404"/>
      <c r="O3" s="402" t="s">
        <v>503</v>
      </c>
      <c r="P3" s="403"/>
      <c r="Q3" s="403"/>
      <c r="R3" s="403"/>
      <c r="S3" s="403"/>
      <c r="T3" s="403"/>
      <c r="U3" s="403"/>
      <c r="V3" s="403"/>
      <c r="W3" s="403"/>
      <c r="X3" s="403"/>
      <c r="Y3" s="403"/>
      <c r="Z3" s="404"/>
      <c r="AA3" s="402" t="s">
        <v>504</v>
      </c>
      <c r="AB3" s="403"/>
      <c r="AC3" s="403"/>
      <c r="AD3" s="403"/>
      <c r="AE3" s="403"/>
      <c r="AF3" s="403"/>
      <c r="AG3" s="405"/>
      <c r="AH3" s="405"/>
      <c r="AI3" s="405"/>
      <c r="AJ3" s="405"/>
      <c r="AK3" s="405"/>
      <c r="AL3" s="405"/>
      <c r="AM3" s="403"/>
      <c r="AN3" s="403"/>
      <c r="AO3" s="403"/>
      <c r="AP3" s="403"/>
      <c r="AQ3" s="403"/>
      <c r="AR3" s="404"/>
      <c r="AS3" s="402" t="s">
        <v>505</v>
      </c>
      <c r="AT3" s="403"/>
      <c r="AU3" s="403"/>
      <c r="AV3" s="403"/>
      <c r="AW3" s="403"/>
      <c r="AX3" s="404"/>
      <c r="AY3" s="406" t="s">
        <v>1200</v>
      </c>
      <c r="AZ3" s="407"/>
      <c r="BA3" s="407"/>
      <c r="BB3" s="407"/>
      <c r="BC3" s="407"/>
      <c r="BD3" s="408"/>
      <c r="BE3" s="396" t="s">
        <v>1040</v>
      </c>
      <c r="BF3" s="397"/>
      <c r="BG3" s="397"/>
      <c r="BH3" s="397"/>
      <c r="BI3" s="397"/>
      <c r="BJ3" s="398"/>
    </row>
    <row r="4" spans="1:66" s="77" customFormat="1" ht="12" customHeight="1">
      <c r="A4" s="83"/>
      <c r="B4" s="254"/>
      <c r="C4" s="402" t="s">
        <v>506</v>
      </c>
      <c r="D4" s="403"/>
      <c r="E4" s="403"/>
      <c r="F4" s="403"/>
      <c r="G4" s="403"/>
      <c r="H4" s="404"/>
      <c r="I4" s="402" t="s">
        <v>507</v>
      </c>
      <c r="J4" s="403"/>
      <c r="K4" s="403"/>
      <c r="L4" s="403"/>
      <c r="M4" s="403"/>
      <c r="N4" s="404"/>
      <c r="O4" s="402" t="s">
        <v>508</v>
      </c>
      <c r="P4" s="403"/>
      <c r="Q4" s="403"/>
      <c r="R4" s="403"/>
      <c r="S4" s="403"/>
      <c r="T4" s="404"/>
      <c r="U4" s="402" t="s">
        <v>509</v>
      </c>
      <c r="V4" s="403"/>
      <c r="W4" s="403"/>
      <c r="X4" s="403"/>
      <c r="Y4" s="403"/>
      <c r="Z4" s="404"/>
      <c r="AA4" s="402" t="s">
        <v>510</v>
      </c>
      <c r="AB4" s="403"/>
      <c r="AC4" s="403"/>
      <c r="AD4" s="403"/>
      <c r="AE4" s="403"/>
      <c r="AF4" s="404"/>
      <c r="AG4" s="402" t="s">
        <v>1129</v>
      </c>
      <c r="AH4" s="403"/>
      <c r="AI4" s="403"/>
      <c r="AJ4" s="403"/>
      <c r="AK4" s="403"/>
      <c r="AL4" s="404"/>
      <c r="AM4" s="402" t="s">
        <v>1130</v>
      </c>
      <c r="AN4" s="403"/>
      <c r="AO4" s="403"/>
      <c r="AP4" s="403"/>
      <c r="AQ4" s="403"/>
      <c r="AR4" s="404"/>
      <c r="AS4" s="402" t="s">
        <v>511</v>
      </c>
      <c r="AT4" s="403"/>
      <c r="AU4" s="403"/>
      <c r="AV4" s="403"/>
      <c r="AW4" s="403"/>
      <c r="AX4" s="404"/>
      <c r="AY4" s="399"/>
      <c r="AZ4" s="400"/>
      <c r="BA4" s="400"/>
      <c r="BB4" s="400"/>
      <c r="BC4" s="400"/>
      <c r="BD4" s="401"/>
      <c r="BE4" s="399"/>
      <c r="BF4" s="400"/>
      <c r="BG4" s="400"/>
      <c r="BH4" s="400"/>
      <c r="BI4" s="400"/>
      <c r="BJ4" s="401"/>
    </row>
    <row r="5" spans="1:66" s="95" customFormat="1" ht="13.8">
      <c r="A5" s="78" t="s">
        <v>500</v>
      </c>
      <c r="B5" s="254"/>
      <c r="C5" s="255">
        <v>2022</v>
      </c>
      <c r="D5" s="255">
        <v>2023</v>
      </c>
      <c r="E5" s="255">
        <v>2024</v>
      </c>
      <c r="F5" s="255">
        <v>2025</v>
      </c>
      <c r="G5" s="255">
        <v>2026</v>
      </c>
      <c r="H5" s="255">
        <v>2027</v>
      </c>
      <c r="I5" s="255">
        <v>2022</v>
      </c>
      <c r="J5" s="255">
        <v>2023</v>
      </c>
      <c r="K5" s="255">
        <v>2024</v>
      </c>
      <c r="L5" s="255">
        <v>2025</v>
      </c>
      <c r="M5" s="255">
        <v>2026</v>
      </c>
      <c r="N5" s="255">
        <v>2027</v>
      </c>
      <c r="O5" s="255">
        <v>2022</v>
      </c>
      <c r="P5" s="255">
        <v>2023</v>
      </c>
      <c r="Q5" s="255">
        <v>2024</v>
      </c>
      <c r="R5" s="255">
        <v>2025</v>
      </c>
      <c r="S5" s="255">
        <v>2026</v>
      </c>
      <c r="T5" s="255">
        <v>2027</v>
      </c>
      <c r="U5" s="255">
        <v>2022</v>
      </c>
      <c r="V5" s="255">
        <v>2023</v>
      </c>
      <c r="W5" s="255">
        <v>2024</v>
      </c>
      <c r="X5" s="255">
        <v>2025</v>
      </c>
      <c r="Y5" s="255">
        <v>2026</v>
      </c>
      <c r="Z5" s="255">
        <v>2027</v>
      </c>
      <c r="AA5" s="255">
        <v>2022</v>
      </c>
      <c r="AB5" s="255">
        <v>2023</v>
      </c>
      <c r="AC5" s="255">
        <v>2024</v>
      </c>
      <c r="AD5" s="255">
        <v>2025</v>
      </c>
      <c r="AE5" s="255">
        <v>2026</v>
      </c>
      <c r="AF5" s="255">
        <v>2027</v>
      </c>
      <c r="AG5" s="255">
        <v>2022</v>
      </c>
      <c r="AH5" s="255">
        <v>2023</v>
      </c>
      <c r="AI5" s="255">
        <v>2024</v>
      </c>
      <c r="AJ5" s="255">
        <v>2025</v>
      </c>
      <c r="AK5" s="255">
        <v>2026</v>
      </c>
      <c r="AL5" s="255">
        <v>2027</v>
      </c>
      <c r="AM5" s="255">
        <v>2022</v>
      </c>
      <c r="AN5" s="255">
        <v>2023</v>
      </c>
      <c r="AO5" s="255">
        <v>2024</v>
      </c>
      <c r="AP5" s="255">
        <v>2025</v>
      </c>
      <c r="AQ5" s="255">
        <v>2026</v>
      </c>
      <c r="AR5" s="255">
        <v>2027</v>
      </c>
      <c r="AS5" s="255">
        <v>2022</v>
      </c>
      <c r="AT5" s="255">
        <v>2023</v>
      </c>
      <c r="AU5" s="255">
        <v>2024</v>
      </c>
      <c r="AV5" s="255">
        <v>2025</v>
      </c>
      <c r="AW5" s="255">
        <v>2026</v>
      </c>
      <c r="AX5" s="255">
        <v>2027</v>
      </c>
      <c r="AY5" s="255">
        <v>2022</v>
      </c>
      <c r="AZ5" s="255">
        <v>2023</v>
      </c>
      <c r="BA5" s="255">
        <v>2024</v>
      </c>
      <c r="BB5" s="255">
        <v>2025</v>
      </c>
      <c r="BC5" s="255">
        <v>2026</v>
      </c>
      <c r="BD5" s="255">
        <v>2027</v>
      </c>
      <c r="BE5" s="255">
        <v>2022</v>
      </c>
      <c r="BF5" s="255">
        <v>2023</v>
      </c>
      <c r="BG5" s="255">
        <v>2024</v>
      </c>
      <c r="BH5" s="255">
        <v>2025</v>
      </c>
      <c r="BI5" s="255">
        <v>2026</v>
      </c>
      <c r="BJ5" s="255">
        <v>2027</v>
      </c>
      <c r="BK5" s="128"/>
      <c r="BL5" s="128"/>
      <c r="BM5" s="128"/>
      <c r="BN5" s="128"/>
    </row>
    <row r="6" spans="1:66">
      <c r="A6" s="78"/>
      <c r="B6" s="254"/>
      <c r="C6" s="256" t="s">
        <v>769</v>
      </c>
      <c r="D6" s="256" t="s">
        <v>770</v>
      </c>
      <c r="E6" s="256" t="s">
        <v>771</v>
      </c>
      <c r="F6" s="256" t="s">
        <v>772</v>
      </c>
      <c r="G6" s="256" t="s">
        <v>773</v>
      </c>
      <c r="H6" s="256" t="s">
        <v>826</v>
      </c>
      <c r="I6" s="256" t="s">
        <v>827</v>
      </c>
      <c r="J6" s="256" t="s">
        <v>828</v>
      </c>
      <c r="K6" s="256" t="s">
        <v>829</v>
      </c>
      <c r="L6" s="256" t="s">
        <v>830</v>
      </c>
      <c r="M6" s="256" t="s">
        <v>831</v>
      </c>
      <c r="N6" s="256" t="s">
        <v>832</v>
      </c>
      <c r="O6" s="256" t="s">
        <v>833</v>
      </c>
      <c r="P6" s="256" t="s">
        <v>834</v>
      </c>
      <c r="Q6" s="256" t="s">
        <v>835</v>
      </c>
      <c r="R6" s="256" t="s">
        <v>836</v>
      </c>
      <c r="S6" s="256" t="s">
        <v>837</v>
      </c>
      <c r="T6" s="256" t="s">
        <v>838</v>
      </c>
      <c r="U6" s="256" t="s">
        <v>839</v>
      </c>
      <c r="V6" s="256" t="s">
        <v>840</v>
      </c>
      <c r="W6" s="256" t="s">
        <v>841</v>
      </c>
      <c r="X6" s="256" t="s">
        <v>842</v>
      </c>
      <c r="Y6" s="256" t="s">
        <v>843</v>
      </c>
      <c r="Z6" s="256" t="s">
        <v>844</v>
      </c>
      <c r="AA6" s="256" t="s">
        <v>845</v>
      </c>
      <c r="AB6" s="256" t="s">
        <v>846</v>
      </c>
      <c r="AC6" s="256" t="s">
        <v>847</v>
      </c>
      <c r="AD6" s="256" t="s">
        <v>848</v>
      </c>
      <c r="AE6" s="256" t="s">
        <v>849</v>
      </c>
      <c r="AF6" s="256" t="s">
        <v>850</v>
      </c>
      <c r="AG6" s="256" t="s">
        <v>851</v>
      </c>
      <c r="AH6" s="256" t="s">
        <v>852</v>
      </c>
      <c r="AI6" s="256" t="s">
        <v>853</v>
      </c>
      <c r="AJ6" s="256" t="s">
        <v>854</v>
      </c>
      <c r="AK6" s="256" t="s">
        <v>855</v>
      </c>
      <c r="AL6" s="256" t="s">
        <v>856</v>
      </c>
      <c r="AM6" s="256" t="s">
        <v>857</v>
      </c>
      <c r="AN6" s="256" t="s">
        <v>858</v>
      </c>
      <c r="AO6" s="256" t="s">
        <v>859</v>
      </c>
      <c r="AP6" s="256" t="s">
        <v>860</v>
      </c>
      <c r="AQ6" s="256" t="s">
        <v>967</v>
      </c>
      <c r="AR6" s="256" t="s">
        <v>968</v>
      </c>
      <c r="AS6" s="256" t="s">
        <v>969</v>
      </c>
      <c r="AT6" s="256" t="s">
        <v>970</v>
      </c>
      <c r="AU6" s="256" t="s">
        <v>971</v>
      </c>
      <c r="AV6" s="256" t="s">
        <v>972</v>
      </c>
      <c r="AW6" s="256" t="s">
        <v>973</v>
      </c>
      <c r="AX6" s="256" t="s">
        <v>974</v>
      </c>
      <c r="AY6" s="256" t="s">
        <v>1047</v>
      </c>
      <c r="AZ6" s="256" t="s">
        <v>1048</v>
      </c>
      <c r="BA6" s="256" t="s">
        <v>1049</v>
      </c>
      <c r="BB6" s="256" t="s">
        <v>1050</v>
      </c>
      <c r="BC6" s="256" t="s">
        <v>1051</v>
      </c>
      <c r="BD6" s="256" t="s">
        <v>1052</v>
      </c>
      <c r="BE6" s="256" t="s">
        <v>1047</v>
      </c>
      <c r="BF6" s="256" t="s">
        <v>1048</v>
      </c>
      <c r="BG6" s="256" t="s">
        <v>1049</v>
      </c>
      <c r="BH6" s="256" t="s">
        <v>1050</v>
      </c>
      <c r="BI6" s="256" t="s">
        <v>1051</v>
      </c>
      <c r="BJ6" s="256" t="s">
        <v>1052</v>
      </c>
      <c r="BK6" s="79"/>
      <c r="BL6" s="79"/>
      <c r="BM6" s="79"/>
      <c r="BN6" s="79"/>
    </row>
    <row r="7" spans="1:66" s="76" customFormat="1" ht="20.399999999999999" customHeight="1">
      <c r="A7" s="159" t="s">
        <v>512</v>
      </c>
      <c r="B7" s="256"/>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359"/>
      <c r="BD7" s="359"/>
      <c r="BE7" s="359"/>
      <c r="BF7" s="359"/>
      <c r="BG7" s="359"/>
      <c r="BH7" s="359"/>
      <c r="BI7" s="359"/>
      <c r="BJ7" s="359"/>
      <c r="BK7" s="80"/>
      <c r="BL7" s="80"/>
      <c r="BM7" s="80"/>
      <c r="BN7" s="81" t="s">
        <v>500</v>
      </c>
    </row>
    <row r="8" spans="1:66" s="76" customFormat="1" ht="20.399999999999999" customHeight="1">
      <c r="A8" s="107" t="s">
        <v>513</v>
      </c>
      <c r="B8" s="256" t="s">
        <v>774</v>
      </c>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80"/>
      <c r="BL8" s="80"/>
      <c r="BM8" s="80"/>
      <c r="BN8" s="81"/>
    </row>
    <row r="9" spans="1:66" s="76" customFormat="1" ht="20.399999999999999" customHeight="1">
      <c r="A9" s="107" t="s">
        <v>737</v>
      </c>
      <c r="B9" s="256" t="s">
        <v>775</v>
      </c>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6"/>
      <c r="BF9" s="356"/>
      <c r="BG9" s="356"/>
      <c r="BH9" s="356"/>
      <c r="BI9" s="356"/>
      <c r="BJ9" s="356"/>
      <c r="BK9" s="80"/>
      <c r="BL9" s="80"/>
      <c r="BM9" s="80"/>
      <c r="BN9" s="81"/>
    </row>
    <row r="10" spans="1:66" s="76" customFormat="1" ht="20.399999999999999" customHeight="1">
      <c r="A10" s="107" t="s">
        <v>1041</v>
      </c>
      <c r="B10" s="256" t="s">
        <v>776</v>
      </c>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c r="BA10" s="355"/>
      <c r="BB10" s="355"/>
      <c r="BC10" s="355"/>
      <c r="BD10" s="355"/>
      <c r="BE10" s="355"/>
      <c r="BF10" s="355"/>
      <c r="BG10" s="355"/>
      <c r="BH10" s="355"/>
      <c r="BI10" s="355"/>
      <c r="BJ10" s="355"/>
    </row>
    <row r="11" spans="1:66" ht="20.399999999999999" customHeight="1">
      <c r="A11" s="107" t="s">
        <v>738</v>
      </c>
      <c r="B11" s="256" t="s">
        <v>777</v>
      </c>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82"/>
      <c r="BL11" s="82"/>
    </row>
    <row r="12" spans="1:66" s="84" customFormat="1" ht="20.399999999999999" customHeight="1">
      <c r="A12" s="160" t="s">
        <v>516</v>
      </c>
      <c r="B12" s="256" t="s">
        <v>778</v>
      </c>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82"/>
      <c r="BL12" s="82"/>
      <c r="BM12" s="83"/>
      <c r="BN12" s="83"/>
    </row>
    <row r="13" spans="1:66" ht="20.399999999999999" customHeight="1">
      <c r="A13" s="160" t="s">
        <v>517</v>
      </c>
      <c r="B13" s="256" t="s">
        <v>779</v>
      </c>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8"/>
      <c r="BG13" s="358"/>
      <c r="BH13" s="358"/>
      <c r="BI13" s="358"/>
      <c r="BJ13" s="358"/>
      <c r="BK13" s="82"/>
      <c r="BL13" s="82"/>
      <c r="BM13" s="76"/>
      <c r="BN13" s="76"/>
    </row>
    <row r="14" spans="1:66" ht="20.399999999999999" customHeight="1">
      <c r="A14" s="160" t="s">
        <v>742</v>
      </c>
      <c r="B14" s="256" t="s">
        <v>780</v>
      </c>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c r="BD14" s="358"/>
      <c r="BE14" s="358"/>
      <c r="BF14" s="358"/>
      <c r="BG14" s="358"/>
      <c r="BH14" s="358"/>
      <c r="BI14" s="358"/>
      <c r="BJ14" s="358"/>
      <c r="BK14" s="82"/>
      <c r="BL14" s="82"/>
      <c r="BM14" s="76"/>
      <c r="BN14" s="76"/>
    </row>
    <row r="15" spans="1:66" s="84" customFormat="1" ht="20.399999999999999" customHeight="1">
      <c r="A15" s="160" t="s">
        <v>518</v>
      </c>
      <c r="B15" s="256" t="s">
        <v>781</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c r="BD15" s="358"/>
      <c r="BE15" s="358"/>
      <c r="BF15" s="358"/>
      <c r="BG15" s="358"/>
      <c r="BH15" s="358"/>
      <c r="BI15" s="358"/>
      <c r="BJ15" s="358"/>
      <c r="BK15" s="82"/>
      <c r="BL15" s="82"/>
      <c r="BN15" s="82"/>
    </row>
    <row r="16" spans="1:66" ht="20.399999999999999" customHeight="1">
      <c r="A16" s="161" t="s">
        <v>519</v>
      </c>
      <c r="B16" s="256" t="s">
        <v>782</v>
      </c>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82"/>
      <c r="BL16" s="82"/>
    </row>
    <row r="17" spans="1:64">
      <c r="A17" s="258" t="s">
        <v>1042</v>
      </c>
      <c r="B17" s="256" t="s">
        <v>783</v>
      </c>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row>
    <row r="18" spans="1:64" ht="20.399999999999999" customHeight="1">
      <c r="A18" s="258" t="s">
        <v>1043</v>
      </c>
      <c r="B18" s="256" t="s">
        <v>784</v>
      </c>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row>
    <row r="19" spans="1:64" ht="20.399999999999999" customHeight="1">
      <c r="A19" s="162" t="s">
        <v>522</v>
      </c>
      <c r="B19" s="256" t="s">
        <v>785</v>
      </c>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7"/>
      <c r="BG19" s="357"/>
      <c r="BH19" s="357"/>
      <c r="BI19" s="357"/>
      <c r="BJ19" s="357"/>
      <c r="BK19" s="82"/>
      <c r="BL19" s="82"/>
    </row>
    <row r="20" spans="1:64">
      <c r="B20" s="72"/>
    </row>
    <row r="24" spans="1:64">
      <c r="BE24" s="76"/>
    </row>
    <row r="25" spans="1:64" ht="14.4">
      <c r="A25" s="126"/>
    </row>
    <row r="26" spans="1:64" ht="14.4">
      <c r="A26" s="126"/>
    </row>
    <row r="27" spans="1:64" ht="13.8">
      <c r="A27" s="127"/>
    </row>
    <row r="28" spans="1:64" ht="13.8">
      <c r="A28" s="127"/>
    </row>
    <row r="29" spans="1:64">
      <c r="A29" s="75"/>
    </row>
  </sheetData>
  <mergeCells count="14">
    <mergeCell ref="C3:N3"/>
    <mergeCell ref="O3:Z3"/>
    <mergeCell ref="AA3:AR3"/>
    <mergeCell ref="AS3:AX3"/>
    <mergeCell ref="BE3:BJ4"/>
    <mergeCell ref="C4:H4"/>
    <mergeCell ref="I4:N4"/>
    <mergeCell ref="O4:T4"/>
    <mergeCell ref="U4:Z4"/>
    <mergeCell ref="AA4:AF4"/>
    <mergeCell ref="AG4:AL4"/>
    <mergeCell ref="AM4:AR4"/>
    <mergeCell ref="AS4:AX4"/>
    <mergeCell ref="AY3:BD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XEE35"/>
  <sheetViews>
    <sheetView showGridLines="0" topLeftCell="AA1" workbookViewId="0">
      <selection activeCell="AI17" sqref="AI17"/>
    </sheetView>
  </sheetViews>
  <sheetFormatPr baseColWidth="10" defaultColWidth="29.6640625" defaultRowHeight="12"/>
  <cols>
    <col min="1" max="1" width="70.44140625" style="289" customWidth="1"/>
    <col min="2" max="2" width="12" style="283" customWidth="1"/>
    <col min="3" max="31" width="10" style="84" customWidth="1"/>
    <col min="32" max="32" width="10" style="284" customWidth="1"/>
    <col min="33" max="37" width="10" style="84" customWidth="1"/>
    <col min="38" max="38" width="10" style="284" customWidth="1"/>
    <col min="39" max="16384" width="29.6640625" style="84"/>
  </cols>
  <sheetData>
    <row r="1" spans="1:16359" ht="30.9" customHeight="1">
      <c r="A1" s="282" t="s">
        <v>1044</v>
      </c>
    </row>
    <row r="2" spans="1:16359" s="83" customFormat="1">
      <c r="B2" s="293"/>
      <c r="AF2" s="294"/>
      <c r="AL2" s="294"/>
    </row>
    <row r="3" spans="1:16359" s="285" customFormat="1" ht="12" customHeight="1">
      <c r="B3" s="283"/>
      <c r="C3" s="424" t="s">
        <v>523</v>
      </c>
      <c r="D3" s="424"/>
      <c r="E3" s="424"/>
      <c r="F3" s="424"/>
      <c r="G3" s="424"/>
      <c r="H3" s="424"/>
      <c r="I3" s="425"/>
      <c r="J3" s="425"/>
      <c r="K3" s="425"/>
      <c r="L3" s="425"/>
      <c r="M3" s="425"/>
      <c r="N3" s="425"/>
      <c r="O3" s="425"/>
      <c r="P3" s="425"/>
      <c r="Q3" s="425"/>
      <c r="R3" s="425"/>
      <c r="S3" s="425"/>
      <c r="T3" s="425"/>
      <c r="U3" s="424" t="s">
        <v>686</v>
      </c>
      <c r="V3" s="424"/>
      <c r="W3" s="424"/>
      <c r="X3" s="424"/>
      <c r="Y3" s="424"/>
      <c r="Z3" s="424"/>
      <c r="AA3" s="425"/>
      <c r="AB3" s="425"/>
      <c r="AC3" s="425"/>
      <c r="AD3" s="425"/>
      <c r="AE3" s="425"/>
      <c r="AF3" s="425"/>
      <c r="AG3" s="409" t="s">
        <v>1207</v>
      </c>
      <c r="AH3" s="410"/>
      <c r="AI3" s="410"/>
      <c r="AJ3" s="410"/>
      <c r="AK3" s="410"/>
      <c r="AL3" s="411"/>
    </row>
    <row r="4" spans="1:16359" ht="12" customHeight="1">
      <c r="A4" s="78" t="s">
        <v>500</v>
      </c>
      <c r="C4" s="396" t="s">
        <v>689</v>
      </c>
      <c r="D4" s="397"/>
      <c r="E4" s="397"/>
      <c r="F4" s="397"/>
      <c r="G4" s="397"/>
      <c r="H4" s="398"/>
      <c r="I4" s="396" t="s">
        <v>687</v>
      </c>
      <c r="J4" s="397"/>
      <c r="K4" s="397"/>
      <c r="L4" s="397"/>
      <c r="M4" s="397"/>
      <c r="N4" s="397"/>
      <c r="O4" s="397"/>
      <c r="P4" s="397"/>
      <c r="Q4" s="397"/>
      <c r="R4" s="397"/>
      <c r="S4" s="397"/>
      <c r="T4" s="398"/>
      <c r="U4" s="396" t="s">
        <v>685</v>
      </c>
      <c r="V4" s="397"/>
      <c r="W4" s="397"/>
      <c r="X4" s="397"/>
      <c r="Y4" s="397"/>
      <c r="Z4" s="397"/>
      <c r="AA4" s="397"/>
      <c r="AB4" s="397"/>
      <c r="AC4" s="397"/>
      <c r="AD4" s="397"/>
      <c r="AE4" s="397"/>
      <c r="AF4" s="398"/>
      <c r="AG4" s="412"/>
      <c r="AH4" s="413"/>
      <c r="AI4" s="413"/>
      <c r="AJ4" s="413"/>
      <c r="AK4" s="413"/>
      <c r="AL4" s="414"/>
    </row>
    <row r="5" spans="1:16359" ht="12" customHeight="1">
      <c r="A5" s="78" t="s">
        <v>500</v>
      </c>
      <c r="C5" s="421"/>
      <c r="D5" s="422"/>
      <c r="E5" s="422"/>
      <c r="F5" s="422"/>
      <c r="G5" s="422"/>
      <c r="H5" s="423"/>
      <c r="I5" s="421"/>
      <c r="J5" s="422"/>
      <c r="K5" s="422"/>
      <c r="L5" s="422"/>
      <c r="M5" s="422"/>
      <c r="N5" s="422"/>
      <c r="O5" s="422"/>
      <c r="P5" s="422"/>
      <c r="Q5" s="422"/>
      <c r="R5" s="422"/>
      <c r="S5" s="422"/>
      <c r="T5" s="423"/>
      <c r="U5" s="421"/>
      <c r="V5" s="422"/>
      <c r="W5" s="422"/>
      <c r="X5" s="422"/>
      <c r="Y5" s="422"/>
      <c r="Z5" s="422"/>
      <c r="AA5" s="422"/>
      <c r="AB5" s="422"/>
      <c r="AC5" s="422"/>
      <c r="AD5" s="422"/>
      <c r="AE5" s="422"/>
      <c r="AF5" s="423"/>
      <c r="AG5" s="415"/>
      <c r="AH5" s="416"/>
      <c r="AI5" s="416"/>
      <c r="AJ5" s="416"/>
      <c r="AK5" s="416"/>
      <c r="AL5" s="417"/>
    </row>
    <row r="6" spans="1:16359">
      <c r="A6" s="78" t="s">
        <v>500</v>
      </c>
      <c r="C6" s="421"/>
      <c r="D6" s="422"/>
      <c r="E6" s="422"/>
      <c r="F6" s="422"/>
      <c r="G6" s="422"/>
      <c r="H6" s="423"/>
      <c r="I6" s="399"/>
      <c r="J6" s="400"/>
      <c r="K6" s="400"/>
      <c r="L6" s="400"/>
      <c r="M6" s="400"/>
      <c r="N6" s="400"/>
      <c r="O6" s="400"/>
      <c r="P6" s="400"/>
      <c r="Q6" s="400"/>
      <c r="R6" s="400"/>
      <c r="S6" s="400"/>
      <c r="T6" s="401"/>
      <c r="U6" s="399"/>
      <c r="V6" s="400"/>
      <c r="W6" s="400"/>
      <c r="X6" s="400"/>
      <c r="Y6" s="400"/>
      <c r="Z6" s="400"/>
      <c r="AA6" s="400"/>
      <c r="AB6" s="400"/>
      <c r="AC6" s="400"/>
      <c r="AD6" s="400"/>
      <c r="AE6" s="400"/>
      <c r="AF6" s="401"/>
      <c r="AG6" s="418"/>
      <c r="AH6" s="419"/>
      <c r="AI6" s="419"/>
      <c r="AJ6" s="419"/>
      <c r="AK6" s="419"/>
      <c r="AL6" s="420"/>
    </row>
    <row r="7" spans="1:16359" ht="27" customHeight="1">
      <c r="A7" s="78" t="s">
        <v>500</v>
      </c>
      <c r="C7" s="399"/>
      <c r="D7" s="400"/>
      <c r="E7" s="400"/>
      <c r="F7" s="400"/>
      <c r="G7" s="400"/>
      <c r="H7" s="401"/>
      <c r="I7" s="402" t="s">
        <v>1060</v>
      </c>
      <c r="J7" s="403"/>
      <c r="K7" s="403"/>
      <c r="L7" s="403"/>
      <c r="M7" s="403"/>
      <c r="N7" s="404"/>
      <c r="O7" s="402" t="s">
        <v>688</v>
      </c>
      <c r="P7" s="403"/>
      <c r="Q7" s="403"/>
      <c r="R7" s="403"/>
      <c r="S7" s="403"/>
      <c r="T7" s="404"/>
      <c r="U7" s="402" t="s">
        <v>506</v>
      </c>
      <c r="V7" s="403"/>
      <c r="W7" s="403"/>
      <c r="X7" s="403"/>
      <c r="Y7" s="403"/>
      <c r="Z7" s="404"/>
      <c r="AA7" s="402" t="s">
        <v>524</v>
      </c>
      <c r="AB7" s="403"/>
      <c r="AC7" s="403"/>
      <c r="AD7" s="403"/>
      <c r="AE7" s="403"/>
      <c r="AF7" s="404"/>
      <c r="AG7" s="402" t="s">
        <v>1200</v>
      </c>
      <c r="AH7" s="403"/>
      <c r="AI7" s="403"/>
      <c r="AJ7" s="403"/>
      <c r="AK7" s="403"/>
      <c r="AL7" s="404"/>
    </row>
    <row r="8" spans="1:16359" s="287" customFormat="1" ht="13.8">
      <c r="A8" s="91" t="s">
        <v>500</v>
      </c>
      <c r="B8" s="286"/>
      <c r="C8" s="255">
        <v>2022</v>
      </c>
      <c r="D8" s="255">
        <v>2023</v>
      </c>
      <c r="E8" s="255">
        <v>2024</v>
      </c>
      <c r="F8" s="255">
        <v>2025</v>
      </c>
      <c r="G8" s="255">
        <v>2026</v>
      </c>
      <c r="H8" s="255">
        <v>2027</v>
      </c>
      <c r="I8" s="255">
        <v>2022</v>
      </c>
      <c r="J8" s="255">
        <v>2023</v>
      </c>
      <c r="K8" s="255">
        <v>2024</v>
      </c>
      <c r="L8" s="255">
        <v>2025</v>
      </c>
      <c r="M8" s="255">
        <v>2026</v>
      </c>
      <c r="N8" s="255">
        <v>2027</v>
      </c>
      <c r="O8" s="255">
        <v>2022</v>
      </c>
      <c r="P8" s="255">
        <v>2023</v>
      </c>
      <c r="Q8" s="255">
        <v>2024</v>
      </c>
      <c r="R8" s="255">
        <v>2025</v>
      </c>
      <c r="S8" s="255">
        <v>2026</v>
      </c>
      <c r="T8" s="255">
        <v>2027</v>
      </c>
      <c r="U8" s="255">
        <v>2022</v>
      </c>
      <c r="V8" s="255">
        <v>2023</v>
      </c>
      <c r="W8" s="255">
        <v>2024</v>
      </c>
      <c r="X8" s="255">
        <v>2025</v>
      </c>
      <c r="Y8" s="255">
        <v>2026</v>
      </c>
      <c r="Z8" s="255">
        <v>2027</v>
      </c>
      <c r="AA8" s="255">
        <v>2022</v>
      </c>
      <c r="AB8" s="255">
        <v>2023</v>
      </c>
      <c r="AC8" s="255">
        <v>2024</v>
      </c>
      <c r="AD8" s="255">
        <v>2025</v>
      </c>
      <c r="AE8" s="255">
        <v>2026</v>
      </c>
      <c r="AF8" s="255">
        <v>2027</v>
      </c>
      <c r="AG8" s="255">
        <v>2022</v>
      </c>
      <c r="AH8" s="255">
        <v>2023</v>
      </c>
      <c r="AI8" s="255">
        <v>2024</v>
      </c>
      <c r="AJ8" s="255">
        <v>2025</v>
      </c>
      <c r="AK8" s="255">
        <v>2026</v>
      </c>
      <c r="AL8" s="255">
        <v>2027</v>
      </c>
    </row>
    <row r="9" spans="1:16359" s="287" customFormat="1" ht="26.25" customHeight="1">
      <c r="A9" s="91"/>
      <c r="B9" s="286"/>
      <c r="C9" s="256" t="s">
        <v>769</v>
      </c>
      <c r="D9" s="256" t="s">
        <v>770</v>
      </c>
      <c r="E9" s="256" t="s">
        <v>771</v>
      </c>
      <c r="F9" s="256" t="s">
        <v>772</v>
      </c>
      <c r="G9" s="256" t="s">
        <v>773</v>
      </c>
      <c r="H9" s="256" t="s">
        <v>826</v>
      </c>
      <c r="I9" s="256" t="s">
        <v>827</v>
      </c>
      <c r="J9" s="256" t="s">
        <v>828</v>
      </c>
      <c r="K9" s="256" t="s">
        <v>829</v>
      </c>
      <c r="L9" s="256" t="s">
        <v>830</v>
      </c>
      <c r="M9" s="256" t="s">
        <v>831</v>
      </c>
      <c r="N9" s="256" t="s">
        <v>832</v>
      </c>
      <c r="O9" s="256" t="s">
        <v>833</v>
      </c>
      <c r="P9" s="256" t="s">
        <v>834</v>
      </c>
      <c r="Q9" s="256" t="s">
        <v>835</v>
      </c>
      <c r="R9" s="256" t="s">
        <v>836</v>
      </c>
      <c r="S9" s="256" t="s">
        <v>837</v>
      </c>
      <c r="T9" s="256" t="s">
        <v>838</v>
      </c>
      <c r="U9" s="256" t="s">
        <v>839</v>
      </c>
      <c r="V9" s="256" t="s">
        <v>840</v>
      </c>
      <c r="W9" s="256" t="s">
        <v>841</v>
      </c>
      <c r="X9" s="256" t="s">
        <v>842</v>
      </c>
      <c r="Y9" s="256" t="s">
        <v>843</v>
      </c>
      <c r="Z9" s="256" t="s">
        <v>844</v>
      </c>
      <c r="AA9" s="256" t="s">
        <v>845</v>
      </c>
      <c r="AB9" s="256" t="s">
        <v>846</v>
      </c>
      <c r="AC9" s="256" t="s">
        <v>847</v>
      </c>
      <c r="AD9" s="256" t="s">
        <v>848</v>
      </c>
      <c r="AE9" s="256" t="s">
        <v>849</v>
      </c>
      <c r="AF9" s="256" t="s">
        <v>850</v>
      </c>
      <c r="AG9" s="256" t="s">
        <v>851</v>
      </c>
      <c r="AH9" s="256" t="s">
        <v>852</v>
      </c>
      <c r="AI9" s="256" t="s">
        <v>853</v>
      </c>
      <c r="AJ9" s="256" t="s">
        <v>854</v>
      </c>
      <c r="AK9" s="256" t="s">
        <v>855</v>
      </c>
      <c r="AL9" s="256" t="s">
        <v>856</v>
      </c>
    </row>
    <row r="10" spans="1:16359" ht="20.399999999999999" customHeight="1">
      <c r="A10" s="159" t="s">
        <v>512</v>
      </c>
      <c r="B10" s="163"/>
      <c r="C10" s="164"/>
      <c r="D10" s="164"/>
      <c r="E10" s="164"/>
      <c r="F10" s="164"/>
      <c r="G10" s="164"/>
      <c r="H10" s="164"/>
      <c r="I10" s="164"/>
      <c r="J10" s="164"/>
      <c r="K10" s="164"/>
      <c r="L10" s="164"/>
      <c r="M10" s="164"/>
      <c r="N10" s="164"/>
      <c r="O10" s="288"/>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row>
    <row r="11" spans="1:16359" ht="20.399999999999999" customHeight="1">
      <c r="A11" s="295" t="s">
        <v>513</v>
      </c>
      <c r="B11" s="163" t="s">
        <v>774</v>
      </c>
      <c r="C11" s="355"/>
      <c r="D11" s="355"/>
      <c r="E11" s="355"/>
      <c r="F11" s="355"/>
      <c r="G11" s="355"/>
      <c r="H11" s="355"/>
      <c r="I11" s="355"/>
      <c r="J11" s="355"/>
      <c r="K11" s="355"/>
      <c r="L11" s="355"/>
      <c r="M11" s="355"/>
      <c r="N11" s="355"/>
      <c r="O11" s="355"/>
      <c r="P11" s="355"/>
      <c r="Q11" s="355"/>
      <c r="R11" s="355"/>
      <c r="S11" s="355"/>
      <c r="T11" s="355"/>
      <c r="U11" s="360"/>
      <c r="V11" s="360"/>
      <c r="W11" s="360"/>
      <c r="X11" s="360"/>
      <c r="Y11" s="360"/>
      <c r="Z11" s="360"/>
      <c r="AA11" s="360"/>
      <c r="AB11" s="360"/>
      <c r="AC11" s="360"/>
      <c r="AD11" s="360"/>
      <c r="AE11" s="360"/>
      <c r="AF11" s="360"/>
      <c r="AG11" s="360"/>
      <c r="AH11" s="360"/>
      <c r="AI11" s="360"/>
      <c r="AJ11" s="360"/>
      <c r="AK11" s="360"/>
      <c r="AL11" s="360"/>
    </row>
    <row r="12" spans="1:16359" ht="20.399999999999999" customHeight="1">
      <c r="A12" s="295" t="s">
        <v>737</v>
      </c>
      <c r="B12" s="163" t="s">
        <v>775</v>
      </c>
      <c r="C12" s="365"/>
      <c r="D12" s="365"/>
      <c r="E12" s="365"/>
      <c r="F12" s="365"/>
      <c r="G12" s="365"/>
      <c r="H12" s="365"/>
      <c r="I12" s="365"/>
      <c r="J12" s="365"/>
      <c r="K12" s="365"/>
      <c r="L12" s="365"/>
      <c r="M12" s="365"/>
      <c r="N12" s="365"/>
      <c r="O12" s="365"/>
      <c r="P12" s="365"/>
      <c r="Q12" s="365"/>
      <c r="R12" s="365"/>
      <c r="S12" s="365"/>
      <c r="T12" s="365"/>
      <c r="U12" s="360"/>
      <c r="V12" s="360"/>
      <c r="W12" s="360"/>
      <c r="X12" s="360"/>
      <c r="Y12" s="360"/>
      <c r="Z12" s="360"/>
      <c r="AA12" s="360"/>
      <c r="AB12" s="360"/>
      <c r="AC12" s="360"/>
      <c r="AD12" s="360"/>
      <c r="AE12" s="360"/>
      <c r="AF12" s="360"/>
      <c r="AG12" s="360"/>
      <c r="AH12" s="360"/>
      <c r="AI12" s="360"/>
      <c r="AJ12" s="360"/>
      <c r="AK12" s="360"/>
      <c r="AL12" s="360"/>
    </row>
    <row r="13" spans="1:16359" s="83" customFormat="1" ht="20.399999999999999" customHeight="1">
      <c r="A13" s="295" t="s">
        <v>1041</v>
      </c>
      <c r="B13" s="163" t="s">
        <v>776</v>
      </c>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c r="NK13" s="84"/>
      <c r="NL13" s="84"/>
      <c r="NM13" s="84"/>
      <c r="NN13" s="84"/>
      <c r="NO13" s="84"/>
      <c r="NP13" s="84"/>
      <c r="NQ13" s="84"/>
      <c r="NR13" s="84"/>
      <c r="NS13" s="84"/>
      <c r="NT13" s="84"/>
      <c r="NU13" s="84"/>
      <c r="NV13" s="84"/>
      <c r="NW13" s="84"/>
      <c r="NX13" s="84"/>
      <c r="NY13" s="84"/>
      <c r="NZ13" s="84"/>
      <c r="OA13" s="84"/>
      <c r="OB13" s="84"/>
      <c r="OC13" s="84"/>
      <c r="OD13" s="84"/>
      <c r="OE13" s="84"/>
      <c r="OF13" s="84"/>
      <c r="OG13" s="84"/>
      <c r="OH13" s="84"/>
      <c r="OI13" s="84"/>
      <c r="OJ13" s="84"/>
      <c r="OK13" s="84"/>
      <c r="OL13" s="84"/>
      <c r="OM13" s="84"/>
      <c r="ON13" s="84"/>
      <c r="OO13" s="84"/>
      <c r="OP13" s="84"/>
      <c r="OQ13" s="84"/>
      <c r="OR13" s="84"/>
      <c r="OS13" s="84"/>
      <c r="OT13" s="84"/>
      <c r="OU13" s="84"/>
      <c r="OV13" s="84"/>
      <c r="OW13" s="84"/>
      <c r="OX13" s="84"/>
      <c r="OY13" s="84"/>
      <c r="OZ13" s="84"/>
      <c r="PA13" s="84"/>
      <c r="PB13" s="84"/>
      <c r="PC13" s="84"/>
      <c r="PD13" s="84"/>
      <c r="PE13" s="84"/>
      <c r="PF13" s="84"/>
      <c r="PG13" s="84"/>
      <c r="PH13" s="84"/>
      <c r="PI13" s="84"/>
      <c r="PJ13" s="84"/>
      <c r="PK13" s="84"/>
      <c r="PL13" s="84"/>
      <c r="PM13" s="84"/>
      <c r="PN13" s="84"/>
      <c r="PO13" s="84"/>
      <c r="PP13" s="84"/>
      <c r="PQ13" s="84"/>
      <c r="PR13" s="84"/>
      <c r="PS13" s="84"/>
      <c r="PT13" s="84"/>
      <c r="PU13" s="84"/>
      <c r="PV13" s="84"/>
      <c r="PW13" s="84"/>
      <c r="PX13" s="84"/>
      <c r="PY13" s="84"/>
      <c r="PZ13" s="84"/>
      <c r="QA13" s="84"/>
      <c r="QB13" s="84"/>
      <c r="QC13" s="84"/>
      <c r="QD13" s="84"/>
      <c r="QE13" s="84"/>
      <c r="QF13" s="84"/>
      <c r="QG13" s="84"/>
      <c r="QH13" s="84"/>
      <c r="QI13" s="84"/>
      <c r="QJ13" s="84"/>
      <c r="QK13" s="84"/>
      <c r="QL13" s="84"/>
      <c r="QM13" s="84"/>
      <c r="QN13" s="84"/>
      <c r="QO13" s="84"/>
      <c r="QP13" s="84"/>
      <c r="QQ13" s="84"/>
      <c r="QR13" s="84"/>
      <c r="QS13" s="84"/>
      <c r="QT13" s="84"/>
      <c r="QU13" s="84"/>
      <c r="QV13" s="84"/>
      <c r="QW13" s="84"/>
      <c r="QX13" s="84"/>
      <c r="QY13" s="84"/>
      <c r="QZ13" s="84"/>
      <c r="RA13" s="84"/>
      <c r="RB13" s="84"/>
      <c r="RC13" s="84"/>
      <c r="RD13" s="84"/>
      <c r="RE13" s="84"/>
      <c r="RF13" s="84"/>
      <c r="RG13" s="84"/>
      <c r="RH13" s="84"/>
      <c r="RI13" s="84"/>
      <c r="RJ13" s="84"/>
      <c r="RK13" s="84"/>
      <c r="RL13" s="84"/>
      <c r="RM13" s="84"/>
      <c r="RN13" s="84"/>
      <c r="RO13" s="84"/>
      <c r="RP13" s="84"/>
      <c r="RQ13" s="84"/>
      <c r="RR13" s="84"/>
      <c r="RS13" s="84"/>
      <c r="RT13" s="84"/>
      <c r="RU13" s="84"/>
      <c r="RV13" s="84"/>
      <c r="RW13" s="84"/>
      <c r="RX13" s="84"/>
      <c r="RY13" s="84"/>
      <c r="RZ13" s="84"/>
      <c r="SA13" s="84"/>
      <c r="SB13" s="84"/>
      <c r="SC13" s="84"/>
      <c r="SD13" s="84"/>
      <c r="SE13" s="84"/>
      <c r="SF13" s="84"/>
      <c r="SG13" s="84"/>
      <c r="SH13" s="84"/>
      <c r="SI13" s="84"/>
      <c r="SJ13" s="84"/>
      <c r="SK13" s="84"/>
      <c r="SL13" s="84"/>
      <c r="SM13" s="84"/>
      <c r="SN13" s="84"/>
      <c r="SO13" s="84"/>
      <c r="SP13" s="84"/>
      <c r="SQ13" s="84"/>
      <c r="SR13" s="84"/>
      <c r="SS13" s="84"/>
      <c r="ST13" s="84"/>
      <c r="SU13" s="84"/>
      <c r="SV13" s="84"/>
      <c r="SW13" s="84"/>
      <c r="SX13" s="84"/>
      <c r="SY13" s="84"/>
      <c r="SZ13" s="84"/>
      <c r="TA13" s="84"/>
      <c r="TB13" s="84"/>
      <c r="TC13" s="84"/>
      <c r="TD13" s="84"/>
      <c r="TE13" s="84"/>
      <c r="TF13" s="84"/>
      <c r="TG13" s="84"/>
      <c r="TH13" s="84"/>
      <c r="TI13" s="84"/>
      <c r="TJ13" s="84"/>
      <c r="TK13" s="84"/>
      <c r="TL13" s="84"/>
      <c r="TM13" s="84"/>
      <c r="TN13" s="84"/>
      <c r="TO13" s="84"/>
      <c r="TP13" s="84"/>
      <c r="TQ13" s="84"/>
      <c r="TR13" s="84"/>
      <c r="TS13" s="84"/>
      <c r="TT13" s="84"/>
      <c r="TU13" s="84"/>
      <c r="TV13" s="84"/>
      <c r="TW13" s="84"/>
      <c r="TX13" s="84"/>
      <c r="TY13" s="84"/>
      <c r="TZ13" s="84"/>
      <c r="UA13" s="84"/>
      <c r="UB13" s="84"/>
      <c r="UC13" s="84"/>
      <c r="UD13" s="84"/>
      <c r="UE13" s="84"/>
      <c r="UF13" s="84"/>
      <c r="UG13" s="84"/>
      <c r="UH13" s="84"/>
      <c r="UI13" s="84"/>
      <c r="UJ13" s="84"/>
      <c r="UK13" s="84"/>
      <c r="UL13" s="84"/>
      <c r="UM13" s="84"/>
      <c r="UN13" s="84"/>
      <c r="UO13" s="84"/>
      <c r="UP13" s="84"/>
      <c r="UQ13" s="84"/>
      <c r="UR13" s="84"/>
      <c r="US13" s="84"/>
      <c r="UT13" s="84"/>
      <c r="UU13" s="84"/>
      <c r="UV13" s="84"/>
      <c r="UW13" s="84"/>
      <c r="UX13" s="84"/>
      <c r="UY13" s="84"/>
      <c r="UZ13" s="84"/>
      <c r="VA13" s="84"/>
      <c r="VB13" s="84"/>
      <c r="VC13" s="84"/>
      <c r="VD13" s="84"/>
      <c r="VE13" s="84"/>
      <c r="VF13" s="84"/>
      <c r="VG13" s="84"/>
      <c r="VH13" s="84"/>
      <c r="VI13" s="84"/>
      <c r="VJ13" s="84"/>
      <c r="VK13" s="84"/>
      <c r="VL13" s="84"/>
      <c r="VM13" s="84"/>
      <c r="VN13" s="84"/>
      <c r="VO13" s="84"/>
      <c r="VP13" s="84"/>
      <c r="VQ13" s="84"/>
      <c r="VR13" s="84"/>
      <c r="VS13" s="84"/>
      <c r="VT13" s="84"/>
      <c r="VU13" s="84"/>
      <c r="VV13" s="84"/>
      <c r="VW13" s="84"/>
      <c r="VX13" s="84"/>
      <c r="VY13" s="84"/>
      <c r="VZ13" s="84"/>
      <c r="WA13" s="84"/>
      <c r="WB13" s="84"/>
      <c r="WC13" s="84"/>
      <c r="WD13" s="84"/>
      <c r="WE13" s="84"/>
      <c r="WF13" s="84"/>
      <c r="WG13" s="84"/>
      <c r="WH13" s="84"/>
      <c r="WI13" s="84"/>
      <c r="WJ13" s="84"/>
      <c r="WK13" s="84"/>
      <c r="WL13" s="84"/>
      <c r="WM13" s="84"/>
      <c r="WN13" s="84"/>
      <c r="WO13" s="84"/>
      <c r="WP13" s="84"/>
      <c r="WQ13" s="84"/>
      <c r="WR13" s="84"/>
      <c r="WS13" s="84"/>
      <c r="WT13" s="84"/>
      <c r="WU13" s="84"/>
      <c r="WV13" s="84"/>
      <c r="WW13" s="84"/>
      <c r="WX13" s="84"/>
      <c r="WY13" s="84"/>
      <c r="WZ13" s="84"/>
      <c r="XA13" s="84"/>
      <c r="XB13" s="84"/>
      <c r="XC13" s="84"/>
      <c r="XD13" s="84"/>
      <c r="XE13" s="84"/>
      <c r="XF13" s="84"/>
      <c r="XG13" s="84"/>
      <c r="XH13" s="84"/>
      <c r="XI13" s="84"/>
      <c r="XJ13" s="84"/>
      <c r="XK13" s="84"/>
      <c r="XL13" s="84"/>
      <c r="XM13" s="84"/>
      <c r="XN13" s="84"/>
      <c r="XO13" s="84"/>
      <c r="XP13" s="84"/>
      <c r="XQ13" s="84"/>
      <c r="XR13" s="84"/>
      <c r="XS13" s="84"/>
      <c r="XT13" s="84"/>
      <c r="XU13" s="84"/>
      <c r="XV13" s="84"/>
      <c r="XW13" s="84"/>
      <c r="XX13" s="84"/>
      <c r="XY13" s="84"/>
      <c r="XZ13" s="84"/>
      <c r="YA13" s="84"/>
      <c r="YB13" s="84"/>
      <c r="YC13" s="84"/>
      <c r="YD13" s="84"/>
      <c r="YE13" s="84"/>
      <c r="YF13" s="84"/>
      <c r="YG13" s="84"/>
      <c r="YH13" s="84"/>
      <c r="YI13" s="84"/>
      <c r="YJ13" s="84"/>
      <c r="YK13" s="84"/>
      <c r="YL13" s="84"/>
      <c r="YM13" s="84"/>
      <c r="YN13" s="84"/>
      <c r="YO13" s="84"/>
      <c r="YP13" s="84"/>
      <c r="YQ13" s="84"/>
      <c r="YR13" s="84"/>
      <c r="YS13" s="84"/>
      <c r="YT13" s="84"/>
      <c r="YU13" s="84"/>
      <c r="YV13" s="84"/>
      <c r="YW13" s="84"/>
      <c r="YX13" s="84"/>
      <c r="YY13" s="84"/>
      <c r="YZ13" s="84"/>
      <c r="ZA13" s="84"/>
      <c r="ZB13" s="84"/>
      <c r="ZC13" s="84"/>
      <c r="ZD13" s="84"/>
      <c r="ZE13" s="84"/>
      <c r="ZF13" s="84"/>
      <c r="ZG13" s="84"/>
      <c r="ZH13" s="84"/>
      <c r="ZI13" s="84"/>
      <c r="ZJ13" s="84"/>
      <c r="ZK13" s="84"/>
      <c r="ZL13" s="84"/>
      <c r="ZM13" s="84"/>
      <c r="ZN13" s="84"/>
      <c r="ZO13" s="84"/>
      <c r="ZP13" s="84"/>
      <c r="ZQ13" s="84"/>
      <c r="ZR13" s="84"/>
      <c r="ZS13" s="84"/>
      <c r="ZT13" s="84"/>
      <c r="ZU13" s="84"/>
      <c r="ZV13" s="84"/>
      <c r="ZW13" s="84"/>
      <c r="ZX13" s="84"/>
      <c r="ZY13" s="84"/>
      <c r="ZZ13" s="84"/>
      <c r="AAA13" s="84"/>
      <c r="AAB13" s="84"/>
      <c r="AAC13" s="84"/>
      <c r="AAD13" s="84"/>
      <c r="AAE13" s="84"/>
      <c r="AAF13" s="84"/>
      <c r="AAG13" s="84"/>
      <c r="AAH13" s="84"/>
      <c r="AAI13" s="84"/>
      <c r="AAJ13" s="84"/>
      <c r="AAK13" s="84"/>
      <c r="AAL13" s="84"/>
      <c r="AAM13" s="84"/>
      <c r="AAN13" s="84"/>
      <c r="AAO13" s="84"/>
      <c r="AAP13" s="84"/>
      <c r="AAQ13" s="84"/>
      <c r="AAR13" s="84"/>
      <c r="AAS13" s="84"/>
      <c r="AAT13" s="84"/>
      <c r="AAU13" s="84"/>
      <c r="AAV13" s="84"/>
      <c r="AAW13" s="84"/>
      <c r="AAX13" s="84"/>
      <c r="AAY13" s="84"/>
      <c r="AAZ13" s="84"/>
      <c r="ABA13" s="84"/>
      <c r="ABB13" s="84"/>
      <c r="ABC13" s="84"/>
      <c r="ABD13" s="84"/>
      <c r="ABE13" s="84"/>
      <c r="ABF13" s="84"/>
      <c r="ABG13" s="84"/>
      <c r="ABH13" s="84"/>
      <c r="ABI13" s="84"/>
      <c r="ABJ13" s="84"/>
      <c r="ABK13" s="84"/>
      <c r="ABL13" s="84"/>
      <c r="ABM13" s="84"/>
      <c r="ABN13" s="84"/>
      <c r="ABO13" s="84"/>
      <c r="ABP13" s="84"/>
      <c r="ABQ13" s="84"/>
      <c r="ABR13" s="84"/>
      <c r="ABS13" s="84"/>
      <c r="ABT13" s="84"/>
      <c r="ABU13" s="84"/>
      <c r="ABV13" s="84"/>
      <c r="ABW13" s="84"/>
      <c r="ABX13" s="84"/>
      <c r="ABY13" s="84"/>
      <c r="ABZ13" s="84"/>
      <c r="ACA13" s="84"/>
      <c r="ACB13" s="84"/>
      <c r="ACC13" s="84"/>
      <c r="ACD13" s="84"/>
      <c r="ACE13" s="84"/>
      <c r="ACF13" s="84"/>
      <c r="ACG13" s="84"/>
      <c r="ACH13" s="84"/>
      <c r="ACI13" s="84"/>
      <c r="ACJ13" s="84"/>
      <c r="ACK13" s="84"/>
      <c r="ACL13" s="84"/>
      <c r="ACM13" s="84"/>
      <c r="ACN13" s="84"/>
      <c r="ACO13" s="84"/>
      <c r="ACP13" s="84"/>
      <c r="ACQ13" s="84"/>
      <c r="ACR13" s="84"/>
      <c r="ACS13" s="84"/>
      <c r="ACT13" s="84"/>
      <c r="ACU13" s="84"/>
      <c r="ACV13" s="84"/>
      <c r="ACW13" s="84"/>
      <c r="ACX13" s="84"/>
      <c r="ACY13" s="84"/>
      <c r="ACZ13" s="84"/>
      <c r="ADA13" s="84"/>
      <c r="ADB13" s="84"/>
      <c r="ADC13" s="84"/>
      <c r="ADD13" s="84"/>
      <c r="ADE13" s="84"/>
      <c r="ADF13" s="84"/>
      <c r="ADG13" s="84"/>
      <c r="ADH13" s="84"/>
      <c r="ADI13" s="84"/>
      <c r="ADJ13" s="84"/>
      <c r="ADK13" s="84"/>
      <c r="ADL13" s="84"/>
      <c r="ADM13" s="84"/>
      <c r="ADN13" s="84"/>
      <c r="ADO13" s="84"/>
      <c r="ADP13" s="84"/>
      <c r="ADQ13" s="84"/>
      <c r="ADR13" s="84"/>
      <c r="ADS13" s="84"/>
      <c r="ADT13" s="84"/>
      <c r="ADU13" s="84"/>
      <c r="ADV13" s="84"/>
      <c r="ADW13" s="84"/>
      <c r="ADX13" s="84"/>
      <c r="ADY13" s="84"/>
      <c r="ADZ13" s="84"/>
      <c r="AEA13" s="84"/>
      <c r="AEB13" s="84"/>
      <c r="AEC13" s="84"/>
      <c r="AED13" s="84"/>
      <c r="AEE13" s="84"/>
      <c r="AEF13" s="84"/>
      <c r="AEG13" s="84"/>
      <c r="AEH13" s="84"/>
      <c r="AEI13" s="84"/>
      <c r="AEJ13" s="84"/>
      <c r="AEK13" s="84"/>
      <c r="AEL13" s="84"/>
      <c r="AEM13" s="84"/>
      <c r="AEN13" s="84"/>
      <c r="AEO13" s="84"/>
      <c r="AEP13" s="84"/>
      <c r="AEQ13" s="84"/>
      <c r="AER13" s="84"/>
      <c r="AES13" s="84"/>
      <c r="AET13" s="84"/>
      <c r="AEU13" s="84"/>
      <c r="AEV13" s="84"/>
      <c r="AEW13" s="84"/>
      <c r="AEX13" s="84"/>
      <c r="AEY13" s="84"/>
      <c r="AEZ13" s="84"/>
      <c r="AFA13" s="84"/>
      <c r="AFB13" s="84"/>
      <c r="AFC13" s="84"/>
      <c r="AFD13" s="84"/>
      <c r="AFE13" s="84"/>
      <c r="AFF13" s="84"/>
      <c r="AFG13" s="84"/>
      <c r="AFH13" s="84"/>
      <c r="AFI13" s="84"/>
      <c r="AFJ13" s="84"/>
      <c r="AFK13" s="84"/>
      <c r="AFL13" s="84"/>
      <c r="AFM13" s="84"/>
      <c r="AFN13" s="84"/>
      <c r="AFO13" s="84"/>
      <c r="AFP13" s="84"/>
      <c r="AFQ13" s="84"/>
      <c r="AFR13" s="84"/>
      <c r="AFS13" s="84"/>
      <c r="AFT13" s="84"/>
      <c r="AFU13" s="84"/>
      <c r="AFV13" s="84"/>
      <c r="AFW13" s="84"/>
      <c r="AFX13" s="84"/>
      <c r="AFY13" s="84"/>
      <c r="AFZ13" s="84"/>
      <c r="AGA13" s="84"/>
      <c r="AGB13" s="84"/>
      <c r="AGC13" s="84"/>
      <c r="AGD13" s="84"/>
      <c r="AGE13" s="84"/>
      <c r="AGF13" s="84"/>
      <c r="AGG13" s="84"/>
      <c r="AGH13" s="84"/>
      <c r="AGI13" s="84"/>
      <c r="AGJ13" s="84"/>
      <c r="AGK13" s="84"/>
      <c r="AGL13" s="84"/>
      <c r="AGM13" s="84"/>
      <c r="AGN13" s="84"/>
      <c r="AGO13" s="84"/>
      <c r="AGP13" s="84"/>
      <c r="AGQ13" s="84"/>
      <c r="AGR13" s="84"/>
      <c r="AGS13" s="84"/>
      <c r="AGT13" s="84"/>
      <c r="AGU13" s="84"/>
      <c r="AGV13" s="84"/>
      <c r="AGW13" s="84"/>
      <c r="AGX13" s="84"/>
      <c r="AGY13" s="84"/>
      <c r="AGZ13" s="84"/>
      <c r="AHA13" s="84"/>
      <c r="AHB13" s="84"/>
      <c r="AHC13" s="84"/>
      <c r="AHD13" s="84"/>
      <c r="AHE13" s="84"/>
      <c r="AHF13" s="84"/>
      <c r="AHG13" s="84"/>
      <c r="AHH13" s="84"/>
      <c r="AHI13" s="84"/>
      <c r="AHJ13" s="84"/>
      <c r="AHK13" s="84"/>
      <c r="AHL13" s="84"/>
      <c r="AHM13" s="84"/>
      <c r="AHN13" s="84"/>
      <c r="AHO13" s="84"/>
      <c r="AHP13" s="84"/>
      <c r="AHQ13" s="84"/>
      <c r="AHR13" s="84"/>
      <c r="AHS13" s="84"/>
      <c r="AHT13" s="84"/>
      <c r="AHU13" s="84"/>
      <c r="AHV13" s="84"/>
      <c r="AHW13" s="84"/>
      <c r="AHX13" s="84"/>
      <c r="AHY13" s="84"/>
      <c r="AHZ13" s="84"/>
      <c r="AIA13" s="84"/>
      <c r="AIB13" s="84"/>
      <c r="AIC13" s="84"/>
      <c r="AID13" s="84"/>
      <c r="AIE13" s="84"/>
      <c r="AIF13" s="84"/>
      <c r="AIG13" s="84"/>
      <c r="AIH13" s="84"/>
      <c r="AII13" s="84"/>
      <c r="AIJ13" s="84"/>
      <c r="AIK13" s="84"/>
      <c r="AIL13" s="84"/>
      <c r="AIM13" s="84"/>
      <c r="AIN13" s="84"/>
      <c r="AIO13" s="84"/>
      <c r="AIP13" s="84"/>
      <c r="AIQ13" s="84"/>
      <c r="AIR13" s="84"/>
      <c r="AIS13" s="84"/>
      <c r="AIT13" s="84"/>
      <c r="AIU13" s="84"/>
      <c r="AIV13" s="84"/>
      <c r="AIW13" s="84"/>
      <c r="AIX13" s="84"/>
      <c r="AIY13" s="84"/>
      <c r="AIZ13" s="84"/>
      <c r="AJA13" s="84"/>
      <c r="AJB13" s="84"/>
      <c r="AJC13" s="84"/>
      <c r="AJD13" s="84"/>
      <c r="AJE13" s="84"/>
      <c r="AJF13" s="84"/>
      <c r="AJG13" s="84"/>
      <c r="AJH13" s="84"/>
      <c r="AJI13" s="84"/>
      <c r="AJJ13" s="84"/>
      <c r="AJK13" s="84"/>
      <c r="AJL13" s="84"/>
      <c r="AJM13" s="84"/>
      <c r="AJN13" s="84"/>
      <c r="AJO13" s="84"/>
      <c r="AJP13" s="84"/>
      <c r="AJQ13" s="84"/>
      <c r="AJR13" s="84"/>
      <c r="AJS13" s="84"/>
      <c r="AJT13" s="84"/>
      <c r="AJU13" s="84"/>
      <c r="AJV13" s="84"/>
      <c r="AJW13" s="84"/>
      <c r="AJX13" s="84"/>
      <c r="AJY13" s="84"/>
      <c r="AJZ13" s="84"/>
      <c r="AKA13" s="84"/>
      <c r="AKB13" s="84"/>
      <c r="AKC13" s="84"/>
      <c r="AKD13" s="84"/>
      <c r="AKE13" s="84"/>
      <c r="AKF13" s="84"/>
      <c r="AKG13" s="84"/>
      <c r="AKH13" s="84"/>
      <c r="AKI13" s="84"/>
      <c r="AKJ13" s="84"/>
      <c r="AKK13" s="84"/>
      <c r="AKL13" s="84"/>
      <c r="AKM13" s="84"/>
      <c r="AKN13" s="84"/>
      <c r="AKO13" s="84"/>
      <c r="AKP13" s="84"/>
      <c r="AKQ13" s="84"/>
      <c r="AKR13" s="84"/>
      <c r="AKS13" s="84"/>
      <c r="AKT13" s="84"/>
      <c r="AKU13" s="84"/>
      <c r="AKV13" s="84"/>
      <c r="AKW13" s="84"/>
      <c r="AKX13" s="84"/>
      <c r="AKY13" s="84"/>
      <c r="AKZ13" s="84"/>
      <c r="ALA13" s="84"/>
      <c r="ALB13" s="84"/>
      <c r="ALC13" s="84"/>
      <c r="ALD13" s="84"/>
      <c r="ALE13" s="84"/>
      <c r="ALF13" s="84"/>
      <c r="ALG13" s="84"/>
      <c r="ALH13" s="84"/>
      <c r="ALI13" s="84"/>
      <c r="ALJ13" s="84"/>
      <c r="ALK13" s="84"/>
      <c r="ALL13" s="84"/>
      <c r="ALM13" s="84"/>
      <c r="ALN13" s="84"/>
      <c r="ALO13" s="84"/>
      <c r="ALP13" s="84"/>
      <c r="ALQ13" s="84"/>
      <c r="ALR13" s="84"/>
      <c r="ALS13" s="84"/>
      <c r="ALT13" s="84"/>
      <c r="ALU13" s="84"/>
      <c r="ALV13" s="84"/>
      <c r="ALW13" s="84"/>
      <c r="ALX13" s="84"/>
      <c r="ALY13" s="84"/>
      <c r="ALZ13" s="84"/>
      <c r="AMA13" s="84"/>
      <c r="AMB13" s="84"/>
      <c r="AMC13" s="84"/>
      <c r="AMD13" s="84"/>
      <c r="AME13" s="84"/>
      <c r="AMF13" s="84"/>
      <c r="AMG13" s="84"/>
      <c r="AMH13" s="84"/>
      <c r="AMI13" s="84"/>
      <c r="AMJ13" s="84"/>
      <c r="AMK13" s="84"/>
      <c r="AML13" s="84"/>
      <c r="AMM13" s="84"/>
      <c r="AMN13" s="84"/>
      <c r="AMO13" s="84"/>
      <c r="AMP13" s="84"/>
      <c r="AMQ13" s="84"/>
      <c r="AMR13" s="84"/>
      <c r="AMS13" s="84"/>
      <c r="AMT13" s="84"/>
      <c r="AMU13" s="84"/>
      <c r="AMV13" s="84"/>
      <c r="AMW13" s="84"/>
      <c r="AMX13" s="84"/>
      <c r="AMY13" s="84"/>
      <c r="AMZ13" s="84"/>
      <c r="ANA13" s="84"/>
      <c r="ANB13" s="84"/>
      <c r="ANC13" s="84"/>
      <c r="AND13" s="84"/>
      <c r="ANE13" s="84"/>
      <c r="ANF13" s="84"/>
      <c r="ANG13" s="84"/>
      <c r="ANH13" s="84"/>
      <c r="ANI13" s="84"/>
      <c r="ANJ13" s="84"/>
      <c r="ANK13" s="84"/>
      <c r="ANL13" s="84"/>
      <c r="ANM13" s="84"/>
      <c r="ANN13" s="84"/>
      <c r="ANO13" s="84"/>
      <c r="ANP13" s="84"/>
      <c r="ANQ13" s="84"/>
      <c r="ANR13" s="84"/>
      <c r="ANS13" s="84"/>
      <c r="ANT13" s="84"/>
      <c r="ANU13" s="84"/>
      <c r="ANV13" s="84"/>
      <c r="ANW13" s="84"/>
      <c r="ANX13" s="84"/>
      <c r="ANY13" s="84"/>
      <c r="ANZ13" s="84"/>
      <c r="AOA13" s="84"/>
      <c r="AOB13" s="84"/>
      <c r="AOC13" s="84"/>
      <c r="AOD13" s="84"/>
      <c r="AOE13" s="84"/>
      <c r="AOF13" s="84"/>
      <c r="AOG13" s="84"/>
      <c r="AOH13" s="84"/>
      <c r="AOI13" s="84"/>
      <c r="AOJ13" s="84"/>
      <c r="AOK13" s="84"/>
      <c r="AOL13" s="84"/>
      <c r="AOM13" s="84"/>
      <c r="AON13" s="84"/>
      <c r="AOO13" s="84"/>
      <c r="AOP13" s="84"/>
      <c r="AOQ13" s="84"/>
      <c r="AOR13" s="84"/>
      <c r="AOS13" s="84"/>
      <c r="AOT13" s="84"/>
      <c r="AOU13" s="84"/>
      <c r="AOV13" s="84"/>
      <c r="AOW13" s="84"/>
      <c r="AOX13" s="84"/>
      <c r="AOY13" s="84"/>
      <c r="AOZ13" s="84"/>
      <c r="APA13" s="84"/>
      <c r="APB13" s="84"/>
      <c r="APC13" s="84"/>
      <c r="APD13" s="84"/>
      <c r="APE13" s="84"/>
      <c r="APF13" s="84"/>
      <c r="APG13" s="84"/>
      <c r="APH13" s="84"/>
      <c r="API13" s="84"/>
      <c r="APJ13" s="84"/>
      <c r="APK13" s="84"/>
      <c r="APL13" s="84"/>
      <c r="APM13" s="84"/>
      <c r="APN13" s="84"/>
      <c r="APO13" s="84"/>
      <c r="APP13" s="84"/>
      <c r="APQ13" s="84"/>
      <c r="APR13" s="84"/>
      <c r="APS13" s="84"/>
      <c r="APT13" s="84"/>
      <c r="APU13" s="84"/>
      <c r="APV13" s="84"/>
      <c r="APW13" s="84"/>
      <c r="APX13" s="84"/>
      <c r="APY13" s="84"/>
      <c r="APZ13" s="84"/>
      <c r="AQA13" s="84"/>
      <c r="AQB13" s="84"/>
      <c r="AQC13" s="84"/>
      <c r="AQD13" s="84"/>
      <c r="AQE13" s="84"/>
      <c r="AQF13" s="84"/>
      <c r="AQG13" s="84"/>
      <c r="AQH13" s="84"/>
      <c r="AQI13" s="84"/>
      <c r="AQJ13" s="84"/>
      <c r="AQK13" s="84"/>
      <c r="AQL13" s="84"/>
      <c r="AQM13" s="84"/>
      <c r="AQN13" s="84"/>
      <c r="AQO13" s="84"/>
      <c r="AQP13" s="84"/>
      <c r="AQQ13" s="84"/>
      <c r="AQR13" s="84"/>
      <c r="AQS13" s="84"/>
      <c r="AQT13" s="84"/>
      <c r="AQU13" s="84"/>
      <c r="AQV13" s="84"/>
      <c r="AQW13" s="84"/>
      <c r="AQX13" s="84"/>
      <c r="AQY13" s="84"/>
      <c r="AQZ13" s="84"/>
      <c r="ARA13" s="84"/>
      <c r="ARB13" s="84"/>
      <c r="ARC13" s="84"/>
      <c r="ARD13" s="84"/>
      <c r="ARE13" s="84"/>
      <c r="ARF13" s="84"/>
      <c r="ARG13" s="84"/>
      <c r="ARH13" s="84"/>
      <c r="ARI13" s="84"/>
      <c r="ARJ13" s="84"/>
      <c r="ARK13" s="84"/>
      <c r="ARL13" s="84"/>
      <c r="ARM13" s="84"/>
      <c r="ARN13" s="84"/>
      <c r="ARO13" s="84"/>
      <c r="ARP13" s="84"/>
      <c r="ARQ13" s="84"/>
      <c r="ARR13" s="84"/>
      <c r="ARS13" s="84"/>
      <c r="ART13" s="84"/>
      <c r="ARU13" s="84"/>
      <c r="ARV13" s="84"/>
      <c r="ARW13" s="84"/>
      <c r="ARX13" s="84"/>
      <c r="ARY13" s="84"/>
      <c r="ARZ13" s="84"/>
      <c r="ASA13" s="84"/>
      <c r="ASB13" s="84"/>
      <c r="ASC13" s="84"/>
      <c r="ASD13" s="84"/>
      <c r="ASE13" s="84"/>
      <c r="ASF13" s="84"/>
      <c r="ASG13" s="84"/>
      <c r="ASH13" s="84"/>
      <c r="ASI13" s="84"/>
      <c r="ASJ13" s="84"/>
      <c r="ASK13" s="84"/>
      <c r="ASL13" s="84"/>
      <c r="ASM13" s="84"/>
      <c r="ASN13" s="84"/>
      <c r="ASO13" s="84"/>
      <c r="ASP13" s="84"/>
      <c r="ASQ13" s="84"/>
      <c r="ASR13" s="84"/>
      <c r="ASS13" s="84"/>
      <c r="AST13" s="84"/>
      <c r="ASU13" s="84"/>
      <c r="ASV13" s="84"/>
      <c r="ASW13" s="84"/>
      <c r="ASX13" s="84"/>
      <c r="ASY13" s="84"/>
      <c r="ASZ13" s="84"/>
      <c r="ATA13" s="84"/>
      <c r="ATB13" s="84"/>
      <c r="ATC13" s="84"/>
      <c r="ATD13" s="84"/>
      <c r="ATE13" s="84"/>
      <c r="ATF13" s="84"/>
      <c r="ATG13" s="84"/>
      <c r="ATH13" s="84"/>
      <c r="ATI13" s="84"/>
      <c r="ATJ13" s="84"/>
      <c r="ATK13" s="84"/>
      <c r="ATL13" s="84"/>
      <c r="ATM13" s="84"/>
      <c r="ATN13" s="84"/>
      <c r="ATO13" s="84"/>
      <c r="ATP13" s="84"/>
      <c r="ATQ13" s="84"/>
      <c r="ATR13" s="84"/>
      <c r="ATS13" s="84"/>
      <c r="ATT13" s="84"/>
      <c r="ATU13" s="84"/>
      <c r="ATV13" s="84"/>
      <c r="ATW13" s="84"/>
      <c r="ATX13" s="84"/>
      <c r="ATY13" s="84"/>
      <c r="ATZ13" s="84"/>
      <c r="AUA13" s="84"/>
      <c r="AUB13" s="84"/>
      <c r="AUC13" s="84"/>
      <c r="AUD13" s="84"/>
      <c r="AUE13" s="84"/>
      <c r="AUF13" s="84"/>
      <c r="AUG13" s="84"/>
      <c r="AUH13" s="84"/>
      <c r="AUI13" s="84"/>
      <c r="AUJ13" s="84"/>
      <c r="AUK13" s="84"/>
      <c r="AUL13" s="84"/>
      <c r="AUM13" s="84"/>
      <c r="AUN13" s="84"/>
      <c r="AUO13" s="84"/>
      <c r="AUP13" s="84"/>
      <c r="AUQ13" s="84"/>
      <c r="AUR13" s="84"/>
      <c r="AUS13" s="84"/>
      <c r="AUT13" s="84"/>
      <c r="AUU13" s="84"/>
      <c r="AUV13" s="84"/>
      <c r="AUW13" s="84"/>
      <c r="AUX13" s="84"/>
      <c r="AUY13" s="84"/>
      <c r="AUZ13" s="84"/>
      <c r="AVA13" s="84"/>
      <c r="AVB13" s="84"/>
      <c r="AVC13" s="84"/>
      <c r="AVD13" s="84"/>
      <c r="AVE13" s="84"/>
      <c r="AVF13" s="84"/>
      <c r="AVG13" s="84"/>
      <c r="AVH13" s="84"/>
      <c r="AVI13" s="84"/>
      <c r="AVJ13" s="84"/>
      <c r="AVK13" s="84"/>
      <c r="AVL13" s="84"/>
      <c r="AVM13" s="84"/>
      <c r="AVN13" s="84"/>
      <c r="AVO13" s="84"/>
      <c r="AVP13" s="84"/>
      <c r="AVQ13" s="84"/>
      <c r="AVR13" s="84"/>
      <c r="AVS13" s="84"/>
      <c r="AVT13" s="84"/>
      <c r="AVU13" s="84"/>
      <c r="AVV13" s="84"/>
      <c r="AVW13" s="84"/>
      <c r="AVX13" s="84"/>
      <c r="AVY13" s="84"/>
      <c r="AVZ13" s="84"/>
      <c r="AWA13" s="84"/>
      <c r="AWB13" s="84"/>
      <c r="AWC13" s="84"/>
      <c r="AWD13" s="84"/>
      <c r="AWE13" s="84"/>
      <c r="AWF13" s="84"/>
      <c r="AWG13" s="84"/>
      <c r="AWH13" s="84"/>
      <c r="AWI13" s="84"/>
      <c r="AWJ13" s="84"/>
      <c r="AWK13" s="84"/>
      <c r="AWL13" s="84"/>
      <c r="AWM13" s="84"/>
      <c r="AWN13" s="84"/>
      <c r="AWO13" s="84"/>
      <c r="AWP13" s="84"/>
      <c r="AWQ13" s="84"/>
      <c r="AWR13" s="84"/>
      <c r="AWS13" s="84"/>
      <c r="AWT13" s="84"/>
      <c r="AWU13" s="84"/>
      <c r="AWV13" s="84"/>
      <c r="AWW13" s="84"/>
      <c r="AWX13" s="84"/>
      <c r="AWY13" s="84"/>
      <c r="AWZ13" s="84"/>
      <c r="AXA13" s="84"/>
      <c r="AXB13" s="84"/>
      <c r="AXC13" s="84"/>
      <c r="AXD13" s="84"/>
      <c r="AXE13" s="84"/>
      <c r="AXF13" s="84"/>
      <c r="AXG13" s="84"/>
      <c r="AXH13" s="84"/>
      <c r="AXI13" s="84"/>
      <c r="AXJ13" s="84"/>
      <c r="AXK13" s="84"/>
      <c r="AXL13" s="84"/>
      <c r="AXM13" s="84"/>
      <c r="AXN13" s="84"/>
      <c r="AXO13" s="84"/>
      <c r="AXP13" s="84"/>
      <c r="AXQ13" s="84"/>
      <c r="AXR13" s="84"/>
      <c r="AXS13" s="84"/>
      <c r="AXT13" s="84"/>
      <c r="AXU13" s="84"/>
      <c r="AXV13" s="84"/>
      <c r="AXW13" s="84"/>
      <c r="AXX13" s="84"/>
      <c r="AXY13" s="84"/>
      <c r="AXZ13" s="84"/>
      <c r="AYA13" s="84"/>
      <c r="AYB13" s="84"/>
      <c r="AYC13" s="84"/>
      <c r="AYD13" s="84"/>
      <c r="AYE13" s="84"/>
      <c r="AYF13" s="84"/>
      <c r="AYG13" s="84"/>
      <c r="AYH13" s="84"/>
      <c r="AYI13" s="84"/>
      <c r="AYJ13" s="84"/>
      <c r="AYK13" s="84"/>
      <c r="AYL13" s="84"/>
      <c r="AYM13" s="84"/>
      <c r="AYN13" s="84"/>
      <c r="AYO13" s="84"/>
      <c r="AYP13" s="84"/>
      <c r="AYQ13" s="84"/>
      <c r="AYR13" s="84"/>
      <c r="AYS13" s="84"/>
      <c r="AYT13" s="84"/>
      <c r="AYU13" s="84"/>
      <c r="AYV13" s="84"/>
      <c r="AYW13" s="84"/>
      <c r="AYX13" s="84"/>
      <c r="AYY13" s="84"/>
      <c r="AYZ13" s="84"/>
      <c r="AZA13" s="84"/>
      <c r="AZB13" s="84"/>
      <c r="AZC13" s="84"/>
      <c r="AZD13" s="84"/>
      <c r="AZE13" s="84"/>
      <c r="AZF13" s="84"/>
      <c r="AZG13" s="84"/>
      <c r="AZH13" s="84"/>
      <c r="AZI13" s="84"/>
      <c r="AZJ13" s="84"/>
      <c r="AZK13" s="84"/>
      <c r="AZL13" s="84"/>
      <c r="AZM13" s="84"/>
      <c r="AZN13" s="84"/>
      <c r="AZO13" s="84"/>
      <c r="AZP13" s="84"/>
      <c r="AZQ13" s="84"/>
      <c r="AZR13" s="84"/>
      <c r="AZS13" s="84"/>
      <c r="AZT13" s="84"/>
      <c r="AZU13" s="84"/>
      <c r="AZV13" s="84"/>
      <c r="AZW13" s="84"/>
      <c r="AZX13" s="84"/>
      <c r="AZY13" s="84"/>
      <c r="AZZ13" s="84"/>
      <c r="BAA13" s="84"/>
      <c r="BAB13" s="84"/>
      <c r="BAC13" s="84"/>
      <c r="BAD13" s="84"/>
      <c r="BAE13" s="84"/>
      <c r="BAF13" s="84"/>
      <c r="BAG13" s="84"/>
      <c r="BAH13" s="84"/>
      <c r="BAI13" s="84"/>
      <c r="BAJ13" s="84"/>
      <c r="BAK13" s="84"/>
      <c r="BAL13" s="84"/>
      <c r="BAM13" s="84"/>
      <c r="BAN13" s="84"/>
      <c r="BAO13" s="84"/>
      <c r="BAP13" s="84"/>
      <c r="BAQ13" s="84"/>
      <c r="BAR13" s="84"/>
      <c r="BAS13" s="84"/>
      <c r="BAT13" s="84"/>
      <c r="BAU13" s="84"/>
      <c r="BAV13" s="84"/>
      <c r="BAW13" s="84"/>
      <c r="BAX13" s="84"/>
      <c r="BAY13" s="84"/>
      <c r="BAZ13" s="84"/>
      <c r="BBA13" s="84"/>
      <c r="BBB13" s="84"/>
      <c r="BBC13" s="84"/>
      <c r="BBD13" s="84"/>
      <c r="BBE13" s="84"/>
      <c r="BBF13" s="84"/>
      <c r="BBG13" s="84"/>
      <c r="BBH13" s="84"/>
      <c r="BBI13" s="84"/>
      <c r="BBJ13" s="84"/>
      <c r="BBK13" s="84"/>
      <c r="BBL13" s="84"/>
      <c r="BBM13" s="84"/>
      <c r="BBN13" s="84"/>
      <c r="BBO13" s="84"/>
      <c r="BBP13" s="84"/>
      <c r="BBQ13" s="84"/>
      <c r="BBR13" s="84"/>
      <c r="BBS13" s="84"/>
      <c r="BBT13" s="84"/>
      <c r="BBU13" s="84"/>
      <c r="BBV13" s="84"/>
      <c r="BBW13" s="84"/>
      <c r="BBX13" s="84"/>
      <c r="BBY13" s="84"/>
      <c r="BBZ13" s="84"/>
      <c r="BCA13" s="84"/>
      <c r="BCB13" s="84"/>
      <c r="BCC13" s="84"/>
      <c r="BCD13" s="84"/>
      <c r="BCE13" s="84"/>
      <c r="BCF13" s="84"/>
      <c r="BCG13" s="84"/>
      <c r="BCH13" s="84"/>
      <c r="BCI13" s="84"/>
      <c r="BCJ13" s="84"/>
      <c r="BCK13" s="84"/>
      <c r="BCL13" s="84"/>
      <c r="BCM13" s="84"/>
      <c r="BCN13" s="84"/>
      <c r="BCO13" s="84"/>
      <c r="BCP13" s="84"/>
      <c r="BCQ13" s="84"/>
      <c r="BCR13" s="84"/>
      <c r="BCS13" s="84"/>
      <c r="BCT13" s="84"/>
      <c r="BCU13" s="84"/>
      <c r="BCV13" s="84"/>
      <c r="BCW13" s="84"/>
      <c r="BCX13" s="84"/>
      <c r="BCY13" s="84"/>
      <c r="BCZ13" s="84"/>
      <c r="BDA13" s="84"/>
      <c r="BDB13" s="84"/>
      <c r="BDC13" s="84"/>
      <c r="BDD13" s="84"/>
      <c r="BDE13" s="84"/>
      <c r="BDF13" s="84"/>
      <c r="BDG13" s="84"/>
      <c r="BDH13" s="84"/>
      <c r="BDI13" s="84"/>
      <c r="BDJ13" s="84"/>
      <c r="BDK13" s="84"/>
      <c r="BDL13" s="84"/>
      <c r="BDM13" s="84"/>
      <c r="BDN13" s="84"/>
      <c r="BDO13" s="84"/>
      <c r="BDP13" s="84"/>
      <c r="BDQ13" s="84"/>
      <c r="BDR13" s="84"/>
      <c r="BDS13" s="84"/>
      <c r="BDT13" s="84"/>
      <c r="BDU13" s="84"/>
      <c r="BDV13" s="84"/>
      <c r="BDW13" s="84"/>
      <c r="BDX13" s="84"/>
      <c r="BDY13" s="84"/>
      <c r="BDZ13" s="84"/>
      <c r="BEA13" s="84"/>
      <c r="BEB13" s="84"/>
      <c r="BEC13" s="84"/>
      <c r="BED13" s="84"/>
      <c r="BEE13" s="84"/>
      <c r="BEF13" s="84"/>
      <c r="BEG13" s="84"/>
      <c r="BEH13" s="84"/>
      <c r="BEI13" s="84"/>
      <c r="BEJ13" s="84"/>
      <c r="BEK13" s="84"/>
      <c r="BEL13" s="84"/>
      <c r="BEM13" s="84"/>
      <c r="BEN13" s="84"/>
      <c r="BEO13" s="84"/>
      <c r="BEP13" s="84"/>
      <c r="BEQ13" s="84"/>
      <c r="BER13" s="84"/>
      <c r="BES13" s="84"/>
      <c r="BET13" s="84"/>
      <c r="BEU13" s="84"/>
      <c r="BEV13" s="84"/>
      <c r="BEW13" s="84"/>
      <c r="BEX13" s="84"/>
      <c r="BEY13" s="84"/>
      <c r="BEZ13" s="84"/>
      <c r="BFA13" s="84"/>
      <c r="BFB13" s="84"/>
      <c r="BFC13" s="84"/>
      <c r="BFD13" s="84"/>
      <c r="BFE13" s="84"/>
      <c r="BFF13" s="84"/>
      <c r="BFG13" s="84"/>
      <c r="BFH13" s="84"/>
      <c r="BFI13" s="84"/>
      <c r="BFJ13" s="84"/>
      <c r="BFK13" s="84"/>
      <c r="BFL13" s="84"/>
      <c r="BFM13" s="84"/>
      <c r="BFN13" s="84"/>
      <c r="BFO13" s="84"/>
      <c r="BFP13" s="84"/>
      <c r="BFQ13" s="84"/>
      <c r="BFR13" s="84"/>
      <c r="BFS13" s="84"/>
      <c r="BFT13" s="84"/>
      <c r="BFU13" s="84"/>
      <c r="BFV13" s="84"/>
      <c r="BFW13" s="84"/>
      <c r="BFX13" s="84"/>
      <c r="BFY13" s="84"/>
      <c r="BFZ13" s="84"/>
      <c r="BGA13" s="84"/>
      <c r="BGB13" s="84"/>
      <c r="BGC13" s="84"/>
      <c r="BGD13" s="84"/>
      <c r="BGE13" s="84"/>
      <c r="BGF13" s="84"/>
      <c r="BGG13" s="84"/>
      <c r="BGH13" s="84"/>
      <c r="BGI13" s="84"/>
      <c r="BGJ13" s="84"/>
      <c r="BGK13" s="84"/>
      <c r="BGL13" s="84"/>
      <c r="BGM13" s="84"/>
      <c r="BGN13" s="84"/>
      <c r="BGO13" s="84"/>
      <c r="BGP13" s="84"/>
      <c r="BGQ13" s="84"/>
      <c r="BGR13" s="84"/>
      <c r="BGS13" s="84"/>
      <c r="BGT13" s="84"/>
      <c r="BGU13" s="84"/>
      <c r="BGV13" s="84"/>
      <c r="BGW13" s="84"/>
      <c r="BGX13" s="84"/>
      <c r="BGY13" s="84"/>
      <c r="BGZ13" s="84"/>
      <c r="BHA13" s="84"/>
      <c r="BHB13" s="84"/>
      <c r="BHC13" s="84"/>
      <c r="BHD13" s="84"/>
      <c r="BHE13" s="84"/>
      <c r="BHF13" s="84"/>
      <c r="BHG13" s="84"/>
      <c r="BHH13" s="84"/>
      <c r="BHI13" s="84"/>
      <c r="BHJ13" s="84"/>
      <c r="BHK13" s="84"/>
      <c r="BHL13" s="84"/>
      <c r="BHM13" s="84"/>
      <c r="BHN13" s="84"/>
      <c r="BHO13" s="84"/>
      <c r="BHP13" s="84"/>
      <c r="BHQ13" s="84"/>
      <c r="BHR13" s="84"/>
      <c r="BHS13" s="84"/>
      <c r="BHT13" s="84"/>
      <c r="BHU13" s="84"/>
      <c r="BHV13" s="84"/>
      <c r="BHW13" s="84"/>
      <c r="BHX13" s="84"/>
      <c r="BHY13" s="84"/>
      <c r="BHZ13" s="84"/>
      <c r="BIA13" s="84"/>
      <c r="BIB13" s="84"/>
      <c r="BIC13" s="84"/>
      <c r="BID13" s="84"/>
      <c r="BIE13" s="84"/>
      <c r="BIF13" s="84"/>
      <c r="BIG13" s="84"/>
      <c r="BIH13" s="84"/>
      <c r="BII13" s="84"/>
      <c r="BIJ13" s="84"/>
      <c r="BIK13" s="84"/>
      <c r="BIL13" s="84"/>
      <c r="BIM13" s="84"/>
      <c r="BIN13" s="84"/>
      <c r="BIO13" s="84"/>
      <c r="BIP13" s="84"/>
      <c r="BIQ13" s="84"/>
      <c r="BIR13" s="84"/>
      <c r="BIS13" s="84"/>
      <c r="BIT13" s="84"/>
      <c r="BIU13" s="84"/>
      <c r="BIV13" s="84"/>
      <c r="BIW13" s="84"/>
      <c r="BIX13" s="84"/>
      <c r="BIY13" s="84"/>
      <c r="BIZ13" s="84"/>
      <c r="BJA13" s="84"/>
      <c r="BJB13" s="84"/>
      <c r="BJC13" s="84"/>
      <c r="BJD13" s="84"/>
      <c r="BJE13" s="84"/>
      <c r="BJF13" s="84"/>
      <c r="BJG13" s="84"/>
      <c r="BJH13" s="84"/>
      <c r="BJI13" s="84"/>
      <c r="BJJ13" s="84"/>
      <c r="BJK13" s="84"/>
      <c r="BJL13" s="84"/>
      <c r="BJM13" s="84"/>
      <c r="BJN13" s="84"/>
      <c r="BJO13" s="84"/>
      <c r="BJP13" s="84"/>
      <c r="BJQ13" s="84"/>
      <c r="BJR13" s="84"/>
      <c r="BJS13" s="84"/>
      <c r="BJT13" s="84"/>
      <c r="BJU13" s="84"/>
      <c r="BJV13" s="84"/>
      <c r="BJW13" s="84"/>
      <c r="BJX13" s="84"/>
      <c r="BJY13" s="84"/>
      <c r="BJZ13" s="84"/>
      <c r="BKA13" s="84"/>
      <c r="BKB13" s="84"/>
      <c r="BKC13" s="84"/>
      <c r="BKD13" s="84"/>
      <c r="BKE13" s="84"/>
      <c r="BKF13" s="84"/>
      <c r="BKG13" s="84"/>
      <c r="BKH13" s="84"/>
      <c r="BKI13" s="84"/>
      <c r="BKJ13" s="84"/>
      <c r="BKK13" s="84"/>
      <c r="BKL13" s="84"/>
      <c r="BKM13" s="84"/>
      <c r="BKN13" s="84"/>
      <c r="BKO13" s="84"/>
      <c r="BKP13" s="84"/>
      <c r="BKQ13" s="84"/>
      <c r="BKR13" s="84"/>
      <c r="BKS13" s="84"/>
      <c r="BKT13" s="84"/>
      <c r="BKU13" s="84"/>
      <c r="BKV13" s="84"/>
      <c r="BKW13" s="84"/>
      <c r="BKX13" s="84"/>
      <c r="BKY13" s="84"/>
      <c r="BKZ13" s="84"/>
      <c r="BLA13" s="84"/>
      <c r="BLB13" s="84"/>
      <c r="BLC13" s="84"/>
      <c r="BLD13" s="84"/>
      <c r="BLE13" s="84"/>
      <c r="BLF13" s="84"/>
      <c r="BLG13" s="84"/>
      <c r="BLH13" s="84"/>
      <c r="BLI13" s="84"/>
      <c r="BLJ13" s="84"/>
      <c r="BLK13" s="84"/>
      <c r="BLL13" s="84"/>
      <c r="BLM13" s="84"/>
      <c r="BLN13" s="84"/>
      <c r="BLO13" s="84"/>
      <c r="BLP13" s="84"/>
      <c r="BLQ13" s="84"/>
      <c r="BLR13" s="84"/>
      <c r="BLS13" s="84"/>
      <c r="BLT13" s="84"/>
      <c r="BLU13" s="84"/>
      <c r="BLV13" s="84"/>
      <c r="BLW13" s="84"/>
      <c r="BLX13" s="84"/>
      <c r="BLY13" s="84"/>
      <c r="BLZ13" s="84"/>
      <c r="BMA13" s="84"/>
      <c r="BMB13" s="84"/>
      <c r="BMC13" s="84"/>
      <c r="BMD13" s="84"/>
      <c r="BME13" s="84"/>
      <c r="BMF13" s="84"/>
      <c r="BMG13" s="84"/>
      <c r="BMH13" s="84"/>
      <c r="BMI13" s="84"/>
      <c r="BMJ13" s="84"/>
      <c r="BMK13" s="84"/>
      <c r="BML13" s="84"/>
      <c r="BMM13" s="84"/>
      <c r="BMN13" s="84"/>
      <c r="BMO13" s="84"/>
      <c r="BMP13" s="84"/>
      <c r="BMQ13" s="84"/>
      <c r="BMR13" s="84"/>
      <c r="BMS13" s="84"/>
      <c r="BMT13" s="84"/>
      <c r="BMU13" s="84"/>
      <c r="BMV13" s="84"/>
      <c r="BMW13" s="84"/>
      <c r="BMX13" s="84"/>
      <c r="BMY13" s="84"/>
      <c r="BMZ13" s="84"/>
      <c r="BNA13" s="84"/>
      <c r="BNB13" s="84"/>
      <c r="BNC13" s="84"/>
      <c r="BND13" s="84"/>
      <c r="BNE13" s="84"/>
      <c r="BNF13" s="84"/>
      <c r="BNG13" s="84"/>
      <c r="BNH13" s="84"/>
      <c r="BNI13" s="84"/>
      <c r="BNJ13" s="84"/>
      <c r="BNK13" s="84"/>
      <c r="BNL13" s="84"/>
      <c r="BNM13" s="84"/>
      <c r="BNN13" s="84"/>
      <c r="BNO13" s="84"/>
      <c r="BNP13" s="84"/>
      <c r="BNQ13" s="84"/>
      <c r="BNR13" s="84"/>
      <c r="BNS13" s="84"/>
      <c r="BNT13" s="84"/>
      <c r="BNU13" s="84"/>
      <c r="BNV13" s="84"/>
      <c r="BNW13" s="84"/>
      <c r="BNX13" s="84"/>
      <c r="BNY13" s="84"/>
      <c r="BNZ13" s="84"/>
      <c r="BOA13" s="84"/>
      <c r="BOB13" s="84"/>
      <c r="BOC13" s="84"/>
      <c r="BOD13" s="84"/>
      <c r="BOE13" s="84"/>
      <c r="BOF13" s="84"/>
      <c r="BOG13" s="84"/>
      <c r="BOH13" s="84"/>
      <c r="BOI13" s="84"/>
      <c r="BOJ13" s="84"/>
      <c r="BOK13" s="84"/>
      <c r="BOL13" s="84"/>
      <c r="BOM13" s="84"/>
      <c r="BON13" s="84"/>
      <c r="BOO13" s="84"/>
      <c r="BOP13" s="84"/>
      <c r="BOQ13" s="84"/>
      <c r="BOR13" s="84"/>
      <c r="BOS13" s="84"/>
      <c r="BOT13" s="84"/>
      <c r="BOU13" s="84"/>
      <c r="BOV13" s="84"/>
      <c r="BOW13" s="84"/>
      <c r="BOX13" s="84"/>
      <c r="BOY13" s="84"/>
      <c r="BOZ13" s="84"/>
      <c r="BPA13" s="84"/>
      <c r="BPB13" s="84"/>
      <c r="BPC13" s="84"/>
      <c r="BPD13" s="84"/>
      <c r="BPE13" s="84"/>
      <c r="BPF13" s="84"/>
      <c r="BPG13" s="84"/>
      <c r="BPH13" s="84"/>
      <c r="BPI13" s="84"/>
      <c r="BPJ13" s="84"/>
      <c r="BPK13" s="84"/>
      <c r="BPL13" s="84"/>
      <c r="BPM13" s="84"/>
      <c r="BPN13" s="84"/>
      <c r="BPO13" s="84"/>
      <c r="BPP13" s="84"/>
      <c r="BPQ13" s="84"/>
      <c r="BPR13" s="84"/>
      <c r="BPS13" s="84"/>
      <c r="BPT13" s="84"/>
      <c r="BPU13" s="84"/>
      <c r="BPV13" s="84"/>
      <c r="BPW13" s="84"/>
      <c r="BPX13" s="84"/>
      <c r="BPY13" s="84"/>
      <c r="BPZ13" s="84"/>
      <c r="BQA13" s="84"/>
      <c r="BQB13" s="84"/>
      <c r="BQC13" s="84"/>
      <c r="BQD13" s="84"/>
      <c r="BQE13" s="84"/>
      <c r="BQF13" s="84"/>
      <c r="BQG13" s="84"/>
      <c r="BQH13" s="84"/>
      <c r="BQI13" s="84"/>
      <c r="BQJ13" s="84"/>
      <c r="BQK13" s="84"/>
      <c r="BQL13" s="84"/>
      <c r="BQM13" s="84"/>
      <c r="BQN13" s="84"/>
      <c r="BQO13" s="84"/>
      <c r="BQP13" s="84"/>
      <c r="BQQ13" s="84"/>
      <c r="BQR13" s="84"/>
      <c r="BQS13" s="84"/>
      <c r="BQT13" s="84"/>
      <c r="BQU13" s="84"/>
      <c r="BQV13" s="84"/>
      <c r="BQW13" s="84"/>
      <c r="BQX13" s="84"/>
      <c r="BQY13" s="84"/>
      <c r="BQZ13" s="84"/>
      <c r="BRA13" s="84"/>
      <c r="BRB13" s="84"/>
      <c r="BRC13" s="84"/>
      <c r="BRD13" s="84"/>
      <c r="BRE13" s="84"/>
      <c r="BRF13" s="84"/>
      <c r="BRG13" s="84"/>
      <c r="BRH13" s="84"/>
      <c r="BRI13" s="84"/>
      <c r="BRJ13" s="84"/>
      <c r="BRK13" s="84"/>
      <c r="BRL13" s="84"/>
      <c r="BRM13" s="84"/>
      <c r="BRN13" s="84"/>
      <c r="BRO13" s="84"/>
      <c r="BRP13" s="84"/>
      <c r="BRQ13" s="84"/>
      <c r="BRR13" s="84"/>
      <c r="BRS13" s="84"/>
      <c r="BRT13" s="84"/>
      <c r="BRU13" s="84"/>
      <c r="BRV13" s="84"/>
      <c r="BRW13" s="84"/>
      <c r="BRX13" s="84"/>
      <c r="BRY13" s="84"/>
      <c r="BRZ13" s="84"/>
      <c r="BSA13" s="84"/>
      <c r="BSB13" s="84"/>
      <c r="BSC13" s="84"/>
      <c r="BSD13" s="84"/>
      <c r="BSE13" s="84"/>
      <c r="BSF13" s="84"/>
      <c r="BSG13" s="84"/>
      <c r="BSH13" s="84"/>
      <c r="BSI13" s="84"/>
      <c r="BSJ13" s="84"/>
      <c r="BSK13" s="84"/>
      <c r="BSL13" s="84"/>
      <c r="BSM13" s="84"/>
      <c r="BSN13" s="84"/>
      <c r="BSO13" s="84"/>
      <c r="BSP13" s="84"/>
      <c r="BSQ13" s="84"/>
      <c r="BSR13" s="84"/>
      <c r="BSS13" s="84"/>
      <c r="BST13" s="84"/>
      <c r="BSU13" s="84"/>
      <c r="BSV13" s="84"/>
      <c r="BSW13" s="84"/>
      <c r="BSX13" s="84"/>
      <c r="BSY13" s="84"/>
      <c r="BSZ13" s="84"/>
      <c r="BTA13" s="84"/>
      <c r="BTB13" s="84"/>
      <c r="BTC13" s="84"/>
      <c r="BTD13" s="84"/>
      <c r="BTE13" s="84"/>
      <c r="BTF13" s="84"/>
      <c r="BTG13" s="84"/>
      <c r="BTH13" s="84"/>
      <c r="BTI13" s="84"/>
      <c r="BTJ13" s="84"/>
      <c r="BTK13" s="84"/>
      <c r="BTL13" s="84"/>
      <c r="BTM13" s="84"/>
      <c r="BTN13" s="84"/>
      <c r="BTO13" s="84"/>
      <c r="BTP13" s="84"/>
      <c r="BTQ13" s="84"/>
      <c r="BTR13" s="84"/>
      <c r="BTS13" s="84"/>
      <c r="BTT13" s="84"/>
      <c r="BTU13" s="84"/>
      <c r="BTV13" s="84"/>
      <c r="BTW13" s="84"/>
      <c r="BTX13" s="84"/>
      <c r="BTY13" s="84"/>
      <c r="BTZ13" s="84"/>
      <c r="BUA13" s="84"/>
      <c r="BUB13" s="84"/>
      <c r="BUC13" s="84"/>
      <c r="BUD13" s="84"/>
      <c r="BUE13" s="84"/>
      <c r="BUF13" s="84"/>
      <c r="BUG13" s="84"/>
      <c r="BUH13" s="84"/>
      <c r="BUI13" s="84"/>
      <c r="BUJ13" s="84"/>
      <c r="BUK13" s="84"/>
      <c r="BUL13" s="84"/>
      <c r="BUM13" s="84"/>
      <c r="BUN13" s="84"/>
      <c r="BUO13" s="84"/>
      <c r="BUP13" s="84"/>
      <c r="BUQ13" s="84"/>
      <c r="BUR13" s="84"/>
      <c r="BUS13" s="84"/>
      <c r="BUT13" s="84"/>
      <c r="BUU13" s="84"/>
      <c r="BUV13" s="84"/>
      <c r="BUW13" s="84"/>
      <c r="BUX13" s="84"/>
      <c r="BUY13" s="84"/>
      <c r="BUZ13" s="84"/>
      <c r="BVA13" s="84"/>
      <c r="BVB13" s="84"/>
      <c r="BVC13" s="84"/>
      <c r="BVD13" s="84"/>
      <c r="BVE13" s="84"/>
      <c r="BVF13" s="84"/>
      <c r="BVG13" s="84"/>
      <c r="BVH13" s="84"/>
      <c r="BVI13" s="84"/>
      <c r="BVJ13" s="84"/>
      <c r="BVK13" s="84"/>
      <c r="BVL13" s="84"/>
      <c r="BVM13" s="84"/>
      <c r="BVN13" s="84"/>
      <c r="BVO13" s="84"/>
      <c r="BVP13" s="84"/>
      <c r="BVQ13" s="84"/>
      <c r="BVR13" s="84"/>
      <c r="BVS13" s="84"/>
      <c r="BVT13" s="84"/>
      <c r="BVU13" s="84"/>
      <c r="BVV13" s="84"/>
      <c r="BVW13" s="84"/>
      <c r="BVX13" s="84"/>
      <c r="BVY13" s="84"/>
      <c r="BVZ13" s="84"/>
      <c r="BWA13" s="84"/>
      <c r="BWB13" s="84"/>
      <c r="BWC13" s="84"/>
      <c r="BWD13" s="84"/>
      <c r="BWE13" s="84"/>
      <c r="BWF13" s="84"/>
      <c r="BWG13" s="84"/>
      <c r="BWH13" s="84"/>
      <c r="BWI13" s="84"/>
      <c r="BWJ13" s="84"/>
      <c r="BWK13" s="84"/>
      <c r="BWL13" s="84"/>
      <c r="BWM13" s="84"/>
      <c r="BWN13" s="84"/>
      <c r="BWO13" s="84"/>
      <c r="BWP13" s="84"/>
      <c r="BWQ13" s="84"/>
      <c r="BWR13" s="84"/>
      <c r="BWS13" s="84"/>
      <c r="BWT13" s="84"/>
      <c r="BWU13" s="84"/>
      <c r="BWV13" s="84"/>
      <c r="BWW13" s="84"/>
      <c r="BWX13" s="84"/>
      <c r="BWY13" s="84"/>
      <c r="BWZ13" s="84"/>
      <c r="BXA13" s="84"/>
      <c r="BXB13" s="84"/>
      <c r="BXC13" s="84"/>
      <c r="BXD13" s="84"/>
      <c r="BXE13" s="84"/>
      <c r="BXF13" s="84"/>
      <c r="BXG13" s="84"/>
      <c r="BXH13" s="84"/>
      <c r="BXI13" s="84"/>
      <c r="BXJ13" s="84"/>
      <c r="BXK13" s="84"/>
      <c r="BXL13" s="84"/>
      <c r="BXM13" s="84"/>
      <c r="BXN13" s="84"/>
      <c r="BXO13" s="84"/>
      <c r="BXP13" s="84"/>
      <c r="BXQ13" s="84"/>
      <c r="BXR13" s="84"/>
      <c r="BXS13" s="84"/>
      <c r="BXT13" s="84"/>
      <c r="BXU13" s="84"/>
      <c r="BXV13" s="84"/>
      <c r="BXW13" s="84"/>
      <c r="BXX13" s="84"/>
      <c r="BXY13" s="84"/>
      <c r="BXZ13" s="84"/>
      <c r="BYA13" s="84"/>
      <c r="BYB13" s="84"/>
      <c r="BYC13" s="84"/>
      <c r="BYD13" s="84"/>
      <c r="BYE13" s="84"/>
      <c r="BYF13" s="84"/>
      <c r="BYG13" s="84"/>
      <c r="BYH13" s="84"/>
      <c r="BYI13" s="84"/>
      <c r="BYJ13" s="84"/>
      <c r="BYK13" s="84"/>
      <c r="BYL13" s="84"/>
      <c r="BYM13" s="84"/>
      <c r="BYN13" s="84"/>
      <c r="BYO13" s="84"/>
      <c r="BYP13" s="84"/>
      <c r="BYQ13" s="84"/>
      <c r="BYR13" s="84"/>
      <c r="BYS13" s="84"/>
      <c r="BYT13" s="84"/>
      <c r="BYU13" s="84"/>
      <c r="BYV13" s="84"/>
      <c r="BYW13" s="84"/>
      <c r="BYX13" s="84"/>
      <c r="BYY13" s="84"/>
      <c r="BYZ13" s="84"/>
      <c r="BZA13" s="84"/>
      <c r="BZB13" s="84"/>
      <c r="BZC13" s="84"/>
      <c r="BZD13" s="84"/>
      <c r="BZE13" s="84"/>
      <c r="BZF13" s="84"/>
      <c r="BZG13" s="84"/>
      <c r="BZH13" s="84"/>
      <c r="BZI13" s="84"/>
      <c r="BZJ13" s="84"/>
      <c r="BZK13" s="84"/>
      <c r="BZL13" s="84"/>
      <c r="BZM13" s="84"/>
      <c r="BZN13" s="84"/>
      <c r="BZO13" s="84"/>
      <c r="BZP13" s="84"/>
      <c r="BZQ13" s="84"/>
      <c r="BZR13" s="84"/>
      <c r="BZS13" s="84"/>
      <c r="BZT13" s="84"/>
      <c r="BZU13" s="84"/>
      <c r="BZV13" s="84"/>
      <c r="BZW13" s="84"/>
      <c r="BZX13" s="84"/>
      <c r="BZY13" s="84"/>
      <c r="BZZ13" s="84"/>
      <c r="CAA13" s="84"/>
      <c r="CAB13" s="84"/>
      <c r="CAC13" s="84"/>
      <c r="CAD13" s="84"/>
      <c r="CAE13" s="84"/>
      <c r="CAF13" s="84"/>
      <c r="CAG13" s="84"/>
      <c r="CAH13" s="84"/>
      <c r="CAI13" s="84"/>
      <c r="CAJ13" s="84"/>
      <c r="CAK13" s="84"/>
      <c r="CAL13" s="84"/>
      <c r="CAM13" s="84"/>
      <c r="CAN13" s="84"/>
      <c r="CAO13" s="84"/>
      <c r="CAP13" s="84"/>
      <c r="CAQ13" s="84"/>
      <c r="CAR13" s="84"/>
      <c r="CAS13" s="84"/>
      <c r="CAT13" s="84"/>
      <c r="CAU13" s="84"/>
      <c r="CAV13" s="84"/>
      <c r="CAW13" s="84"/>
      <c r="CAX13" s="84"/>
      <c r="CAY13" s="84"/>
      <c r="CAZ13" s="84"/>
      <c r="CBA13" s="84"/>
      <c r="CBB13" s="84"/>
      <c r="CBC13" s="84"/>
      <c r="CBD13" s="84"/>
      <c r="CBE13" s="84"/>
      <c r="CBF13" s="84"/>
      <c r="CBG13" s="84"/>
      <c r="CBH13" s="84"/>
      <c r="CBI13" s="84"/>
      <c r="CBJ13" s="84"/>
      <c r="CBK13" s="84"/>
      <c r="CBL13" s="84"/>
      <c r="CBM13" s="84"/>
      <c r="CBN13" s="84"/>
      <c r="CBO13" s="84"/>
      <c r="CBP13" s="84"/>
      <c r="CBQ13" s="84"/>
      <c r="CBR13" s="84"/>
      <c r="CBS13" s="84"/>
      <c r="CBT13" s="84"/>
      <c r="CBU13" s="84"/>
      <c r="CBV13" s="84"/>
      <c r="CBW13" s="84"/>
      <c r="CBX13" s="84"/>
      <c r="CBY13" s="84"/>
      <c r="CBZ13" s="84"/>
      <c r="CCA13" s="84"/>
      <c r="CCB13" s="84"/>
      <c r="CCC13" s="84"/>
      <c r="CCD13" s="84"/>
      <c r="CCE13" s="84"/>
      <c r="CCF13" s="84"/>
      <c r="CCG13" s="84"/>
      <c r="CCH13" s="84"/>
      <c r="CCI13" s="84"/>
      <c r="CCJ13" s="84"/>
      <c r="CCK13" s="84"/>
      <c r="CCL13" s="84"/>
      <c r="CCM13" s="84"/>
      <c r="CCN13" s="84"/>
      <c r="CCO13" s="84"/>
      <c r="CCP13" s="84"/>
      <c r="CCQ13" s="84"/>
      <c r="CCR13" s="84"/>
      <c r="CCS13" s="84"/>
      <c r="CCT13" s="84"/>
      <c r="CCU13" s="84"/>
      <c r="CCV13" s="84"/>
      <c r="CCW13" s="84"/>
      <c r="CCX13" s="84"/>
      <c r="CCY13" s="84"/>
      <c r="CCZ13" s="84"/>
      <c r="CDA13" s="84"/>
      <c r="CDB13" s="84"/>
      <c r="CDC13" s="84"/>
      <c r="CDD13" s="84"/>
      <c r="CDE13" s="84"/>
      <c r="CDF13" s="84"/>
      <c r="CDG13" s="84"/>
      <c r="CDH13" s="84"/>
      <c r="CDI13" s="84"/>
      <c r="CDJ13" s="84"/>
      <c r="CDK13" s="84"/>
      <c r="CDL13" s="84"/>
      <c r="CDM13" s="84"/>
      <c r="CDN13" s="84"/>
      <c r="CDO13" s="84"/>
      <c r="CDP13" s="84"/>
      <c r="CDQ13" s="84"/>
      <c r="CDR13" s="84"/>
      <c r="CDS13" s="84"/>
      <c r="CDT13" s="84"/>
      <c r="CDU13" s="84"/>
      <c r="CDV13" s="84"/>
      <c r="CDW13" s="84"/>
      <c r="CDX13" s="84"/>
      <c r="CDY13" s="84"/>
      <c r="CDZ13" s="84"/>
      <c r="CEA13" s="84"/>
      <c r="CEB13" s="84"/>
      <c r="CEC13" s="84"/>
      <c r="CED13" s="84"/>
      <c r="CEE13" s="84"/>
      <c r="CEF13" s="84"/>
      <c r="CEG13" s="84"/>
      <c r="CEH13" s="84"/>
      <c r="CEI13" s="84"/>
      <c r="CEJ13" s="84"/>
      <c r="CEK13" s="84"/>
      <c r="CEL13" s="84"/>
      <c r="CEM13" s="84"/>
      <c r="CEN13" s="84"/>
      <c r="CEO13" s="84"/>
      <c r="CEP13" s="84"/>
      <c r="CEQ13" s="84"/>
      <c r="CER13" s="84"/>
      <c r="CES13" s="84"/>
      <c r="CET13" s="84"/>
      <c r="CEU13" s="84"/>
      <c r="CEV13" s="84"/>
      <c r="CEW13" s="84"/>
      <c r="CEX13" s="84"/>
      <c r="CEY13" s="84"/>
      <c r="CEZ13" s="84"/>
      <c r="CFA13" s="84"/>
      <c r="CFB13" s="84"/>
      <c r="CFC13" s="84"/>
      <c r="CFD13" s="84"/>
      <c r="CFE13" s="84"/>
      <c r="CFF13" s="84"/>
      <c r="CFG13" s="84"/>
      <c r="CFH13" s="84"/>
      <c r="CFI13" s="84"/>
      <c r="CFJ13" s="84"/>
      <c r="CFK13" s="84"/>
      <c r="CFL13" s="84"/>
      <c r="CFM13" s="84"/>
      <c r="CFN13" s="84"/>
      <c r="CFO13" s="84"/>
      <c r="CFP13" s="84"/>
      <c r="CFQ13" s="84"/>
      <c r="CFR13" s="84"/>
      <c r="CFS13" s="84"/>
      <c r="CFT13" s="84"/>
      <c r="CFU13" s="84"/>
      <c r="CFV13" s="84"/>
      <c r="CFW13" s="84"/>
      <c r="CFX13" s="84"/>
      <c r="CFY13" s="84"/>
      <c r="CFZ13" s="84"/>
      <c r="CGA13" s="84"/>
      <c r="CGB13" s="84"/>
      <c r="CGC13" s="84"/>
      <c r="CGD13" s="84"/>
      <c r="CGE13" s="84"/>
      <c r="CGF13" s="84"/>
      <c r="CGG13" s="84"/>
      <c r="CGH13" s="84"/>
      <c r="CGI13" s="84"/>
      <c r="CGJ13" s="84"/>
      <c r="CGK13" s="84"/>
      <c r="CGL13" s="84"/>
      <c r="CGM13" s="84"/>
      <c r="CGN13" s="84"/>
      <c r="CGO13" s="84"/>
      <c r="CGP13" s="84"/>
      <c r="CGQ13" s="84"/>
      <c r="CGR13" s="84"/>
      <c r="CGS13" s="84"/>
      <c r="CGT13" s="84"/>
      <c r="CGU13" s="84"/>
      <c r="CGV13" s="84"/>
      <c r="CGW13" s="84"/>
      <c r="CGX13" s="84"/>
      <c r="CGY13" s="84"/>
      <c r="CGZ13" s="84"/>
      <c r="CHA13" s="84"/>
      <c r="CHB13" s="84"/>
      <c r="CHC13" s="84"/>
      <c r="CHD13" s="84"/>
      <c r="CHE13" s="84"/>
      <c r="CHF13" s="84"/>
      <c r="CHG13" s="84"/>
      <c r="CHH13" s="84"/>
      <c r="CHI13" s="84"/>
      <c r="CHJ13" s="84"/>
      <c r="CHK13" s="84"/>
      <c r="CHL13" s="84"/>
      <c r="CHM13" s="84"/>
      <c r="CHN13" s="84"/>
      <c r="CHO13" s="84"/>
      <c r="CHP13" s="84"/>
      <c r="CHQ13" s="84"/>
      <c r="CHR13" s="84"/>
      <c r="CHS13" s="84"/>
      <c r="CHT13" s="84"/>
      <c r="CHU13" s="84"/>
      <c r="CHV13" s="84"/>
      <c r="CHW13" s="84"/>
      <c r="CHX13" s="84"/>
      <c r="CHY13" s="84"/>
      <c r="CHZ13" s="84"/>
      <c r="CIA13" s="84"/>
      <c r="CIB13" s="84"/>
      <c r="CIC13" s="84"/>
      <c r="CID13" s="84"/>
      <c r="CIE13" s="84"/>
      <c r="CIF13" s="84"/>
      <c r="CIG13" s="84"/>
      <c r="CIH13" s="84"/>
      <c r="CII13" s="84"/>
      <c r="CIJ13" s="84"/>
      <c r="CIK13" s="84"/>
      <c r="CIL13" s="84"/>
      <c r="CIM13" s="84"/>
      <c r="CIN13" s="84"/>
      <c r="CIO13" s="84"/>
      <c r="CIP13" s="84"/>
      <c r="CIQ13" s="84"/>
      <c r="CIR13" s="84"/>
      <c r="CIS13" s="84"/>
      <c r="CIT13" s="84"/>
      <c r="CIU13" s="84"/>
      <c r="CIV13" s="84"/>
      <c r="CIW13" s="84"/>
      <c r="CIX13" s="84"/>
      <c r="CIY13" s="84"/>
      <c r="CIZ13" s="84"/>
      <c r="CJA13" s="84"/>
      <c r="CJB13" s="84"/>
      <c r="CJC13" s="84"/>
      <c r="CJD13" s="84"/>
      <c r="CJE13" s="84"/>
      <c r="CJF13" s="84"/>
      <c r="CJG13" s="84"/>
      <c r="CJH13" s="84"/>
      <c r="CJI13" s="84"/>
      <c r="CJJ13" s="84"/>
      <c r="CJK13" s="84"/>
      <c r="CJL13" s="84"/>
      <c r="CJM13" s="84"/>
      <c r="CJN13" s="84"/>
      <c r="CJO13" s="84"/>
      <c r="CJP13" s="84"/>
      <c r="CJQ13" s="84"/>
      <c r="CJR13" s="84"/>
      <c r="CJS13" s="84"/>
      <c r="CJT13" s="84"/>
      <c r="CJU13" s="84"/>
      <c r="CJV13" s="84"/>
      <c r="CJW13" s="84"/>
      <c r="CJX13" s="84"/>
      <c r="CJY13" s="84"/>
      <c r="CJZ13" s="84"/>
      <c r="CKA13" s="84"/>
      <c r="CKB13" s="84"/>
      <c r="CKC13" s="84"/>
      <c r="CKD13" s="84"/>
      <c r="CKE13" s="84"/>
      <c r="CKF13" s="84"/>
      <c r="CKG13" s="84"/>
      <c r="CKH13" s="84"/>
      <c r="CKI13" s="84"/>
      <c r="CKJ13" s="84"/>
      <c r="CKK13" s="84"/>
      <c r="CKL13" s="84"/>
      <c r="CKM13" s="84"/>
      <c r="CKN13" s="84"/>
      <c r="CKO13" s="84"/>
      <c r="CKP13" s="84"/>
      <c r="CKQ13" s="84"/>
      <c r="CKR13" s="84"/>
      <c r="CKS13" s="84"/>
      <c r="CKT13" s="84"/>
      <c r="CKU13" s="84"/>
      <c r="CKV13" s="84"/>
      <c r="CKW13" s="84"/>
      <c r="CKX13" s="84"/>
      <c r="CKY13" s="84"/>
      <c r="CKZ13" s="84"/>
      <c r="CLA13" s="84"/>
      <c r="CLB13" s="84"/>
      <c r="CLC13" s="84"/>
      <c r="CLD13" s="84"/>
      <c r="CLE13" s="84"/>
      <c r="CLF13" s="84"/>
      <c r="CLG13" s="84"/>
      <c r="CLH13" s="84"/>
      <c r="CLI13" s="84"/>
      <c r="CLJ13" s="84"/>
      <c r="CLK13" s="84"/>
      <c r="CLL13" s="84"/>
      <c r="CLM13" s="84"/>
      <c r="CLN13" s="84"/>
      <c r="CLO13" s="84"/>
      <c r="CLP13" s="84"/>
      <c r="CLQ13" s="84"/>
      <c r="CLR13" s="84"/>
      <c r="CLS13" s="84"/>
      <c r="CLT13" s="84"/>
      <c r="CLU13" s="84"/>
      <c r="CLV13" s="84"/>
      <c r="CLW13" s="84"/>
      <c r="CLX13" s="84"/>
      <c r="CLY13" s="84"/>
      <c r="CLZ13" s="84"/>
      <c r="CMA13" s="84"/>
      <c r="CMB13" s="84"/>
      <c r="CMC13" s="84"/>
      <c r="CMD13" s="84"/>
      <c r="CME13" s="84"/>
      <c r="CMF13" s="84"/>
      <c r="CMG13" s="84"/>
      <c r="CMH13" s="84"/>
      <c r="CMI13" s="84"/>
      <c r="CMJ13" s="84"/>
      <c r="CMK13" s="84"/>
      <c r="CML13" s="84"/>
      <c r="CMM13" s="84"/>
      <c r="CMN13" s="84"/>
      <c r="CMO13" s="84"/>
      <c r="CMP13" s="84"/>
      <c r="CMQ13" s="84"/>
      <c r="CMR13" s="84"/>
      <c r="CMS13" s="84"/>
      <c r="CMT13" s="84"/>
      <c r="CMU13" s="84"/>
      <c r="CMV13" s="84"/>
      <c r="CMW13" s="84"/>
      <c r="CMX13" s="84"/>
      <c r="CMY13" s="84"/>
      <c r="CMZ13" s="84"/>
      <c r="CNA13" s="84"/>
      <c r="CNB13" s="84"/>
      <c r="CNC13" s="84"/>
      <c r="CND13" s="84"/>
      <c r="CNE13" s="84"/>
      <c r="CNF13" s="84"/>
      <c r="CNG13" s="84"/>
      <c r="CNH13" s="84"/>
      <c r="CNI13" s="84"/>
      <c r="CNJ13" s="84"/>
      <c r="CNK13" s="84"/>
      <c r="CNL13" s="84"/>
      <c r="CNM13" s="84"/>
      <c r="CNN13" s="84"/>
      <c r="CNO13" s="84"/>
      <c r="CNP13" s="84"/>
      <c r="CNQ13" s="84"/>
      <c r="CNR13" s="84"/>
      <c r="CNS13" s="84"/>
      <c r="CNT13" s="84"/>
      <c r="CNU13" s="84"/>
      <c r="CNV13" s="84"/>
      <c r="CNW13" s="84"/>
      <c r="CNX13" s="84"/>
      <c r="CNY13" s="84"/>
      <c r="CNZ13" s="84"/>
      <c r="COA13" s="84"/>
      <c r="COB13" s="84"/>
      <c r="COC13" s="84"/>
      <c r="COD13" s="84"/>
      <c r="COE13" s="84"/>
      <c r="COF13" s="84"/>
      <c r="COG13" s="84"/>
      <c r="COH13" s="84"/>
      <c r="COI13" s="84"/>
      <c r="COJ13" s="84"/>
      <c r="COK13" s="84"/>
      <c r="COL13" s="84"/>
      <c r="COM13" s="84"/>
      <c r="CON13" s="84"/>
      <c r="COO13" s="84"/>
      <c r="COP13" s="84"/>
      <c r="COQ13" s="84"/>
      <c r="COR13" s="84"/>
      <c r="COS13" s="84"/>
      <c r="COT13" s="84"/>
      <c r="COU13" s="84"/>
      <c r="COV13" s="84"/>
      <c r="COW13" s="84"/>
      <c r="COX13" s="84"/>
      <c r="COY13" s="84"/>
      <c r="COZ13" s="84"/>
      <c r="CPA13" s="84"/>
      <c r="CPB13" s="84"/>
      <c r="CPC13" s="84"/>
      <c r="CPD13" s="84"/>
      <c r="CPE13" s="84"/>
      <c r="CPF13" s="84"/>
      <c r="CPG13" s="84"/>
      <c r="CPH13" s="84"/>
      <c r="CPI13" s="84"/>
      <c r="CPJ13" s="84"/>
      <c r="CPK13" s="84"/>
      <c r="CPL13" s="84"/>
      <c r="CPM13" s="84"/>
      <c r="CPN13" s="84"/>
      <c r="CPO13" s="84"/>
      <c r="CPP13" s="84"/>
      <c r="CPQ13" s="84"/>
      <c r="CPR13" s="84"/>
      <c r="CPS13" s="84"/>
      <c r="CPT13" s="84"/>
      <c r="CPU13" s="84"/>
      <c r="CPV13" s="84"/>
      <c r="CPW13" s="84"/>
      <c r="CPX13" s="84"/>
      <c r="CPY13" s="84"/>
      <c r="CPZ13" s="84"/>
      <c r="CQA13" s="84"/>
      <c r="CQB13" s="84"/>
      <c r="CQC13" s="84"/>
      <c r="CQD13" s="84"/>
      <c r="CQE13" s="84"/>
      <c r="CQF13" s="84"/>
      <c r="CQG13" s="84"/>
      <c r="CQH13" s="84"/>
      <c r="CQI13" s="84"/>
      <c r="CQJ13" s="84"/>
      <c r="CQK13" s="84"/>
      <c r="CQL13" s="84"/>
      <c r="CQM13" s="84"/>
      <c r="CQN13" s="84"/>
      <c r="CQO13" s="84"/>
      <c r="CQP13" s="84"/>
      <c r="CQQ13" s="84"/>
      <c r="CQR13" s="84"/>
      <c r="CQS13" s="84"/>
      <c r="CQT13" s="84"/>
      <c r="CQU13" s="84"/>
      <c r="CQV13" s="84"/>
      <c r="CQW13" s="84"/>
      <c r="CQX13" s="84"/>
      <c r="CQY13" s="84"/>
      <c r="CQZ13" s="84"/>
      <c r="CRA13" s="84"/>
      <c r="CRB13" s="84"/>
      <c r="CRC13" s="84"/>
      <c r="CRD13" s="84"/>
      <c r="CRE13" s="84"/>
      <c r="CRF13" s="84"/>
      <c r="CRG13" s="84"/>
      <c r="CRH13" s="84"/>
      <c r="CRI13" s="84"/>
      <c r="CRJ13" s="84"/>
      <c r="CRK13" s="84"/>
      <c r="CRL13" s="84"/>
      <c r="CRM13" s="84"/>
      <c r="CRN13" s="84"/>
      <c r="CRO13" s="84"/>
      <c r="CRP13" s="84"/>
      <c r="CRQ13" s="84"/>
      <c r="CRR13" s="84"/>
      <c r="CRS13" s="84"/>
      <c r="CRT13" s="84"/>
      <c r="CRU13" s="84"/>
      <c r="CRV13" s="84"/>
      <c r="CRW13" s="84"/>
      <c r="CRX13" s="84"/>
      <c r="CRY13" s="84"/>
      <c r="CRZ13" s="84"/>
      <c r="CSA13" s="84"/>
      <c r="CSB13" s="84"/>
      <c r="CSC13" s="84"/>
      <c r="CSD13" s="84"/>
      <c r="CSE13" s="84"/>
      <c r="CSF13" s="84"/>
      <c r="CSG13" s="84"/>
      <c r="CSH13" s="84"/>
      <c r="CSI13" s="84"/>
      <c r="CSJ13" s="84"/>
      <c r="CSK13" s="84"/>
      <c r="CSL13" s="84"/>
      <c r="CSM13" s="84"/>
      <c r="CSN13" s="84"/>
      <c r="CSO13" s="84"/>
      <c r="CSP13" s="84"/>
      <c r="CSQ13" s="84"/>
      <c r="CSR13" s="84"/>
      <c r="CSS13" s="84"/>
      <c r="CST13" s="84"/>
      <c r="CSU13" s="84"/>
      <c r="CSV13" s="84"/>
      <c r="CSW13" s="84"/>
      <c r="CSX13" s="84"/>
      <c r="CSY13" s="84"/>
      <c r="CSZ13" s="84"/>
      <c r="CTA13" s="84"/>
      <c r="CTB13" s="84"/>
      <c r="CTC13" s="84"/>
      <c r="CTD13" s="84"/>
      <c r="CTE13" s="84"/>
      <c r="CTF13" s="84"/>
      <c r="CTG13" s="84"/>
      <c r="CTH13" s="84"/>
      <c r="CTI13" s="84"/>
      <c r="CTJ13" s="84"/>
      <c r="CTK13" s="84"/>
      <c r="CTL13" s="84"/>
      <c r="CTM13" s="84"/>
      <c r="CTN13" s="84"/>
      <c r="CTO13" s="84"/>
      <c r="CTP13" s="84"/>
      <c r="CTQ13" s="84"/>
      <c r="CTR13" s="84"/>
      <c r="CTS13" s="84"/>
      <c r="CTT13" s="84"/>
      <c r="CTU13" s="84"/>
      <c r="CTV13" s="84"/>
      <c r="CTW13" s="84"/>
      <c r="CTX13" s="84"/>
      <c r="CTY13" s="84"/>
      <c r="CTZ13" s="84"/>
      <c r="CUA13" s="84"/>
      <c r="CUB13" s="84"/>
      <c r="CUC13" s="84"/>
      <c r="CUD13" s="84"/>
      <c r="CUE13" s="84"/>
      <c r="CUF13" s="84"/>
      <c r="CUG13" s="84"/>
      <c r="CUH13" s="84"/>
      <c r="CUI13" s="84"/>
      <c r="CUJ13" s="84"/>
      <c r="CUK13" s="84"/>
      <c r="CUL13" s="84"/>
      <c r="CUM13" s="84"/>
      <c r="CUN13" s="84"/>
      <c r="CUO13" s="84"/>
      <c r="CUP13" s="84"/>
      <c r="CUQ13" s="84"/>
      <c r="CUR13" s="84"/>
      <c r="CUS13" s="84"/>
      <c r="CUT13" s="84"/>
      <c r="CUU13" s="84"/>
      <c r="CUV13" s="84"/>
      <c r="CUW13" s="84"/>
      <c r="CUX13" s="84"/>
      <c r="CUY13" s="84"/>
      <c r="CUZ13" s="84"/>
      <c r="CVA13" s="84"/>
      <c r="CVB13" s="84"/>
      <c r="CVC13" s="84"/>
      <c r="CVD13" s="84"/>
      <c r="CVE13" s="84"/>
      <c r="CVF13" s="84"/>
      <c r="CVG13" s="84"/>
      <c r="CVH13" s="84"/>
      <c r="CVI13" s="84"/>
      <c r="CVJ13" s="84"/>
      <c r="CVK13" s="84"/>
      <c r="CVL13" s="84"/>
      <c r="CVM13" s="84"/>
      <c r="CVN13" s="84"/>
      <c r="CVO13" s="84"/>
      <c r="CVP13" s="84"/>
      <c r="CVQ13" s="84"/>
      <c r="CVR13" s="84"/>
      <c r="CVS13" s="84"/>
      <c r="CVT13" s="84"/>
      <c r="CVU13" s="84"/>
      <c r="CVV13" s="84"/>
      <c r="CVW13" s="84"/>
      <c r="CVX13" s="84"/>
      <c r="CVY13" s="84"/>
      <c r="CVZ13" s="84"/>
      <c r="CWA13" s="84"/>
      <c r="CWB13" s="84"/>
      <c r="CWC13" s="84"/>
      <c r="CWD13" s="84"/>
      <c r="CWE13" s="84"/>
      <c r="CWF13" s="84"/>
      <c r="CWG13" s="84"/>
      <c r="CWH13" s="84"/>
      <c r="CWI13" s="84"/>
      <c r="CWJ13" s="84"/>
      <c r="CWK13" s="84"/>
      <c r="CWL13" s="84"/>
      <c r="CWM13" s="84"/>
      <c r="CWN13" s="84"/>
      <c r="CWO13" s="84"/>
      <c r="CWP13" s="84"/>
      <c r="CWQ13" s="84"/>
      <c r="CWR13" s="84"/>
      <c r="CWS13" s="84"/>
      <c r="CWT13" s="84"/>
      <c r="CWU13" s="84"/>
      <c r="CWV13" s="84"/>
      <c r="CWW13" s="84"/>
      <c r="CWX13" s="84"/>
      <c r="CWY13" s="84"/>
      <c r="CWZ13" s="84"/>
      <c r="CXA13" s="84"/>
      <c r="CXB13" s="84"/>
      <c r="CXC13" s="84"/>
      <c r="CXD13" s="84"/>
      <c r="CXE13" s="84"/>
      <c r="CXF13" s="84"/>
      <c r="CXG13" s="84"/>
      <c r="CXH13" s="84"/>
      <c r="CXI13" s="84"/>
      <c r="CXJ13" s="84"/>
      <c r="CXK13" s="84"/>
      <c r="CXL13" s="84"/>
      <c r="CXM13" s="84"/>
      <c r="CXN13" s="84"/>
      <c r="CXO13" s="84"/>
      <c r="CXP13" s="84"/>
      <c r="CXQ13" s="84"/>
      <c r="CXR13" s="84"/>
      <c r="CXS13" s="84"/>
      <c r="CXT13" s="84"/>
      <c r="CXU13" s="84"/>
      <c r="CXV13" s="84"/>
      <c r="CXW13" s="84"/>
      <c r="CXX13" s="84"/>
      <c r="CXY13" s="84"/>
      <c r="CXZ13" s="84"/>
      <c r="CYA13" s="84"/>
      <c r="CYB13" s="84"/>
      <c r="CYC13" s="84"/>
      <c r="CYD13" s="84"/>
      <c r="CYE13" s="84"/>
      <c r="CYF13" s="84"/>
      <c r="CYG13" s="84"/>
      <c r="CYH13" s="84"/>
      <c r="CYI13" s="84"/>
      <c r="CYJ13" s="84"/>
      <c r="CYK13" s="84"/>
      <c r="CYL13" s="84"/>
      <c r="CYM13" s="84"/>
      <c r="CYN13" s="84"/>
      <c r="CYO13" s="84"/>
      <c r="CYP13" s="84"/>
      <c r="CYQ13" s="84"/>
      <c r="CYR13" s="84"/>
      <c r="CYS13" s="84"/>
      <c r="CYT13" s="84"/>
      <c r="CYU13" s="84"/>
      <c r="CYV13" s="84"/>
      <c r="CYW13" s="84"/>
      <c r="CYX13" s="84"/>
      <c r="CYY13" s="84"/>
      <c r="CYZ13" s="84"/>
      <c r="CZA13" s="84"/>
      <c r="CZB13" s="84"/>
      <c r="CZC13" s="84"/>
      <c r="CZD13" s="84"/>
      <c r="CZE13" s="84"/>
      <c r="CZF13" s="84"/>
      <c r="CZG13" s="84"/>
      <c r="CZH13" s="84"/>
      <c r="CZI13" s="84"/>
      <c r="CZJ13" s="84"/>
      <c r="CZK13" s="84"/>
      <c r="CZL13" s="84"/>
      <c r="CZM13" s="84"/>
      <c r="CZN13" s="84"/>
      <c r="CZO13" s="84"/>
      <c r="CZP13" s="84"/>
      <c r="CZQ13" s="84"/>
      <c r="CZR13" s="84"/>
      <c r="CZS13" s="84"/>
      <c r="CZT13" s="84"/>
      <c r="CZU13" s="84"/>
      <c r="CZV13" s="84"/>
      <c r="CZW13" s="84"/>
      <c r="CZX13" s="84"/>
      <c r="CZY13" s="84"/>
      <c r="CZZ13" s="84"/>
      <c r="DAA13" s="84"/>
      <c r="DAB13" s="84"/>
      <c r="DAC13" s="84"/>
      <c r="DAD13" s="84"/>
      <c r="DAE13" s="84"/>
      <c r="DAF13" s="84"/>
      <c r="DAG13" s="84"/>
      <c r="DAH13" s="84"/>
      <c r="DAI13" s="84"/>
      <c r="DAJ13" s="84"/>
      <c r="DAK13" s="84"/>
      <c r="DAL13" s="84"/>
      <c r="DAM13" s="84"/>
      <c r="DAN13" s="84"/>
      <c r="DAO13" s="84"/>
      <c r="DAP13" s="84"/>
      <c r="DAQ13" s="84"/>
      <c r="DAR13" s="84"/>
      <c r="DAS13" s="84"/>
      <c r="DAT13" s="84"/>
      <c r="DAU13" s="84"/>
      <c r="DAV13" s="84"/>
      <c r="DAW13" s="84"/>
      <c r="DAX13" s="84"/>
      <c r="DAY13" s="84"/>
      <c r="DAZ13" s="84"/>
      <c r="DBA13" s="84"/>
      <c r="DBB13" s="84"/>
      <c r="DBC13" s="84"/>
      <c r="DBD13" s="84"/>
      <c r="DBE13" s="84"/>
      <c r="DBF13" s="84"/>
      <c r="DBG13" s="84"/>
      <c r="DBH13" s="84"/>
      <c r="DBI13" s="84"/>
      <c r="DBJ13" s="84"/>
      <c r="DBK13" s="84"/>
      <c r="DBL13" s="84"/>
      <c r="DBM13" s="84"/>
      <c r="DBN13" s="84"/>
      <c r="DBO13" s="84"/>
      <c r="DBP13" s="84"/>
      <c r="DBQ13" s="84"/>
      <c r="DBR13" s="84"/>
      <c r="DBS13" s="84"/>
      <c r="DBT13" s="84"/>
      <c r="DBU13" s="84"/>
      <c r="DBV13" s="84"/>
      <c r="DBW13" s="84"/>
      <c r="DBX13" s="84"/>
      <c r="DBY13" s="84"/>
      <c r="DBZ13" s="84"/>
      <c r="DCA13" s="84"/>
      <c r="DCB13" s="84"/>
      <c r="DCC13" s="84"/>
      <c r="DCD13" s="84"/>
      <c r="DCE13" s="84"/>
      <c r="DCF13" s="84"/>
      <c r="DCG13" s="84"/>
      <c r="DCH13" s="84"/>
      <c r="DCI13" s="84"/>
      <c r="DCJ13" s="84"/>
      <c r="DCK13" s="84"/>
      <c r="DCL13" s="84"/>
      <c r="DCM13" s="84"/>
      <c r="DCN13" s="84"/>
      <c r="DCO13" s="84"/>
      <c r="DCP13" s="84"/>
      <c r="DCQ13" s="84"/>
      <c r="DCR13" s="84"/>
      <c r="DCS13" s="84"/>
      <c r="DCT13" s="84"/>
      <c r="DCU13" s="84"/>
      <c r="DCV13" s="84"/>
      <c r="DCW13" s="84"/>
      <c r="DCX13" s="84"/>
      <c r="DCY13" s="84"/>
      <c r="DCZ13" s="84"/>
      <c r="DDA13" s="84"/>
      <c r="DDB13" s="84"/>
      <c r="DDC13" s="84"/>
      <c r="DDD13" s="84"/>
      <c r="DDE13" s="84"/>
      <c r="DDF13" s="84"/>
      <c r="DDG13" s="84"/>
      <c r="DDH13" s="84"/>
      <c r="DDI13" s="84"/>
      <c r="DDJ13" s="84"/>
      <c r="DDK13" s="84"/>
      <c r="DDL13" s="84"/>
      <c r="DDM13" s="84"/>
      <c r="DDN13" s="84"/>
      <c r="DDO13" s="84"/>
      <c r="DDP13" s="84"/>
      <c r="DDQ13" s="84"/>
      <c r="DDR13" s="84"/>
      <c r="DDS13" s="84"/>
      <c r="DDT13" s="84"/>
      <c r="DDU13" s="84"/>
      <c r="DDV13" s="84"/>
      <c r="DDW13" s="84"/>
      <c r="DDX13" s="84"/>
      <c r="DDY13" s="84"/>
      <c r="DDZ13" s="84"/>
      <c r="DEA13" s="84"/>
      <c r="DEB13" s="84"/>
      <c r="DEC13" s="84"/>
      <c r="DED13" s="84"/>
      <c r="DEE13" s="84"/>
      <c r="DEF13" s="84"/>
      <c r="DEG13" s="84"/>
      <c r="DEH13" s="84"/>
      <c r="DEI13" s="84"/>
      <c r="DEJ13" s="84"/>
      <c r="DEK13" s="84"/>
      <c r="DEL13" s="84"/>
      <c r="DEM13" s="84"/>
      <c r="DEN13" s="84"/>
      <c r="DEO13" s="84"/>
      <c r="DEP13" s="84"/>
      <c r="DEQ13" s="84"/>
      <c r="DER13" s="84"/>
      <c r="DES13" s="84"/>
      <c r="DET13" s="84"/>
      <c r="DEU13" s="84"/>
      <c r="DEV13" s="84"/>
      <c r="DEW13" s="84"/>
      <c r="DEX13" s="84"/>
      <c r="DEY13" s="84"/>
      <c r="DEZ13" s="84"/>
      <c r="DFA13" s="84"/>
      <c r="DFB13" s="84"/>
      <c r="DFC13" s="84"/>
      <c r="DFD13" s="84"/>
      <c r="DFE13" s="84"/>
      <c r="DFF13" s="84"/>
      <c r="DFG13" s="84"/>
      <c r="DFH13" s="84"/>
      <c r="DFI13" s="84"/>
      <c r="DFJ13" s="84"/>
      <c r="DFK13" s="84"/>
      <c r="DFL13" s="84"/>
      <c r="DFM13" s="84"/>
      <c r="DFN13" s="84"/>
      <c r="DFO13" s="84"/>
      <c r="DFP13" s="84"/>
      <c r="DFQ13" s="84"/>
      <c r="DFR13" s="84"/>
      <c r="DFS13" s="84"/>
      <c r="DFT13" s="84"/>
      <c r="DFU13" s="84"/>
      <c r="DFV13" s="84"/>
      <c r="DFW13" s="84"/>
      <c r="DFX13" s="84"/>
      <c r="DFY13" s="84"/>
      <c r="DFZ13" s="84"/>
      <c r="DGA13" s="84"/>
      <c r="DGB13" s="84"/>
      <c r="DGC13" s="84"/>
      <c r="DGD13" s="84"/>
      <c r="DGE13" s="84"/>
      <c r="DGF13" s="84"/>
      <c r="DGG13" s="84"/>
      <c r="DGH13" s="84"/>
      <c r="DGI13" s="84"/>
      <c r="DGJ13" s="84"/>
      <c r="DGK13" s="84"/>
      <c r="DGL13" s="84"/>
      <c r="DGM13" s="84"/>
      <c r="DGN13" s="84"/>
      <c r="DGO13" s="84"/>
      <c r="DGP13" s="84"/>
      <c r="DGQ13" s="84"/>
      <c r="DGR13" s="84"/>
      <c r="DGS13" s="84"/>
      <c r="DGT13" s="84"/>
      <c r="DGU13" s="84"/>
      <c r="DGV13" s="84"/>
      <c r="DGW13" s="84"/>
      <c r="DGX13" s="84"/>
      <c r="DGY13" s="84"/>
      <c r="DGZ13" s="84"/>
      <c r="DHA13" s="84"/>
      <c r="DHB13" s="84"/>
      <c r="DHC13" s="84"/>
      <c r="DHD13" s="84"/>
      <c r="DHE13" s="84"/>
      <c r="DHF13" s="84"/>
      <c r="DHG13" s="84"/>
      <c r="DHH13" s="84"/>
      <c r="DHI13" s="84"/>
      <c r="DHJ13" s="84"/>
      <c r="DHK13" s="84"/>
      <c r="DHL13" s="84"/>
      <c r="DHM13" s="84"/>
      <c r="DHN13" s="84"/>
      <c r="DHO13" s="84"/>
      <c r="DHP13" s="84"/>
      <c r="DHQ13" s="84"/>
      <c r="DHR13" s="84"/>
      <c r="DHS13" s="84"/>
      <c r="DHT13" s="84"/>
      <c r="DHU13" s="84"/>
      <c r="DHV13" s="84"/>
      <c r="DHW13" s="84"/>
      <c r="DHX13" s="84"/>
      <c r="DHY13" s="84"/>
      <c r="DHZ13" s="84"/>
      <c r="DIA13" s="84"/>
      <c r="DIB13" s="84"/>
      <c r="DIC13" s="84"/>
      <c r="DID13" s="84"/>
      <c r="DIE13" s="84"/>
      <c r="DIF13" s="84"/>
      <c r="DIG13" s="84"/>
      <c r="DIH13" s="84"/>
      <c r="DII13" s="84"/>
      <c r="DIJ13" s="84"/>
      <c r="DIK13" s="84"/>
      <c r="DIL13" s="84"/>
      <c r="DIM13" s="84"/>
      <c r="DIN13" s="84"/>
      <c r="DIO13" s="84"/>
      <c r="DIP13" s="84"/>
      <c r="DIQ13" s="84"/>
      <c r="DIR13" s="84"/>
      <c r="DIS13" s="84"/>
      <c r="DIT13" s="84"/>
      <c r="DIU13" s="84"/>
      <c r="DIV13" s="84"/>
      <c r="DIW13" s="84"/>
      <c r="DIX13" s="84"/>
      <c r="DIY13" s="84"/>
      <c r="DIZ13" s="84"/>
      <c r="DJA13" s="84"/>
      <c r="DJB13" s="84"/>
      <c r="DJC13" s="84"/>
      <c r="DJD13" s="84"/>
      <c r="DJE13" s="84"/>
      <c r="DJF13" s="84"/>
      <c r="DJG13" s="84"/>
      <c r="DJH13" s="84"/>
      <c r="DJI13" s="84"/>
      <c r="DJJ13" s="84"/>
      <c r="DJK13" s="84"/>
      <c r="DJL13" s="84"/>
      <c r="DJM13" s="84"/>
      <c r="DJN13" s="84"/>
      <c r="DJO13" s="84"/>
      <c r="DJP13" s="84"/>
      <c r="DJQ13" s="84"/>
      <c r="DJR13" s="84"/>
      <c r="DJS13" s="84"/>
      <c r="DJT13" s="84"/>
      <c r="DJU13" s="84"/>
      <c r="DJV13" s="84"/>
      <c r="DJW13" s="84"/>
      <c r="DJX13" s="84"/>
      <c r="DJY13" s="84"/>
      <c r="DJZ13" s="84"/>
      <c r="DKA13" s="84"/>
      <c r="DKB13" s="84"/>
      <c r="DKC13" s="84"/>
      <c r="DKD13" s="84"/>
      <c r="DKE13" s="84"/>
      <c r="DKF13" s="84"/>
      <c r="DKG13" s="84"/>
      <c r="DKH13" s="84"/>
      <c r="DKI13" s="84"/>
      <c r="DKJ13" s="84"/>
      <c r="DKK13" s="84"/>
      <c r="DKL13" s="84"/>
      <c r="DKM13" s="84"/>
      <c r="DKN13" s="84"/>
      <c r="DKO13" s="84"/>
      <c r="DKP13" s="84"/>
      <c r="DKQ13" s="84"/>
      <c r="DKR13" s="84"/>
      <c r="DKS13" s="84"/>
      <c r="DKT13" s="84"/>
      <c r="DKU13" s="84"/>
      <c r="DKV13" s="84"/>
      <c r="DKW13" s="84"/>
      <c r="DKX13" s="84"/>
      <c r="DKY13" s="84"/>
      <c r="DKZ13" s="84"/>
      <c r="DLA13" s="84"/>
      <c r="DLB13" s="84"/>
      <c r="DLC13" s="84"/>
      <c r="DLD13" s="84"/>
      <c r="DLE13" s="84"/>
      <c r="DLF13" s="84"/>
      <c r="DLG13" s="84"/>
      <c r="DLH13" s="84"/>
      <c r="DLI13" s="84"/>
      <c r="DLJ13" s="84"/>
      <c r="DLK13" s="84"/>
      <c r="DLL13" s="84"/>
      <c r="DLM13" s="84"/>
      <c r="DLN13" s="84"/>
      <c r="DLO13" s="84"/>
      <c r="DLP13" s="84"/>
      <c r="DLQ13" s="84"/>
      <c r="DLR13" s="84"/>
      <c r="DLS13" s="84"/>
      <c r="DLT13" s="84"/>
      <c r="DLU13" s="84"/>
      <c r="DLV13" s="84"/>
      <c r="DLW13" s="84"/>
      <c r="DLX13" s="84"/>
      <c r="DLY13" s="84"/>
      <c r="DLZ13" s="84"/>
      <c r="DMA13" s="84"/>
      <c r="DMB13" s="84"/>
      <c r="DMC13" s="84"/>
      <c r="DMD13" s="84"/>
      <c r="DME13" s="84"/>
      <c r="DMF13" s="84"/>
      <c r="DMG13" s="84"/>
      <c r="DMH13" s="84"/>
      <c r="DMI13" s="84"/>
      <c r="DMJ13" s="84"/>
      <c r="DMK13" s="84"/>
      <c r="DML13" s="84"/>
      <c r="DMM13" s="84"/>
      <c r="DMN13" s="84"/>
      <c r="DMO13" s="84"/>
      <c r="DMP13" s="84"/>
      <c r="DMQ13" s="84"/>
      <c r="DMR13" s="84"/>
      <c r="DMS13" s="84"/>
      <c r="DMT13" s="84"/>
      <c r="DMU13" s="84"/>
      <c r="DMV13" s="84"/>
      <c r="DMW13" s="84"/>
      <c r="DMX13" s="84"/>
      <c r="DMY13" s="84"/>
      <c r="DMZ13" s="84"/>
      <c r="DNA13" s="84"/>
      <c r="DNB13" s="84"/>
      <c r="DNC13" s="84"/>
      <c r="DND13" s="84"/>
      <c r="DNE13" s="84"/>
      <c r="DNF13" s="84"/>
      <c r="DNG13" s="84"/>
      <c r="DNH13" s="84"/>
      <c r="DNI13" s="84"/>
      <c r="DNJ13" s="84"/>
      <c r="DNK13" s="84"/>
      <c r="DNL13" s="84"/>
      <c r="DNM13" s="84"/>
      <c r="DNN13" s="84"/>
      <c r="DNO13" s="84"/>
      <c r="DNP13" s="84"/>
      <c r="DNQ13" s="84"/>
      <c r="DNR13" s="84"/>
      <c r="DNS13" s="84"/>
      <c r="DNT13" s="84"/>
      <c r="DNU13" s="84"/>
      <c r="DNV13" s="84"/>
      <c r="DNW13" s="84"/>
      <c r="DNX13" s="84"/>
      <c r="DNY13" s="84"/>
      <c r="DNZ13" s="84"/>
      <c r="DOA13" s="84"/>
      <c r="DOB13" s="84"/>
      <c r="DOC13" s="84"/>
      <c r="DOD13" s="84"/>
      <c r="DOE13" s="84"/>
      <c r="DOF13" s="84"/>
      <c r="DOG13" s="84"/>
      <c r="DOH13" s="84"/>
      <c r="DOI13" s="84"/>
      <c r="DOJ13" s="84"/>
      <c r="DOK13" s="84"/>
      <c r="DOL13" s="84"/>
      <c r="DOM13" s="84"/>
      <c r="DON13" s="84"/>
      <c r="DOO13" s="84"/>
      <c r="DOP13" s="84"/>
      <c r="DOQ13" s="84"/>
      <c r="DOR13" s="84"/>
      <c r="DOS13" s="84"/>
      <c r="DOT13" s="84"/>
      <c r="DOU13" s="84"/>
      <c r="DOV13" s="84"/>
      <c r="DOW13" s="84"/>
      <c r="DOX13" s="84"/>
      <c r="DOY13" s="84"/>
      <c r="DOZ13" s="84"/>
      <c r="DPA13" s="84"/>
      <c r="DPB13" s="84"/>
      <c r="DPC13" s="84"/>
      <c r="DPD13" s="84"/>
      <c r="DPE13" s="84"/>
      <c r="DPF13" s="84"/>
      <c r="DPG13" s="84"/>
      <c r="DPH13" s="84"/>
      <c r="DPI13" s="84"/>
      <c r="DPJ13" s="84"/>
      <c r="DPK13" s="84"/>
      <c r="DPL13" s="84"/>
      <c r="DPM13" s="84"/>
      <c r="DPN13" s="84"/>
      <c r="DPO13" s="84"/>
      <c r="DPP13" s="84"/>
      <c r="DPQ13" s="84"/>
      <c r="DPR13" s="84"/>
      <c r="DPS13" s="84"/>
      <c r="DPT13" s="84"/>
      <c r="DPU13" s="84"/>
      <c r="DPV13" s="84"/>
      <c r="DPW13" s="84"/>
      <c r="DPX13" s="84"/>
      <c r="DPY13" s="84"/>
      <c r="DPZ13" s="84"/>
      <c r="DQA13" s="84"/>
      <c r="DQB13" s="84"/>
      <c r="DQC13" s="84"/>
      <c r="DQD13" s="84"/>
      <c r="DQE13" s="84"/>
      <c r="DQF13" s="84"/>
      <c r="DQG13" s="84"/>
      <c r="DQH13" s="84"/>
      <c r="DQI13" s="84"/>
      <c r="DQJ13" s="84"/>
      <c r="DQK13" s="84"/>
      <c r="DQL13" s="84"/>
      <c r="DQM13" s="84"/>
      <c r="DQN13" s="84"/>
      <c r="DQO13" s="84"/>
      <c r="DQP13" s="84"/>
      <c r="DQQ13" s="84"/>
      <c r="DQR13" s="84"/>
      <c r="DQS13" s="84"/>
      <c r="DQT13" s="84"/>
      <c r="DQU13" s="84"/>
      <c r="DQV13" s="84"/>
      <c r="DQW13" s="84"/>
      <c r="DQX13" s="84"/>
      <c r="DQY13" s="84"/>
      <c r="DQZ13" s="84"/>
      <c r="DRA13" s="84"/>
      <c r="DRB13" s="84"/>
      <c r="DRC13" s="84"/>
      <c r="DRD13" s="84"/>
      <c r="DRE13" s="84"/>
      <c r="DRF13" s="84"/>
      <c r="DRG13" s="84"/>
      <c r="DRH13" s="84"/>
      <c r="DRI13" s="84"/>
      <c r="DRJ13" s="84"/>
      <c r="DRK13" s="84"/>
      <c r="DRL13" s="84"/>
      <c r="DRM13" s="84"/>
      <c r="DRN13" s="84"/>
      <c r="DRO13" s="84"/>
      <c r="DRP13" s="84"/>
      <c r="DRQ13" s="84"/>
      <c r="DRR13" s="84"/>
      <c r="DRS13" s="84"/>
      <c r="DRT13" s="84"/>
      <c r="DRU13" s="84"/>
      <c r="DRV13" s="84"/>
      <c r="DRW13" s="84"/>
      <c r="DRX13" s="84"/>
      <c r="DRY13" s="84"/>
      <c r="DRZ13" s="84"/>
      <c r="DSA13" s="84"/>
      <c r="DSB13" s="84"/>
      <c r="DSC13" s="84"/>
      <c r="DSD13" s="84"/>
      <c r="DSE13" s="84"/>
      <c r="DSF13" s="84"/>
      <c r="DSG13" s="84"/>
      <c r="DSH13" s="84"/>
      <c r="DSI13" s="84"/>
      <c r="DSJ13" s="84"/>
      <c r="DSK13" s="84"/>
      <c r="DSL13" s="84"/>
      <c r="DSM13" s="84"/>
      <c r="DSN13" s="84"/>
      <c r="DSO13" s="84"/>
      <c r="DSP13" s="84"/>
      <c r="DSQ13" s="84"/>
      <c r="DSR13" s="84"/>
      <c r="DSS13" s="84"/>
      <c r="DST13" s="84"/>
      <c r="DSU13" s="84"/>
      <c r="DSV13" s="84"/>
      <c r="DSW13" s="84"/>
      <c r="DSX13" s="84"/>
      <c r="DSY13" s="84"/>
      <c r="DSZ13" s="84"/>
      <c r="DTA13" s="84"/>
      <c r="DTB13" s="84"/>
      <c r="DTC13" s="84"/>
      <c r="DTD13" s="84"/>
      <c r="DTE13" s="84"/>
      <c r="DTF13" s="84"/>
      <c r="DTG13" s="84"/>
      <c r="DTH13" s="84"/>
      <c r="DTI13" s="84"/>
      <c r="DTJ13" s="84"/>
      <c r="DTK13" s="84"/>
      <c r="DTL13" s="84"/>
      <c r="DTM13" s="84"/>
      <c r="DTN13" s="84"/>
      <c r="DTO13" s="84"/>
      <c r="DTP13" s="84"/>
      <c r="DTQ13" s="84"/>
      <c r="DTR13" s="84"/>
      <c r="DTS13" s="84"/>
      <c r="DTT13" s="84"/>
      <c r="DTU13" s="84"/>
      <c r="DTV13" s="84"/>
      <c r="DTW13" s="84"/>
      <c r="DTX13" s="84"/>
      <c r="DTY13" s="84"/>
      <c r="DTZ13" s="84"/>
      <c r="DUA13" s="84"/>
      <c r="DUB13" s="84"/>
      <c r="DUC13" s="84"/>
      <c r="DUD13" s="84"/>
      <c r="DUE13" s="84"/>
      <c r="DUF13" s="84"/>
      <c r="DUG13" s="84"/>
      <c r="DUH13" s="84"/>
      <c r="DUI13" s="84"/>
      <c r="DUJ13" s="84"/>
      <c r="DUK13" s="84"/>
      <c r="DUL13" s="84"/>
      <c r="DUM13" s="84"/>
      <c r="DUN13" s="84"/>
      <c r="DUO13" s="84"/>
      <c r="DUP13" s="84"/>
      <c r="DUQ13" s="84"/>
      <c r="DUR13" s="84"/>
      <c r="DUS13" s="84"/>
      <c r="DUT13" s="84"/>
      <c r="DUU13" s="84"/>
      <c r="DUV13" s="84"/>
      <c r="DUW13" s="84"/>
      <c r="DUX13" s="84"/>
      <c r="DUY13" s="84"/>
      <c r="DUZ13" s="84"/>
      <c r="DVA13" s="84"/>
      <c r="DVB13" s="84"/>
      <c r="DVC13" s="84"/>
      <c r="DVD13" s="84"/>
      <c r="DVE13" s="84"/>
      <c r="DVF13" s="84"/>
      <c r="DVG13" s="84"/>
      <c r="DVH13" s="84"/>
      <c r="DVI13" s="84"/>
      <c r="DVJ13" s="84"/>
      <c r="DVK13" s="84"/>
      <c r="DVL13" s="84"/>
      <c r="DVM13" s="84"/>
      <c r="DVN13" s="84"/>
      <c r="DVO13" s="84"/>
      <c r="DVP13" s="84"/>
      <c r="DVQ13" s="84"/>
      <c r="DVR13" s="84"/>
      <c r="DVS13" s="84"/>
      <c r="DVT13" s="84"/>
      <c r="DVU13" s="84"/>
      <c r="DVV13" s="84"/>
      <c r="DVW13" s="84"/>
      <c r="DVX13" s="84"/>
      <c r="DVY13" s="84"/>
      <c r="DVZ13" s="84"/>
      <c r="DWA13" s="84"/>
      <c r="DWB13" s="84"/>
      <c r="DWC13" s="84"/>
      <c r="DWD13" s="84"/>
      <c r="DWE13" s="84"/>
      <c r="DWF13" s="84"/>
      <c r="DWG13" s="84"/>
      <c r="DWH13" s="84"/>
      <c r="DWI13" s="84"/>
      <c r="DWJ13" s="84"/>
      <c r="DWK13" s="84"/>
      <c r="DWL13" s="84"/>
      <c r="DWM13" s="84"/>
      <c r="DWN13" s="84"/>
      <c r="DWO13" s="84"/>
      <c r="DWP13" s="84"/>
      <c r="DWQ13" s="84"/>
      <c r="DWR13" s="84"/>
      <c r="DWS13" s="84"/>
      <c r="DWT13" s="84"/>
      <c r="DWU13" s="84"/>
      <c r="DWV13" s="84"/>
      <c r="DWW13" s="84"/>
      <c r="DWX13" s="84"/>
      <c r="DWY13" s="84"/>
      <c r="DWZ13" s="84"/>
      <c r="DXA13" s="84"/>
      <c r="DXB13" s="84"/>
      <c r="DXC13" s="84"/>
      <c r="DXD13" s="84"/>
      <c r="DXE13" s="84"/>
      <c r="DXF13" s="84"/>
      <c r="DXG13" s="84"/>
      <c r="DXH13" s="84"/>
      <c r="DXI13" s="84"/>
      <c r="DXJ13" s="84"/>
      <c r="DXK13" s="84"/>
      <c r="DXL13" s="84"/>
      <c r="DXM13" s="84"/>
      <c r="DXN13" s="84"/>
      <c r="DXO13" s="84"/>
      <c r="DXP13" s="84"/>
      <c r="DXQ13" s="84"/>
      <c r="DXR13" s="84"/>
      <c r="DXS13" s="84"/>
      <c r="DXT13" s="84"/>
      <c r="DXU13" s="84"/>
      <c r="DXV13" s="84"/>
      <c r="DXW13" s="84"/>
      <c r="DXX13" s="84"/>
      <c r="DXY13" s="84"/>
      <c r="DXZ13" s="84"/>
      <c r="DYA13" s="84"/>
      <c r="DYB13" s="84"/>
      <c r="DYC13" s="84"/>
      <c r="DYD13" s="84"/>
      <c r="DYE13" s="84"/>
      <c r="DYF13" s="84"/>
      <c r="DYG13" s="84"/>
      <c r="DYH13" s="84"/>
      <c r="DYI13" s="84"/>
      <c r="DYJ13" s="84"/>
      <c r="DYK13" s="84"/>
      <c r="DYL13" s="84"/>
      <c r="DYM13" s="84"/>
      <c r="DYN13" s="84"/>
      <c r="DYO13" s="84"/>
      <c r="DYP13" s="84"/>
      <c r="DYQ13" s="84"/>
      <c r="DYR13" s="84"/>
      <c r="DYS13" s="84"/>
      <c r="DYT13" s="84"/>
      <c r="DYU13" s="84"/>
      <c r="DYV13" s="84"/>
      <c r="DYW13" s="84"/>
      <c r="DYX13" s="84"/>
      <c r="DYY13" s="84"/>
      <c r="DYZ13" s="84"/>
      <c r="DZA13" s="84"/>
      <c r="DZB13" s="84"/>
      <c r="DZC13" s="84"/>
      <c r="DZD13" s="84"/>
      <c r="DZE13" s="84"/>
      <c r="DZF13" s="84"/>
      <c r="DZG13" s="84"/>
      <c r="DZH13" s="84"/>
      <c r="DZI13" s="84"/>
      <c r="DZJ13" s="84"/>
      <c r="DZK13" s="84"/>
      <c r="DZL13" s="84"/>
      <c r="DZM13" s="84"/>
      <c r="DZN13" s="84"/>
      <c r="DZO13" s="84"/>
      <c r="DZP13" s="84"/>
      <c r="DZQ13" s="84"/>
      <c r="DZR13" s="84"/>
      <c r="DZS13" s="84"/>
      <c r="DZT13" s="84"/>
      <c r="DZU13" s="84"/>
      <c r="DZV13" s="84"/>
      <c r="DZW13" s="84"/>
      <c r="DZX13" s="84"/>
      <c r="DZY13" s="84"/>
      <c r="DZZ13" s="84"/>
      <c r="EAA13" s="84"/>
      <c r="EAB13" s="84"/>
      <c r="EAC13" s="84"/>
      <c r="EAD13" s="84"/>
      <c r="EAE13" s="84"/>
      <c r="EAF13" s="84"/>
      <c r="EAG13" s="84"/>
      <c r="EAH13" s="84"/>
      <c r="EAI13" s="84"/>
      <c r="EAJ13" s="84"/>
      <c r="EAK13" s="84"/>
      <c r="EAL13" s="84"/>
      <c r="EAM13" s="84"/>
      <c r="EAN13" s="84"/>
      <c r="EAO13" s="84"/>
      <c r="EAP13" s="84"/>
      <c r="EAQ13" s="84"/>
      <c r="EAR13" s="84"/>
      <c r="EAS13" s="84"/>
      <c r="EAT13" s="84"/>
      <c r="EAU13" s="84"/>
      <c r="EAV13" s="84"/>
      <c r="EAW13" s="84"/>
      <c r="EAX13" s="84"/>
      <c r="EAY13" s="84"/>
      <c r="EAZ13" s="84"/>
      <c r="EBA13" s="84"/>
      <c r="EBB13" s="84"/>
      <c r="EBC13" s="84"/>
      <c r="EBD13" s="84"/>
      <c r="EBE13" s="84"/>
      <c r="EBF13" s="84"/>
      <c r="EBG13" s="84"/>
      <c r="EBH13" s="84"/>
      <c r="EBI13" s="84"/>
      <c r="EBJ13" s="84"/>
      <c r="EBK13" s="84"/>
      <c r="EBL13" s="84"/>
      <c r="EBM13" s="84"/>
      <c r="EBN13" s="84"/>
      <c r="EBO13" s="84"/>
      <c r="EBP13" s="84"/>
      <c r="EBQ13" s="84"/>
      <c r="EBR13" s="84"/>
      <c r="EBS13" s="84"/>
      <c r="EBT13" s="84"/>
      <c r="EBU13" s="84"/>
      <c r="EBV13" s="84"/>
      <c r="EBW13" s="84"/>
      <c r="EBX13" s="84"/>
      <c r="EBY13" s="84"/>
      <c r="EBZ13" s="84"/>
      <c r="ECA13" s="84"/>
      <c r="ECB13" s="84"/>
      <c r="ECC13" s="84"/>
      <c r="ECD13" s="84"/>
      <c r="ECE13" s="84"/>
      <c r="ECF13" s="84"/>
      <c r="ECG13" s="84"/>
      <c r="ECH13" s="84"/>
      <c r="ECI13" s="84"/>
      <c r="ECJ13" s="84"/>
      <c r="ECK13" s="84"/>
      <c r="ECL13" s="84"/>
      <c r="ECM13" s="84"/>
      <c r="ECN13" s="84"/>
      <c r="ECO13" s="84"/>
      <c r="ECP13" s="84"/>
      <c r="ECQ13" s="84"/>
      <c r="ECR13" s="84"/>
      <c r="ECS13" s="84"/>
      <c r="ECT13" s="84"/>
      <c r="ECU13" s="84"/>
      <c r="ECV13" s="84"/>
      <c r="ECW13" s="84"/>
      <c r="ECX13" s="84"/>
      <c r="ECY13" s="84"/>
      <c r="ECZ13" s="84"/>
      <c r="EDA13" s="84"/>
      <c r="EDB13" s="84"/>
      <c r="EDC13" s="84"/>
      <c r="EDD13" s="84"/>
      <c r="EDE13" s="84"/>
      <c r="EDF13" s="84"/>
      <c r="EDG13" s="84"/>
      <c r="EDH13" s="84"/>
      <c r="EDI13" s="84"/>
      <c r="EDJ13" s="84"/>
      <c r="EDK13" s="84"/>
      <c r="EDL13" s="84"/>
      <c r="EDM13" s="84"/>
      <c r="EDN13" s="84"/>
      <c r="EDO13" s="84"/>
      <c r="EDP13" s="84"/>
      <c r="EDQ13" s="84"/>
      <c r="EDR13" s="84"/>
      <c r="EDS13" s="84"/>
      <c r="EDT13" s="84"/>
      <c r="EDU13" s="84"/>
      <c r="EDV13" s="84"/>
      <c r="EDW13" s="84"/>
      <c r="EDX13" s="84"/>
      <c r="EDY13" s="84"/>
      <c r="EDZ13" s="84"/>
      <c r="EEA13" s="84"/>
      <c r="EEB13" s="84"/>
      <c r="EEC13" s="84"/>
      <c r="EED13" s="84"/>
      <c r="EEE13" s="84"/>
      <c r="EEF13" s="84"/>
      <c r="EEG13" s="84"/>
      <c r="EEH13" s="84"/>
      <c r="EEI13" s="84"/>
      <c r="EEJ13" s="84"/>
      <c r="EEK13" s="84"/>
      <c r="EEL13" s="84"/>
      <c r="EEM13" s="84"/>
      <c r="EEN13" s="84"/>
      <c r="EEO13" s="84"/>
      <c r="EEP13" s="84"/>
      <c r="EEQ13" s="84"/>
      <c r="EER13" s="84"/>
      <c r="EES13" s="84"/>
      <c r="EET13" s="84"/>
      <c r="EEU13" s="84"/>
      <c r="EEV13" s="84"/>
      <c r="EEW13" s="84"/>
      <c r="EEX13" s="84"/>
      <c r="EEY13" s="84"/>
      <c r="EEZ13" s="84"/>
      <c r="EFA13" s="84"/>
      <c r="EFB13" s="84"/>
      <c r="EFC13" s="84"/>
      <c r="EFD13" s="84"/>
      <c r="EFE13" s="84"/>
      <c r="EFF13" s="84"/>
      <c r="EFG13" s="84"/>
      <c r="EFH13" s="84"/>
      <c r="EFI13" s="84"/>
      <c r="EFJ13" s="84"/>
      <c r="EFK13" s="84"/>
      <c r="EFL13" s="84"/>
      <c r="EFM13" s="84"/>
      <c r="EFN13" s="84"/>
      <c r="EFO13" s="84"/>
      <c r="EFP13" s="84"/>
      <c r="EFQ13" s="84"/>
      <c r="EFR13" s="84"/>
      <c r="EFS13" s="84"/>
      <c r="EFT13" s="84"/>
      <c r="EFU13" s="84"/>
      <c r="EFV13" s="84"/>
      <c r="EFW13" s="84"/>
      <c r="EFX13" s="84"/>
      <c r="EFY13" s="84"/>
      <c r="EFZ13" s="84"/>
      <c r="EGA13" s="84"/>
      <c r="EGB13" s="84"/>
      <c r="EGC13" s="84"/>
      <c r="EGD13" s="84"/>
      <c r="EGE13" s="84"/>
      <c r="EGF13" s="84"/>
      <c r="EGG13" s="84"/>
      <c r="EGH13" s="84"/>
      <c r="EGI13" s="84"/>
      <c r="EGJ13" s="84"/>
      <c r="EGK13" s="84"/>
      <c r="EGL13" s="84"/>
      <c r="EGM13" s="84"/>
      <c r="EGN13" s="84"/>
      <c r="EGO13" s="84"/>
      <c r="EGP13" s="84"/>
      <c r="EGQ13" s="84"/>
      <c r="EGR13" s="84"/>
      <c r="EGS13" s="84"/>
      <c r="EGT13" s="84"/>
      <c r="EGU13" s="84"/>
      <c r="EGV13" s="84"/>
      <c r="EGW13" s="84"/>
      <c r="EGX13" s="84"/>
      <c r="EGY13" s="84"/>
      <c r="EGZ13" s="84"/>
      <c r="EHA13" s="84"/>
      <c r="EHB13" s="84"/>
      <c r="EHC13" s="84"/>
      <c r="EHD13" s="84"/>
      <c r="EHE13" s="84"/>
      <c r="EHF13" s="84"/>
      <c r="EHG13" s="84"/>
      <c r="EHH13" s="84"/>
      <c r="EHI13" s="84"/>
      <c r="EHJ13" s="84"/>
      <c r="EHK13" s="84"/>
      <c r="EHL13" s="84"/>
      <c r="EHM13" s="84"/>
      <c r="EHN13" s="84"/>
      <c r="EHO13" s="84"/>
      <c r="EHP13" s="84"/>
      <c r="EHQ13" s="84"/>
      <c r="EHR13" s="84"/>
      <c r="EHS13" s="84"/>
      <c r="EHT13" s="84"/>
      <c r="EHU13" s="84"/>
      <c r="EHV13" s="84"/>
      <c r="EHW13" s="84"/>
      <c r="EHX13" s="84"/>
      <c r="EHY13" s="84"/>
      <c r="EHZ13" s="84"/>
      <c r="EIA13" s="84"/>
      <c r="EIB13" s="84"/>
      <c r="EIC13" s="84"/>
      <c r="EID13" s="84"/>
      <c r="EIE13" s="84"/>
      <c r="EIF13" s="84"/>
      <c r="EIG13" s="84"/>
      <c r="EIH13" s="84"/>
      <c r="EII13" s="84"/>
      <c r="EIJ13" s="84"/>
      <c r="EIK13" s="84"/>
      <c r="EIL13" s="84"/>
      <c r="EIM13" s="84"/>
      <c r="EIN13" s="84"/>
      <c r="EIO13" s="84"/>
      <c r="EIP13" s="84"/>
      <c r="EIQ13" s="84"/>
      <c r="EIR13" s="84"/>
      <c r="EIS13" s="84"/>
      <c r="EIT13" s="84"/>
      <c r="EIU13" s="84"/>
      <c r="EIV13" s="84"/>
      <c r="EIW13" s="84"/>
      <c r="EIX13" s="84"/>
      <c r="EIY13" s="84"/>
      <c r="EIZ13" s="84"/>
      <c r="EJA13" s="84"/>
      <c r="EJB13" s="84"/>
      <c r="EJC13" s="84"/>
      <c r="EJD13" s="84"/>
      <c r="EJE13" s="84"/>
      <c r="EJF13" s="84"/>
      <c r="EJG13" s="84"/>
      <c r="EJH13" s="84"/>
      <c r="EJI13" s="84"/>
      <c r="EJJ13" s="84"/>
      <c r="EJK13" s="84"/>
      <c r="EJL13" s="84"/>
      <c r="EJM13" s="84"/>
      <c r="EJN13" s="84"/>
      <c r="EJO13" s="84"/>
      <c r="EJP13" s="84"/>
      <c r="EJQ13" s="84"/>
      <c r="EJR13" s="84"/>
      <c r="EJS13" s="84"/>
      <c r="EJT13" s="84"/>
      <c r="EJU13" s="84"/>
      <c r="EJV13" s="84"/>
      <c r="EJW13" s="84"/>
      <c r="EJX13" s="84"/>
      <c r="EJY13" s="84"/>
      <c r="EJZ13" s="84"/>
      <c r="EKA13" s="84"/>
      <c r="EKB13" s="84"/>
      <c r="EKC13" s="84"/>
      <c r="EKD13" s="84"/>
      <c r="EKE13" s="84"/>
      <c r="EKF13" s="84"/>
      <c r="EKG13" s="84"/>
      <c r="EKH13" s="84"/>
      <c r="EKI13" s="84"/>
      <c r="EKJ13" s="84"/>
      <c r="EKK13" s="84"/>
      <c r="EKL13" s="84"/>
      <c r="EKM13" s="84"/>
      <c r="EKN13" s="84"/>
      <c r="EKO13" s="84"/>
      <c r="EKP13" s="84"/>
      <c r="EKQ13" s="84"/>
      <c r="EKR13" s="84"/>
      <c r="EKS13" s="84"/>
      <c r="EKT13" s="84"/>
      <c r="EKU13" s="84"/>
      <c r="EKV13" s="84"/>
      <c r="EKW13" s="84"/>
      <c r="EKX13" s="84"/>
      <c r="EKY13" s="84"/>
      <c r="EKZ13" s="84"/>
      <c r="ELA13" s="84"/>
      <c r="ELB13" s="84"/>
      <c r="ELC13" s="84"/>
      <c r="ELD13" s="84"/>
      <c r="ELE13" s="84"/>
      <c r="ELF13" s="84"/>
      <c r="ELG13" s="84"/>
      <c r="ELH13" s="84"/>
      <c r="ELI13" s="84"/>
      <c r="ELJ13" s="84"/>
      <c r="ELK13" s="84"/>
      <c r="ELL13" s="84"/>
      <c r="ELM13" s="84"/>
      <c r="ELN13" s="84"/>
      <c r="ELO13" s="84"/>
      <c r="ELP13" s="84"/>
      <c r="ELQ13" s="84"/>
      <c r="ELR13" s="84"/>
      <c r="ELS13" s="84"/>
      <c r="ELT13" s="84"/>
      <c r="ELU13" s="84"/>
      <c r="ELV13" s="84"/>
      <c r="ELW13" s="84"/>
      <c r="ELX13" s="84"/>
      <c r="ELY13" s="84"/>
      <c r="ELZ13" s="84"/>
      <c r="EMA13" s="84"/>
      <c r="EMB13" s="84"/>
      <c r="EMC13" s="84"/>
      <c r="EMD13" s="84"/>
      <c r="EME13" s="84"/>
      <c r="EMF13" s="84"/>
      <c r="EMG13" s="84"/>
      <c r="EMH13" s="84"/>
      <c r="EMI13" s="84"/>
      <c r="EMJ13" s="84"/>
      <c r="EMK13" s="84"/>
      <c r="EML13" s="84"/>
      <c r="EMM13" s="84"/>
      <c r="EMN13" s="84"/>
      <c r="EMO13" s="84"/>
      <c r="EMP13" s="84"/>
      <c r="EMQ13" s="84"/>
      <c r="EMR13" s="84"/>
      <c r="EMS13" s="84"/>
      <c r="EMT13" s="84"/>
      <c r="EMU13" s="84"/>
      <c r="EMV13" s="84"/>
      <c r="EMW13" s="84"/>
      <c r="EMX13" s="84"/>
      <c r="EMY13" s="84"/>
      <c r="EMZ13" s="84"/>
      <c r="ENA13" s="84"/>
      <c r="ENB13" s="84"/>
      <c r="ENC13" s="84"/>
      <c r="END13" s="84"/>
      <c r="ENE13" s="84"/>
      <c r="ENF13" s="84"/>
      <c r="ENG13" s="84"/>
      <c r="ENH13" s="84"/>
      <c r="ENI13" s="84"/>
      <c r="ENJ13" s="84"/>
      <c r="ENK13" s="84"/>
      <c r="ENL13" s="84"/>
      <c r="ENM13" s="84"/>
      <c r="ENN13" s="84"/>
      <c r="ENO13" s="84"/>
      <c r="ENP13" s="84"/>
      <c r="ENQ13" s="84"/>
      <c r="ENR13" s="84"/>
      <c r="ENS13" s="84"/>
      <c r="ENT13" s="84"/>
      <c r="ENU13" s="84"/>
      <c r="ENV13" s="84"/>
      <c r="ENW13" s="84"/>
      <c r="ENX13" s="84"/>
      <c r="ENY13" s="84"/>
      <c r="ENZ13" s="84"/>
      <c r="EOA13" s="84"/>
      <c r="EOB13" s="84"/>
      <c r="EOC13" s="84"/>
      <c r="EOD13" s="84"/>
      <c r="EOE13" s="84"/>
      <c r="EOF13" s="84"/>
      <c r="EOG13" s="84"/>
      <c r="EOH13" s="84"/>
      <c r="EOI13" s="84"/>
      <c r="EOJ13" s="84"/>
      <c r="EOK13" s="84"/>
      <c r="EOL13" s="84"/>
      <c r="EOM13" s="84"/>
      <c r="EON13" s="84"/>
      <c r="EOO13" s="84"/>
      <c r="EOP13" s="84"/>
      <c r="EOQ13" s="84"/>
      <c r="EOR13" s="84"/>
      <c r="EOS13" s="84"/>
      <c r="EOT13" s="84"/>
      <c r="EOU13" s="84"/>
      <c r="EOV13" s="84"/>
      <c r="EOW13" s="84"/>
      <c r="EOX13" s="84"/>
      <c r="EOY13" s="84"/>
      <c r="EOZ13" s="84"/>
      <c r="EPA13" s="84"/>
      <c r="EPB13" s="84"/>
      <c r="EPC13" s="84"/>
      <c r="EPD13" s="84"/>
      <c r="EPE13" s="84"/>
      <c r="EPF13" s="84"/>
      <c r="EPG13" s="84"/>
      <c r="EPH13" s="84"/>
      <c r="EPI13" s="84"/>
      <c r="EPJ13" s="84"/>
      <c r="EPK13" s="84"/>
      <c r="EPL13" s="84"/>
      <c r="EPM13" s="84"/>
      <c r="EPN13" s="84"/>
      <c r="EPO13" s="84"/>
      <c r="EPP13" s="84"/>
      <c r="EPQ13" s="84"/>
      <c r="EPR13" s="84"/>
      <c r="EPS13" s="84"/>
      <c r="EPT13" s="84"/>
      <c r="EPU13" s="84"/>
      <c r="EPV13" s="84"/>
      <c r="EPW13" s="84"/>
      <c r="EPX13" s="84"/>
      <c r="EPY13" s="84"/>
      <c r="EPZ13" s="84"/>
      <c r="EQA13" s="84"/>
      <c r="EQB13" s="84"/>
      <c r="EQC13" s="84"/>
      <c r="EQD13" s="84"/>
      <c r="EQE13" s="84"/>
      <c r="EQF13" s="84"/>
      <c r="EQG13" s="84"/>
      <c r="EQH13" s="84"/>
      <c r="EQI13" s="84"/>
      <c r="EQJ13" s="84"/>
      <c r="EQK13" s="84"/>
      <c r="EQL13" s="84"/>
      <c r="EQM13" s="84"/>
      <c r="EQN13" s="84"/>
      <c r="EQO13" s="84"/>
      <c r="EQP13" s="84"/>
      <c r="EQQ13" s="84"/>
      <c r="EQR13" s="84"/>
      <c r="EQS13" s="84"/>
      <c r="EQT13" s="84"/>
      <c r="EQU13" s="84"/>
      <c r="EQV13" s="84"/>
      <c r="EQW13" s="84"/>
      <c r="EQX13" s="84"/>
      <c r="EQY13" s="84"/>
      <c r="EQZ13" s="84"/>
      <c r="ERA13" s="84"/>
      <c r="ERB13" s="84"/>
      <c r="ERC13" s="84"/>
      <c r="ERD13" s="84"/>
      <c r="ERE13" s="84"/>
      <c r="ERF13" s="84"/>
      <c r="ERG13" s="84"/>
      <c r="ERH13" s="84"/>
      <c r="ERI13" s="84"/>
      <c r="ERJ13" s="84"/>
      <c r="ERK13" s="84"/>
      <c r="ERL13" s="84"/>
      <c r="ERM13" s="84"/>
      <c r="ERN13" s="84"/>
      <c r="ERO13" s="84"/>
      <c r="ERP13" s="84"/>
      <c r="ERQ13" s="84"/>
      <c r="ERR13" s="84"/>
      <c r="ERS13" s="84"/>
      <c r="ERT13" s="84"/>
      <c r="ERU13" s="84"/>
      <c r="ERV13" s="84"/>
      <c r="ERW13" s="84"/>
      <c r="ERX13" s="84"/>
      <c r="ERY13" s="84"/>
      <c r="ERZ13" s="84"/>
      <c r="ESA13" s="84"/>
      <c r="ESB13" s="84"/>
      <c r="ESC13" s="84"/>
      <c r="ESD13" s="84"/>
      <c r="ESE13" s="84"/>
      <c r="ESF13" s="84"/>
      <c r="ESG13" s="84"/>
      <c r="ESH13" s="84"/>
      <c r="ESI13" s="84"/>
      <c r="ESJ13" s="84"/>
      <c r="ESK13" s="84"/>
      <c r="ESL13" s="84"/>
      <c r="ESM13" s="84"/>
      <c r="ESN13" s="84"/>
      <c r="ESO13" s="84"/>
      <c r="ESP13" s="84"/>
      <c r="ESQ13" s="84"/>
      <c r="ESR13" s="84"/>
      <c r="ESS13" s="84"/>
      <c r="EST13" s="84"/>
      <c r="ESU13" s="84"/>
      <c r="ESV13" s="84"/>
      <c r="ESW13" s="84"/>
      <c r="ESX13" s="84"/>
      <c r="ESY13" s="84"/>
      <c r="ESZ13" s="84"/>
      <c r="ETA13" s="84"/>
      <c r="ETB13" s="84"/>
      <c r="ETC13" s="84"/>
      <c r="ETD13" s="84"/>
      <c r="ETE13" s="84"/>
      <c r="ETF13" s="84"/>
      <c r="ETG13" s="84"/>
      <c r="ETH13" s="84"/>
      <c r="ETI13" s="84"/>
      <c r="ETJ13" s="84"/>
      <c r="ETK13" s="84"/>
      <c r="ETL13" s="84"/>
      <c r="ETM13" s="84"/>
      <c r="ETN13" s="84"/>
      <c r="ETO13" s="84"/>
      <c r="ETP13" s="84"/>
      <c r="ETQ13" s="84"/>
      <c r="ETR13" s="84"/>
      <c r="ETS13" s="84"/>
      <c r="ETT13" s="84"/>
      <c r="ETU13" s="84"/>
      <c r="ETV13" s="84"/>
      <c r="ETW13" s="84"/>
      <c r="ETX13" s="84"/>
      <c r="ETY13" s="84"/>
      <c r="ETZ13" s="84"/>
      <c r="EUA13" s="84"/>
      <c r="EUB13" s="84"/>
      <c r="EUC13" s="84"/>
      <c r="EUD13" s="84"/>
      <c r="EUE13" s="84"/>
      <c r="EUF13" s="84"/>
      <c r="EUG13" s="84"/>
      <c r="EUH13" s="84"/>
      <c r="EUI13" s="84"/>
      <c r="EUJ13" s="84"/>
      <c r="EUK13" s="84"/>
      <c r="EUL13" s="84"/>
      <c r="EUM13" s="84"/>
      <c r="EUN13" s="84"/>
      <c r="EUO13" s="84"/>
      <c r="EUP13" s="84"/>
      <c r="EUQ13" s="84"/>
      <c r="EUR13" s="84"/>
      <c r="EUS13" s="84"/>
      <c r="EUT13" s="84"/>
      <c r="EUU13" s="84"/>
      <c r="EUV13" s="84"/>
      <c r="EUW13" s="84"/>
      <c r="EUX13" s="84"/>
      <c r="EUY13" s="84"/>
      <c r="EUZ13" s="84"/>
      <c r="EVA13" s="84"/>
      <c r="EVB13" s="84"/>
      <c r="EVC13" s="84"/>
      <c r="EVD13" s="84"/>
      <c r="EVE13" s="84"/>
      <c r="EVF13" s="84"/>
      <c r="EVG13" s="84"/>
      <c r="EVH13" s="84"/>
      <c r="EVI13" s="84"/>
      <c r="EVJ13" s="84"/>
      <c r="EVK13" s="84"/>
      <c r="EVL13" s="84"/>
      <c r="EVM13" s="84"/>
      <c r="EVN13" s="84"/>
      <c r="EVO13" s="84"/>
      <c r="EVP13" s="84"/>
      <c r="EVQ13" s="84"/>
      <c r="EVR13" s="84"/>
      <c r="EVS13" s="84"/>
      <c r="EVT13" s="84"/>
      <c r="EVU13" s="84"/>
      <c r="EVV13" s="84"/>
      <c r="EVW13" s="84"/>
      <c r="EVX13" s="84"/>
      <c r="EVY13" s="84"/>
      <c r="EVZ13" s="84"/>
      <c r="EWA13" s="84"/>
      <c r="EWB13" s="84"/>
      <c r="EWC13" s="84"/>
      <c r="EWD13" s="84"/>
      <c r="EWE13" s="84"/>
      <c r="EWF13" s="84"/>
      <c r="EWG13" s="84"/>
      <c r="EWH13" s="84"/>
      <c r="EWI13" s="84"/>
      <c r="EWJ13" s="84"/>
      <c r="EWK13" s="84"/>
      <c r="EWL13" s="84"/>
      <c r="EWM13" s="84"/>
      <c r="EWN13" s="84"/>
      <c r="EWO13" s="84"/>
      <c r="EWP13" s="84"/>
      <c r="EWQ13" s="84"/>
      <c r="EWR13" s="84"/>
      <c r="EWS13" s="84"/>
      <c r="EWT13" s="84"/>
      <c r="EWU13" s="84"/>
      <c r="EWV13" s="84"/>
      <c r="EWW13" s="84"/>
      <c r="EWX13" s="84"/>
      <c r="EWY13" s="84"/>
      <c r="EWZ13" s="84"/>
      <c r="EXA13" s="84"/>
      <c r="EXB13" s="84"/>
      <c r="EXC13" s="84"/>
      <c r="EXD13" s="84"/>
      <c r="EXE13" s="84"/>
      <c r="EXF13" s="84"/>
      <c r="EXG13" s="84"/>
      <c r="EXH13" s="84"/>
      <c r="EXI13" s="84"/>
      <c r="EXJ13" s="84"/>
      <c r="EXK13" s="84"/>
      <c r="EXL13" s="84"/>
      <c r="EXM13" s="84"/>
      <c r="EXN13" s="84"/>
      <c r="EXO13" s="84"/>
      <c r="EXP13" s="84"/>
      <c r="EXQ13" s="84"/>
      <c r="EXR13" s="84"/>
      <c r="EXS13" s="84"/>
      <c r="EXT13" s="84"/>
      <c r="EXU13" s="84"/>
      <c r="EXV13" s="84"/>
      <c r="EXW13" s="84"/>
      <c r="EXX13" s="84"/>
      <c r="EXY13" s="84"/>
      <c r="EXZ13" s="84"/>
      <c r="EYA13" s="84"/>
      <c r="EYB13" s="84"/>
      <c r="EYC13" s="84"/>
      <c r="EYD13" s="84"/>
      <c r="EYE13" s="84"/>
      <c r="EYF13" s="84"/>
      <c r="EYG13" s="84"/>
      <c r="EYH13" s="84"/>
      <c r="EYI13" s="84"/>
      <c r="EYJ13" s="84"/>
      <c r="EYK13" s="84"/>
      <c r="EYL13" s="84"/>
      <c r="EYM13" s="84"/>
      <c r="EYN13" s="84"/>
      <c r="EYO13" s="84"/>
      <c r="EYP13" s="84"/>
      <c r="EYQ13" s="84"/>
      <c r="EYR13" s="84"/>
      <c r="EYS13" s="84"/>
      <c r="EYT13" s="84"/>
      <c r="EYU13" s="84"/>
      <c r="EYV13" s="84"/>
      <c r="EYW13" s="84"/>
      <c r="EYX13" s="84"/>
      <c r="EYY13" s="84"/>
      <c r="EYZ13" s="84"/>
      <c r="EZA13" s="84"/>
      <c r="EZB13" s="84"/>
      <c r="EZC13" s="84"/>
      <c r="EZD13" s="84"/>
      <c r="EZE13" s="84"/>
      <c r="EZF13" s="84"/>
      <c r="EZG13" s="84"/>
      <c r="EZH13" s="84"/>
      <c r="EZI13" s="84"/>
      <c r="EZJ13" s="84"/>
      <c r="EZK13" s="84"/>
      <c r="EZL13" s="84"/>
      <c r="EZM13" s="84"/>
      <c r="EZN13" s="84"/>
      <c r="EZO13" s="84"/>
      <c r="EZP13" s="84"/>
      <c r="EZQ13" s="84"/>
      <c r="EZR13" s="84"/>
      <c r="EZS13" s="84"/>
      <c r="EZT13" s="84"/>
      <c r="EZU13" s="84"/>
      <c r="EZV13" s="84"/>
      <c r="EZW13" s="84"/>
      <c r="EZX13" s="84"/>
      <c r="EZY13" s="84"/>
      <c r="EZZ13" s="84"/>
      <c r="FAA13" s="84"/>
      <c r="FAB13" s="84"/>
      <c r="FAC13" s="84"/>
      <c r="FAD13" s="84"/>
      <c r="FAE13" s="84"/>
      <c r="FAF13" s="84"/>
      <c r="FAG13" s="84"/>
      <c r="FAH13" s="84"/>
      <c r="FAI13" s="84"/>
      <c r="FAJ13" s="84"/>
      <c r="FAK13" s="84"/>
      <c r="FAL13" s="84"/>
      <c r="FAM13" s="84"/>
      <c r="FAN13" s="84"/>
      <c r="FAO13" s="84"/>
      <c r="FAP13" s="84"/>
      <c r="FAQ13" s="84"/>
      <c r="FAR13" s="84"/>
      <c r="FAS13" s="84"/>
      <c r="FAT13" s="84"/>
      <c r="FAU13" s="84"/>
      <c r="FAV13" s="84"/>
      <c r="FAW13" s="84"/>
      <c r="FAX13" s="84"/>
      <c r="FAY13" s="84"/>
      <c r="FAZ13" s="84"/>
      <c r="FBA13" s="84"/>
      <c r="FBB13" s="84"/>
      <c r="FBC13" s="84"/>
      <c r="FBD13" s="84"/>
      <c r="FBE13" s="84"/>
      <c r="FBF13" s="84"/>
      <c r="FBG13" s="84"/>
      <c r="FBH13" s="84"/>
      <c r="FBI13" s="84"/>
      <c r="FBJ13" s="84"/>
      <c r="FBK13" s="84"/>
      <c r="FBL13" s="84"/>
      <c r="FBM13" s="84"/>
      <c r="FBN13" s="84"/>
      <c r="FBO13" s="84"/>
      <c r="FBP13" s="84"/>
      <c r="FBQ13" s="84"/>
      <c r="FBR13" s="84"/>
      <c r="FBS13" s="84"/>
      <c r="FBT13" s="84"/>
      <c r="FBU13" s="84"/>
      <c r="FBV13" s="84"/>
      <c r="FBW13" s="84"/>
      <c r="FBX13" s="84"/>
      <c r="FBY13" s="84"/>
      <c r="FBZ13" s="84"/>
      <c r="FCA13" s="84"/>
      <c r="FCB13" s="84"/>
      <c r="FCC13" s="84"/>
      <c r="FCD13" s="84"/>
      <c r="FCE13" s="84"/>
      <c r="FCF13" s="84"/>
      <c r="FCG13" s="84"/>
      <c r="FCH13" s="84"/>
      <c r="FCI13" s="84"/>
      <c r="FCJ13" s="84"/>
      <c r="FCK13" s="84"/>
      <c r="FCL13" s="84"/>
      <c r="FCM13" s="84"/>
      <c r="FCN13" s="84"/>
      <c r="FCO13" s="84"/>
      <c r="FCP13" s="84"/>
      <c r="FCQ13" s="84"/>
      <c r="FCR13" s="84"/>
      <c r="FCS13" s="84"/>
      <c r="FCT13" s="84"/>
      <c r="FCU13" s="84"/>
      <c r="FCV13" s="84"/>
      <c r="FCW13" s="84"/>
      <c r="FCX13" s="84"/>
      <c r="FCY13" s="84"/>
      <c r="FCZ13" s="84"/>
      <c r="FDA13" s="84"/>
      <c r="FDB13" s="84"/>
      <c r="FDC13" s="84"/>
      <c r="FDD13" s="84"/>
      <c r="FDE13" s="84"/>
      <c r="FDF13" s="84"/>
      <c r="FDG13" s="84"/>
      <c r="FDH13" s="84"/>
      <c r="FDI13" s="84"/>
      <c r="FDJ13" s="84"/>
      <c r="FDK13" s="84"/>
      <c r="FDL13" s="84"/>
      <c r="FDM13" s="84"/>
      <c r="FDN13" s="84"/>
      <c r="FDO13" s="84"/>
      <c r="FDP13" s="84"/>
      <c r="FDQ13" s="84"/>
      <c r="FDR13" s="84"/>
      <c r="FDS13" s="84"/>
      <c r="FDT13" s="84"/>
      <c r="FDU13" s="84"/>
      <c r="FDV13" s="84"/>
      <c r="FDW13" s="84"/>
      <c r="FDX13" s="84"/>
      <c r="FDY13" s="84"/>
      <c r="FDZ13" s="84"/>
      <c r="FEA13" s="84"/>
      <c r="FEB13" s="84"/>
      <c r="FEC13" s="84"/>
      <c r="FED13" s="84"/>
      <c r="FEE13" s="84"/>
      <c r="FEF13" s="84"/>
      <c r="FEG13" s="84"/>
      <c r="FEH13" s="84"/>
      <c r="FEI13" s="84"/>
      <c r="FEJ13" s="84"/>
      <c r="FEK13" s="84"/>
      <c r="FEL13" s="84"/>
      <c r="FEM13" s="84"/>
      <c r="FEN13" s="84"/>
      <c r="FEO13" s="84"/>
      <c r="FEP13" s="84"/>
      <c r="FEQ13" s="84"/>
      <c r="FER13" s="84"/>
      <c r="FES13" s="84"/>
      <c r="FET13" s="84"/>
      <c r="FEU13" s="84"/>
      <c r="FEV13" s="84"/>
      <c r="FEW13" s="84"/>
      <c r="FEX13" s="84"/>
      <c r="FEY13" s="84"/>
      <c r="FEZ13" s="84"/>
      <c r="FFA13" s="84"/>
      <c r="FFB13" s="84"/>
      <c r="FFC13" s="84"/>
      <c r="FFD13" s="84"/>
      <c r="FFE13" s="84"/>
      <c r="FFF13" s="84"/>
      <c r="FFG13" s="84"/>
      <c r="FFH13" s="84"/>
      <c r="FFI13" s="84"/>
      <c r="FFJ13" s="84"/>
      <c r="FFK13" s="84"/>
      <c r="FFL13" s="84"/>
      <c r="FFM13" s="84"/>
      <c r="FFN13" s="84"/>
      <c r="FFO13" s="84"/>
      <c r="FFP13" s="84"/>
      <c r="FFQ13" s="84"/>
      <c r="FFR13" s="84"/>
      <c r="FFS13" s="84"/>
      <c r="FFT13" s="84"/>
      <c r="FFU13" s="84"/>
      <c r="FFV13" s="84"/>
      <c r="FFW13" s="84"/>
      <c r="FFX13" s="84"/>
      <c r="FFY13" s="84"/>
      <c r="FFZ13" s="84"/>
      <c r="FGA13" s="84"/>
      <c r="FGB13" s="84"/>
      <c r="FGC13" s="84"/>
      <c r="FGD13" s="84"/>
      <c r="FGE13" s="84"/>
      <c r="FGF13" s="84"/>
      <c r="FGG13" s="84"/>
      <c r="FGH13" s="84"/>
      <c r="FGI13" s="84"/>
      <c r="FGJ13" s="84"/>
      <c r="FGK13" s="84"/>
      <c r="FGL13" s="84"/>
      <c r="FGM13" s="84"/>
      <c r="FGN13" s="84"/>
      <c r="FGO13" s="84"/>
      <c r="FGP13" s="84"/>
      <c r="FGQ13" s="84"/>
      <c r="FGR13" s="84"/>
      <c r="FGS13" s="84"/>
      <c r="FGT13" s="84"/>
      <c r="FGU13" s="84"/>
      <c r="FGV13" s="84"/>
      <c r="FGW13" s="84"/>
      <c r="FGX13" s="84"/>
      <c r="FGY13" s="84"/>
      <c r="FGZ13" s="84"/>
      <c r="FHA13" s="84"/>
      <c r="FHB13" s="84"/>
      <c r="FHC13" s="84"/>
      <c r="FHD13" s="84"/>
      <c r="FHE13" s="84"/>
      <c r="FHF13" s="84"/>
      <c r="FHG13" s="84"/>
      <c r="FHH13" s="84"/>
      <c r="FHI13" s="84"/>
      <c r="FHJ13" s="84"/>
      <c r="FHK13" s="84"/>
      <c r="FHL13" s="84"/>
      <c r="FHM13" s="84"/>
      <c r="FHN13" s="84"/>
      <c r="FHO13" s="84"/>
      <c r="FHP13" s="84"/>
      <c r="FHQ13" s="84"/>
      <c r="FHR13" s="84"/>
      <c r="FHS13" s="84"/>
      <c r="FHT13" s="84"/>
      <c r="FHU13" s="84"/>
      <c r="FHV13" s="84"/>
      <c r="FHW13" s="84"/>
      <c r="FHX13" s="84"/>
      <c r="FHY13" s="84"/>
      <c r="FHZ13" s="84"/>
      <c r="FIA13" s="84"/>
      <c r="FIB13" s="84"/>
      <c r="FIC13" s="84"/>
      <c r="FID13" s="84"/>
      <c r="FIE13" s="84"/>
      <c r="FIF13" s="84"/>
      <c r="FIG13" s="84"/>
      <c r="FIH13" s="84"/>
      <c r="FII13" s="84"/>
      <c r="FIJ13" s="84"/>
      <c r="FIK13" s="84"/>
      <c r="FIL13" s="84"/>
      <c r="FIM13" s="84"/>
      <c r="FIN13" s="84"/>
      <c r="FIO13" s="84"/>
      <c r="FIP13" s="84"/>
      <c r="FIQ13" s="84"/>
      <c r="FIR13" s="84"/>
      <c r="FIS13" s="84"/>
      <c r="FIT13" s="84"/>
      <c r="FIU13" s="84"/>
      <c r="FIV13" s="84"/>
      <c r="FIW13" s="84"/>
      <c r="FIX13" s="84"/>
      <c r="FIY13" s="84"/>
      <c r="FIZ13" s="84"/>
      <c r="FJA13" s="84"/>
      <c r="FJB13" s="84"/>
      <c r="FJC13" s="84"/>
      <c r="FJD13" s="84"/>
      <c r="FJE13" s="84"/>
      <c r="FJF13" s="84"/>
      <c r="FJG13" s="84"/>
      <c r="FJH13" s="84"/>
      <c r="FJI13" s="84"/>
      <c r="FJJ13" s="84"/>
      <c r="FJK13" s="84"/>
      <c r="FJL13" s="84"/>
      <c r="FJM13" s="84"/>
      <c r="FJN13" s="84"/>
      <c r="FJO13" s="84"/>
      <c r="FJP13" s="84"/>
      <c r="FJQ13" s="84"/>
      <c r="FJR13" s="84"/>
      <c r="FJS13" s="84"/>
      <c r="FJT13" s="84"/>
      <c r="FJU13" s="84"/>
      <c r="FJV13" s="84"/>
      <c r="FJW13" s="84"/>
      <c r="FJX13" s="84"/>
      <c r="FJY13" s="84"/>
      <c r="FJZ13" s="84"/>
      <c r="FKA13" s="84"/>
      <c r="FKB13" s="84"/>
      <c r="FKC13" s="84"/>
      <c r="FKD13" s="84"/>
      <c r="FKE13" s="84"/>
      <c r="FKF13" s="84"/>
      <c r="FKG13" s="84"/>
      <c r="FKH13" s="84"/>
      <c r="FKI13" s="84"/>
      <c r="FKJ13" s="84"/>
      <c r="FKK13" s="84"/>
      <c r="FKL13" s="84"/>
      <c r="FKM13" s="84"/>
      <c r="FKN13" s="84"/>
      <c r="FKO13" s="84"/>
      <c r="FKP13" s="84"/>
      <c r="FKQ13" s="84"/>
      <c r="FKR13" s="84"/>
      <c r="FKS13" s="84"/>
      <c r="FKT13" s="84"/>
      <c r="FKU13" s="84"/>
      <c r="FKV13" s="84"/>
      <c r="FKW13" s="84"/>
      <c r="FKX13" s="84"/>
      <c r="FKY13" s="84"/>
      <c r="FKZ13" s="84"/>
      <c r="FLA13" s="84"/>
      <c r="FLB13" s="84"/>
      <c r="FLC13" s="84"/>
      <c r="FLD13" s="84"/>
      <c r="FLE13" s="84"/>
      <c r="FLF13" s="84"/>
      <c r="FLG13" s="84"/>
      <c r="FLH13" s="84"/>
      <c r="FLI13" s="84"/>
      <c r="FLJ13" s="84"/>
      <c r="FLK13" s="84"/>
      <c r="FLL13" s="84"/>
      <c r="FLM13" s="84"/>
      <c r="FLN13" s="84"/>
      <c r="FLO13" s="84"/>
      <c r="FLP13" s="84"/>
      <c r="FLQ13" s="84"/>
      <c r="FLR13" s="84"/>
      <c r="FLS13" s="84"/>
      <c r="FLT13" s="84"/>
      <c r="FLU13" s="84"/>
      <c r="FLV13" s="84"/>
      <c r="FLW13" s="84"/>
      <c r="FLX13" s="84"/>
      <c r="FLY13" s="84"/>
      <c r="FLZ13" s="84"/>
      <c r="FMA13" s="84"/>
      <c r="FMB13" s="84"/>
      <c r="FMC13" s="84"/>
      <c r="FMD13" s="84"/>
      <c r="FME13" s="84"/>
      <c r="FMF13" s="84"/>
      <c r="FMG13" s="84"/>
      <c r="FMH13" s="84"/>
      <c r="FMI13" s="84"/>
      <c r="FMJ13" s="84"/>
      <c r="FMK13" s="84"/>
      <c r="FML13" s="84"/>
      <c r="FMM13" s="84"/>
      <c r="FMN13" s="84"/>
      <c r="FMO13" s="84"/>
      <c r="FMP13" s="84"/>
      <c r="FMQ13" s="84"/>
      <c r="FMR13" s="84"/>
      <c r="FMS13" s="84"/>
      <c r="FMT13" s="84"/>
      <c r="FMU13" s="84"/>
      <c r="FMV13" s="84"/>
      <c r="FMW13" s="84"/>
      <c r="FMX13" s="84"/>
      <c r="FMY13" s="84"/>
      <c r="FMZ13" s="84"/>
      <c r="FNA13" s="84"/>
      <c r="FNB13" s="84"/>
      <c r="FNC13" s="84"/>
      <c r="FND13" s="84"/>
      <c r="FNE13" s="84"/>
      <c r="FNF13" s="84"/>
      <c r="FNG13" s="84"/>
      <c r="FNH13" s="84"/>
      <c r="FNI13" s="84"/>
      <c r="FNJ13" s="84"/>
      <c r="FNK13" s="84"/>
      <c r="FNL13" s="84"/>
      <c r="FNM13" s="84"/>
      <c r="FNN13" s="84"/>
      <c r="FNO13" s="84"/>
      <c r="FNP13" s="84"/>
      <c r="FNQ13" s="84"/>
      <c r="FNR13" s="84"/>
      <c r="FNS13" s="84"/>
      <c r="FNT13" s="84"/>
      <c r="FNU13" s="84"/>
      <c r="FNV13" s="84"/>
      <c r="FNW13" s="84"/>
      <c r="FNX13" s="84"/>
      <c r="FNY13" s="84"/>
      <c r="FNZ13" s="84"/>
      <c r="FOA13" s="84"/>
      <c r="FOB13" s="84"/>
      <c r="FOC13" s="84"/>
      <c r="FOD13" s="84"/>
      <c r="FOE13" s="84"/>
      <c r="FOF13" s="84"/>
      <c r="FOG13" s="84"/>
      <c r="FOH13" s="84"/>
      <c r="FOI13" s="84"/>
      <c r="FOJ13" s="84"/>
      <c r="FOK13" s="84"/>
      <c r="FOL13" s="84"/>
      <c r="FOM13" s="84"/>
      <c r="FON13" s="84"/>
      <c r="FOO13" s="84"/>
      <c r="FOP13" s="84"/>
      <c r="FOQ13" s="84"/>
      <c r="FOR13" s="84"/>
      <c r="FOS13" s="84"/>
      <c r="FOT13" s="84"/>
      <c r="FOU13" s="84"/>
      <c r="FOV13" s="84"/>
      <c r="FOW13" s="84"/>
      <c r="FOX13" s="84"/>
      <c r="FOY13" s="84"/>
      <c r="FOZ13" s="84"/>
      <c r="FPA13" s="84"/>
      <c r="FPB13" s="84"/>
      <c r="FPC13" s="84"/>
      <c r="FPD13" s="84"/>
      <c r="FPE13" s="84"/>
      <c r="FPF13" s="84"/>
      <c r="FPG13" s="84"/>
      <c r="FPH13" s="84"/>
      <c r="FPI13" s="84"/>
      <c r="FPJ13" s="84"/>
      <c r="FPK13" s="84"/>
      <c r="FPL13" s="84"/>
      <c r="FPM13" s="84"/>
      <c r="FPN13" s="84"/>
      <c r="FPO13" s="84"/>
      <c r="FPP13" s="84"/>
      <c r="FPQ13" s="84"/>
      <c r="FPR13" s="84"/>
      <c r="FPS13" s="84"/>
      <c r="FPT13" s="84"/>
      <c r="FPU13" s="84"/>
      <c r="FPV13" s="84"/>
      <c r="FPW13" s="84"/>
      <c r="FPX13" s="84"/>
      <c r="FPY13" s="84"/>
      <c r="FPZ13" s="84"/>
      <c r="FQA13" s="84"/>
      <c r="FQB13" s="84"/>
      <c r="FQC13" s="84"/>
      <c r="FQD13" s="84"/>
      <c r="FQE13" s="84"/>
      <c r="FQF13" s="84"/>
      <c r="FQG13" s="84"/>
      <c r="FQH13" s="84"/>
      <c r="FQI13" s="84"/>
      <c r="FQJ13" s="84"/>
      <c r="FQK13" s="84"/>
      <c r="FQL13" s="84"/>
      <c r="FQM13" s="84"/>
      <c r="FQN13" s="84"/>
      <c r="FQO13" s="84"/>
      <c r="FQP13" s="84"/>
      <c r="FQQ13" s="84"/>
      <c r="FQR13" s="84"/>
      <c r="FQS13" s="84"/>
      <c r="FQT13" s="84"/>
      <c r="FQU13" s="84"/>
      <c r="FQV13" s="84"/>
      <c r="FQW13" s="84"/>
      <c r="FQX13" s="84"/>
      <c r="FQY13" s="84"/>
      <c r="FQZ13" s="84"/>
      <c r="FRA13" s="84"/>
      <c r="FRB13" s="84"/>
      <c r="FRC13" s="84"/>
      <c r="FRD13" s="84"/>
      <c r="FRE13" s="84"/>
      <c r="FRF13" s="84"/>
      <c r="FRG13" s="84"/>
      <c r="FRH13" s="84"/>
      <c r="FRI13" s="84"/>
      <c r="FRJ13" s="84"/>
      <c r="FRK13" s="84"/>
      <c r="FRL13" s="84"/>
      <c r="FRM13" s="84"/>
      <c r="FRN13" s="84"/>
      <c r="FRO13" s="84"/>
      <c r="FRP13" s="84"/>
      <c r="FRQ13" s="84"/>
      <c r="FRR13" s="84"/>
      <c r="FRS13" s="84"/>
      <c r="FRT13" s="84"/>
      <c r="FRU13" s="84"/>
      <c r="FRV13" s="84"/>
      <c r="FRW13" s="84"/>
      <c r="FRX13" s="84"/>
      <c r="FRY13" s="84"/>
      <c r="FRZ13" s="84"/>
      <c r="FSA13" s="84"/>
      <c r="FSB13" s="84"/>
      <c r="FSC13" s="84"/>
      <c r="FSD13" s="84"/>
      <c r="FSE13" s="84"/>
      <c r="FSF13" s="84"/>
      <c r="FSG13" s="84"/>
      <c r="FSH13" s="84"/>
      <c r="FSI13" s="84"/>
      <c r="FSJ13" s="84"/>
      <c r="FSK13" s="84"/>
      <c r="FSL13" s="84"/>
      <c r="FSM13" s="84"/>
      <c r="FSN13" s="84"/>
      <c r="FSO13" s="84"/>
      <c r="FSP13" s="84"/>
      <c r="FSQ13" s="84"/>
      <c r="FSR13" s="84"/>
      <c r="FSS13" s="84"/>
      <c r="FST13" s="84"/>
      <c r="FSU13" s="84"/>
      <c r="FSV13" s="84"/>
      <c r="FSW13" s="84"/>
      <c r="FSX13" s="84"/>
      <c r="FSY13" s="84"/>
      <c r="FSZ13" s="84"/>
      <c r="FTA13" s="84"/>
      <c r="FTB13" s="84"/>
      <c r="FTC13" s="84"/>
      <c r="FTD13" s="84"/>
      <c r="FTE13" s="84"/>
      <c r="FTF13" s="84"/>
      <c r="FTG13" s="84"/>
      <c r="FTH13" s="84"/>
      <c r="FTI13" s="84"/>
      <c r="FTJ13" s="84"/>
      <c r="FTK13" s="84"/>
      <c r="FTL13" s="84"/>
      <c r="FTM13" s="84"/>
      <c r="FTN13" s="84"/>
      <c r="FTO13" s="84"/>
      <c r="FTP13" s="84"/>
      <c r="FTQ13" s="84"/>
      <c r="FTR13" s="84"/>
      <c r="FTS13" s="84"/>
      <c r="FTT13" s="84"/>
      <c r="FTU13" s="84"/>
      <c r="FTV13" s="84"/>
      <c r="FTW13" s="84"/>
      <c r="FTX13" s="84"/>
      <c r="FTY13" s="84"/>
      <c r="FTZ13" s="84"/>
      <c r="FUA13" s="84"/>
      <c r="FUB13" s="84"/>
      <c r="FUC13" s="84"/>
      <c r="FUD13" s="84"/>
      <c r="FUE13" s="84"/>
      <c r="FUF13" s="84"/>
      <c r="FUG13" s="84"/>
      <c r="FUH13" s="84"/>
      <c r="FUI13" s="84"/>
      <c r="FUJ13" s="84"/>
      <c r="FUK13" s="84"/>
      <c r="FUL13" s="84"/>
      <c r="FUM13" s="84"/>
      <c r="FUN13" s="84"/>
      <c r="FUO13" s="84"/>
      <c r="FUP13" s="84"/>
      <c r="FUQ13" s="84"/>
      <c r="FUR13" s="84"/>
      <c r="FUS13" s="84"/>
      <c r="FUT13" s="84"/>
      <c r="FUU13" s="84"/>
      <c r="FUV13" s="84"/>
      <c r="FUW13" s="84"/>
      <c r="FUX13" s="84"/>
      <c r="FUY13" s="84"/>
      <c r="FUZ13" s="84"/>
      <c r="FVA13" s="84"/>
      <c r="FVB13" s="84"/>
      <c r="FVC13" s="84"/>
      <c r="FVD13" s="84"/>
      <c r="FVE13" s="84"/>
      <c r="FVF13" s="84"/>
      <c r="FVG13" s="84"/>
      <c r="FVH13" s="84"/>
      <c r="FVI13" s="84"/>
      <c r="FVJ13" s="84"/>
      <c r="FVK13" s="84"/>
      <c r="FVL13" s="84"/>
      <c r="FVM13" s="84"/>
      <c r="FVN13" s="84"/>
      <c r="FVO13" s="84"/>
      <c r="FVP13" s="84"/>
      <c r="FVQ13" s="84"/>
      <c r="FVR13" s="84"/>
      <c r="FVS13" s="84"/>
      <c r="FVT13" s="84"/>
      <c r="FVU13" s="84"/>
      <c r="FVV13" s="84"/>
      <c r="FVW13" s="84"/>
      <c r="FVX13" s="84"/>
      <c r="FVY13" s="84"/>
      <c r="FVZ13" s="84"/>
      <c r="FWA13" s="84"/>
      <c r="FWB13" s="84"/>
      <c r="FWC13" s="84"/>
      <c r="FWD13" s="84"/>
      <c r="FWE13" s="84"/>
      <c r="FWF13" s="84"/>
      <c r="FWG13" s="84"/>
      <c r="FWH13" s="84"/>
      <c r="FWI13" s="84"/>
      <c r="FWJ13" s="84"/>
      <c r="FWK13" s="84"/>
      <c r="FWL13" s="84"/>
      <c r="FWM13" s="84"/>
      <c r="FWN13" s="84"/>
      <c r="FWO13" s="84"/>
      <c r="FWP13" s="84"/>
      <c r="FWQ13" s="84"/>
      <c r="FWR13" s="84"/>
      <c r="FWS13" s="84"/>
      <c r="FWT13" s="84"/>
      <c r="FWU13" s="84"/>
      <c r="FWV13" s="84"/>
      <c r="FWW13" s="84"/>
      <c r="FWX13" s="84"/>
      <c r="FWY13" s="84"/>
      <c r="FWZ13" s="84"/>
      <c r="FXA13" s="84"/>
      <c r="FXB13" s="84"/>
      <c r="FXC13" s="84"/>
      <c r="FXD13" s="84"/>
      <c r="FXE13" s="84"/>
      <c r="FXF13" s="84"/>
      <c r="FXG13" s="84"/>
      <c r="FXH13" s="84"/>
      <c r="FXI13" s="84"/>
      <c r="FXJ13" s="84"/>
      <c r="FXK13" s="84"/>
      <c r="FXL13" s="84"/>
      <c r="FXM13" s="84"/>
      <c r="FXN13" s="84"/>
      <c r="FXO13" s="84"/>
      <c r="FXP13" s="84"/>
      <c r="FXQ13" s="84"/>
      <c r="FXR13" s="84"/>
      <c r="FXS13" s="84"/>
      <c r="FXT13" s="84"/>
      <c r="FXU13" s="84"/>
      <c r="FXV13" s="84"/>
      <c r="FXW13" s="84"/>
      <c r="FXX13" s="84"/>
      <c r="FXY13" s="84"/>
      <c r="FXZ13" s="84"/>
      <c r="FYA13" s="84"/>
      <c r="FYB13" s="84"/>
      <c r="FYC13" s="84"/>
      <c r="FYD13" s="84"/>
      <c r="FYE13" s="84"/>
      <c r="FYF13" s="84"/>
      <c r="FYG13" s="84"/>
      <c r="FYH13" s="84"/>
      <c r="FYI13" s="84"/>
      <c r="FYJ13" s="84"/>
      <c r="FYK13" s="84"/>
      <c r="FYL13" s="84"/>
      <c r="FYM13" s="84"/>
      <c r="FYN13" s="84"/>
      <c r="FYO13" s="84"/>
      <c r="FYP13" s="84"/>
      <c r="FYQ13" s="84"/>
      <c r="FYR13" s="84"/>
      <c r="FYS13" s="84"/>
      <c r="FYT13" s="84"/>
      <c r="FYU13" s="84"/>
      <c r="FYV13" s="84"/>
      <c r="FYW13" s="84"/>
      <c r="FYX13" s="84"/>
      <c r="FYY13" s="84"/>
      <c r="FYZ13" s="84"/>
      <c r="FZA13" s="84"/>
      <c r="FZB13" s="84"/>
      <c r="FZC13" s="84"/>
      <c r="FZD13" s="84"/>
      <c r="FZE13" s="84"/>
      <c r="FZF13" s="84"/>
      <c r="FZG13" s="84"/>
      <c r="FZH13" s="84"/>
      <c r="FZI13" s="84"/>
      <c r="FZJ13" s="84"/>
      <c r="FZK13" s="84"/>
      <c r="FZL13" s="84"/>
      <c r="FZM13" s="84"/>
      <c r="FZN13" s="84"/>
      <c r="FZO13" s="84"/>
      <c r="FZP13" s="84"/>
      <c r="FZQ13" s="84"/>
      <c r="FZR13" s="84"/>
      <c r="FZS13" s="84"/>
      <c r="FZT13" s="84"/>
      <c r="FZU13" s="84"/>
      <c r="FZV13" s="84"/>
      <c r="FZW13" s="84"/>
      <c r="FZX13" s="84"/>
      <c r="FZY13" s="84"/>
      <c r="FZZ13" s="84"/>
      <c r="GAA13" s="84"/>
      <c r="GAB13" s="84"/>
      <c r="GAC13" s="84"/>
      <c r="GAD13" s="84"/>
      <c r="GAE13" s="84"/>
      <c r="GAF13" s="84"/>
      <c r="GAG13" s="84"/>
      <c r="GAH13" s="84"/>
      <c r="GAI13" s="84"/>
      <c r="GAJ13" s="84"/>
      <c r="GAK13" s="84"/>
      <c r="GAL13" s="84"/>
      <c r="GAM13" s="84"/>
      <c r="GAN13" s="84"/>
      <c r="GAO13" s="84"/>
      <c r="GAP13" s="84"/>
      <c r="GAQ13" s="84"/>
      <c r="GAR13" s="84"/>
      <c r="GAS13" s="84"/>
      <c r="GAT13" s="84"/>
      <c r="GAU13" s="84"/>
      <c r="GAV13" s="84"/>
      <c r="GAW13" s="84"/>
      <c r="GAX13" s="84"/>
      <c r="GAY13" s="84"/>
      <c r="GAZ13" s="84"/>
      <c r="GBA13" s="84"/>
      <c r="GBB13" s="84"/>
      <c r="GBC13" s="84"/>
      <c r="GBD13" s="84"/>
      <c r="GBE13" s="84"/>
      <c r="GBF13" s="84"/>
      <c r="GBG13" s="84"/>
      <c r="GBH13" s="84"/>
      <c r="GBI13" s="84"/>
      <c r="GBJ13" s="84"/>
      <c r="GBK13" s="84"/>
      <c r="GBL13" s="84"/>
      <c r="GBM13" s="84"/>
      <c r="GBN13" s="84"/>
      <c r="GBO13" s="84"/>
      <c r="GBP13" s="84"/>
      <c r="GBQ13" s="84"/>
      <c r="GBR13" s="84"/>
      <c r="GBS13" s="84"/>
      <c r="GBT13" s="84"/>
      <c r="GBU13" s="84"/>
      <c r="GBV13" s="84"/>
      <c r="GBW13" s="84"/>
      <c r="GBX13" s="84"/>
      <c r="GBY13" s="84"/>
      <c r="GBZ13" s="84"/>
      <c r="GCA13" s="84"/>
      <c r="GCB13" s="84"/>
      <c r="GCC13" s="84"/>
      <c r="GCD13" s="84"/>
      <c r="GCE13" s="84"/>
      <c r="GCF13" s="84"/>
      <c r="GCG13" s="84"/>
      <c r="GCH13" s="84"/>
      <c r="GCI13" s="84"/>
      <c r="GCJ13" s="84"/>
      <c r="GCK13" s="84"/>
      <c r="GCL13" s="84"/>
      <c r="GCM13" s="84"/>
      <c r="GCN13" s="84"/>
      <c r="GCO13" s="84"/>
      <c r="GCP13" s="84"/>
      <c r="GCQ13" s="84"/>
      <c r="GCR13" s="84"/>
      <c r="GCS13" s="84"/>
      <c r="GCT13" s="84"/>
      <c r="GCU13" s="84"/>
      <c r="GCV13" s="84"/>
      <c r="GCW13" s="84"/>
      <c r="GCX13" s="84"/>
      <c r="GCY13" s="84"/>
      <c r="GCZ13" s="84"/>
      <c r="GDA13" s="84"/>
      <c r="GDB13" s="84"/>
      <c r="GDC13" s="84"/>
      <c r="GDD13" s="84"/>
      <c r="GDE13" s="84"/>
      <c r="GDF13" s="84"/>
      <c r="GDG13" s="84"/>
      <c r="GDH13" s="84"/>
      <c r="GDI13" s="84"/>
      <c r="GDJ13" s="84"/>
      <c r="GDK13" s="84"/>
      <c r="GDL13" s="84"/>
      <c r="GDM13" s="84"/>
      <c r="GDN13" s="84"/>
      <c r="GDO13" s="84"/>
      <c r="GDP13" s="84"/>
      <c r="GDQ13" s="84"/>
      <c r="GDR13" s="84"/>
      <c r="GDS13" s="84"/>
      <c r="GDT13" s="84"/>
      <c r="GDU13" s="84"/>
      <c r="GDV13" s="84"/>
      <c r="GDW13" s="84"/>
      <c r="GDX13" s="84"/>
      <c r="GDY13" s="84"/>
      <c r="GDZ13" s="84"/>
      <c r="GEA13" s="84"/>
      <c r="GEB13" s="84"/>
      <c r="GEC13" s="84"/>
      <c r="GED13" s="84"/>
      <c r="GEE13" s="84"/>
      <c r="GEF13" s="84"/>
      <c r="GEG13" s="84"/>
      <c r="GEH13" s="84"/>
      <c r="GEI13" s="84"/>
      <c r="GEJ13" s="84"/>
      <c r="GEK13" s="84"/>
      <c r="GEL13" s="84"/>
      <c r="GEM13" s="84"/>
      <c r="GEN13" s="84"/>
      <c r="GEO13" s="84"/>
      <c r="GEP13" s="84"/>
      <c r="GEQ13" s="84"/>
      <c r="GER13" s="84"/>
      <c r="GES13" s="84"/>
      <c r="GET13" s="84"/>
      <c r="GEU13" s="84"/>
      <c r="GEV13" s="84"/>
      <c r="GEW13" s="84"/>
      <c r="GEX13" s="84"/>
      <c r="GEY13" s="84"/>
      <c r="GEZ13" s="84"/>
      <c r="GFA13" s="84"/>
      <c r="GFB13" s="84"/>
      <c r="GFC13" s="84"/>
      <c r="GFD13" s="84"/>
      <c r="GFE13" s="84"/>
      <c r="GFF13" s="84"/>
      <c r="GFG13" s="84"/>
      <c r="GFH13" s="84"/>
      <c r="GFI13" s="84"/>
      <c r="GFJ13" s="84"/>
      <c r="GFK13" s="84"/>
      <c r="GFL13" s="84"/>
      <c r="GFM13" s="84"/>
      <c r="GFN13" s="84"/>
      <c r="GFO13" s="84"/>
      <c r="GFP13" s="84"/>
      <c r="GFQ13" s="84"/>
      <c r="GFR13" s="84"/>
      <c r="GFS13" s="84"/>
      <c r="GFT13" s="84"/>
      <c r="GFU13" s="84"/>
      <c r="GFV13" s="84"/>
      <c r="GFW13" s="84"/>
      <c r="GFX13" s="84"/>
      <c r="GFY13" s="84"/>
      <c r="GFZ13" s="84"/>
      <c r="GGA13" s="84"/>
      <c r="GGB13" s="84"/>
      <c r="GGC13" s="84"/>
      <c r="GGD13" s="84"/>
      <c r="GGE13" s="84"/>
      <c r="GGF13" s="84"/>
      <c r="GGG13" s="84"/>
      <c r="GGH13" s="84"/>
      <c r="GGI13" s="84"/>
      <c r="GGJ13" s="84"/>
      <c r="GGK13" s="84"/>
      <c r="GGL13" s="84"/>
      <c r="GGM13" s="84"/>
      <c r="GGN13" s="84"/>
      <c r="GGO13" s="84"/>
      <c r="GGP13" s="84"/>
      <c r="GGQ13" s="84"/>
      <c r="GGR13" s="84"/>
      <c r="GGS13" s="84"/>
      <c r="GGT13" s="84"/>
      <c r="GGU13" s="84"/>
      <c r="GGV13" s="84"/>
      <c r="GGW13" s="84"/>
      <c r="GGX13" s="84"/>
      <c r="GGY13" s="84"/>
      <c r="GGZ13" s="84"/>
      <c r="GHA13" s="84"/>
      <c r="GHB13" s="84"/>
      <c r="GHC13" s="84"/>
      <c r="GHD13" s="84"/>
      <c r="GHE13" s="84"/>
      <c r="GHF13" s="84"/>
      <c r="GHG13" s="84"/>
      <c r="GHH13" s="84"/>
      <c r="GHI13" s="84"/>
      <c r="GHJ13" s="84"/>
      <c r="GHK13" s="84"/>
      <c r="GHL13" s="84"/>
      <c r="GHM13" s="84"/>
      <c r="GHN13" s="84"/>
      <c r="GHO13" s="84"/>
      <c r="GHP13" s="84"/>
      <c r="GHQ13" s="84"/>
      <c r="GHR13" s="84"/>
      <c r="GHS13" s="84"/>
      <c r="GHT13" s="84"/>
      <c r="GHU13" s="84"/>
      <c r="GHV13" s="84"/>
      <c r="GHW13" s="84"/>
      <c r="GHX13" s="84"/>
      <c r="GHY13" s="84"/>
      <c r="GHZ13" s="84"/>
      <c r="GIA13" s="84"/>
      <c r="GIB13" s="84"/>
      <c r="GIC13" s="84"/>
      <c r="GID13" s="84"/>
      <c r="GIE13" s="84"/>
      <c r="GIF13" s="84"/>
      <c r="GIG13" s="84"/>
      <c r="GIH13" s="84"/>
      <c r="GII13" s="84"/>
      <c r="GIJ13" s="84"/>
      <c r="GIK13" s="84"/>
      <c r="GIL13" s="84"/>
      <c r="GIM13" s="84"/>
      <c r="GIN13" s="84"/>
      <c r="GIO13" s="84"/>
      <c r="GIP13" s="84"/>
      <c r="GIQ13" s="84"/>
      <c r="GIR13" s="84"/>
      <c r="GIS13" s="84"/>
      <c r="GIT13" s="84"/>
      <c r="GIU13" s="84"/>
      <c r="GIV13" s="84"/>
      <c r="GIW13" s="84"/>
      <c r="GIX13" s="84"/>
      <c r="GIY13" s="84"/>
      <c r="GIZ13" s="84"/>
      <c r="GJA13" s="84"/>
      <c r="GJB13" s="84"/>
      <c r="GJC13" s="84"/>
      <c r="GJD13" s="84"/>
      <c r="GJE13" s="84"/>
      <c r="GJF13" s="84"/>
      <c r="GJG13" s="84"/>
      <c r="GJH13" s="84"/>
      <c r="GJI13" s="84"/>
      <c r="GJJ13" s="84"/>
      <c r="GJK13" s="84"/>
      <c r="GJL13" s="84"/>
      <c r="GJM13" s="84"/>
      <c r="GJN13" s="84"/>
      <c r="GJO13" s="84"/>
      <c r="GJP13" s="84"/>
      <c r="GJQ13" s="84"/>
      <c r="GJR13" s="84"/>
      <c r="GJS13" s="84"/>
      <c r="GJT13" s="84"/>
      <c r="GJU13" s="84"/>
      <c r="GJV13" s="84"/>
      <c r="GJW13" s="84"/>
      <c r="GJX13" s="84"/>
      <c r="GJY13" s="84"/>
      <c r="GJZ13" s="84"/>
      <c r="GKA13" s="84"/>
      <c r="GKB13" s="84"/>
      <c r="GKC13" s="84"/>
      <c r="GKD13" s="84"/>
      <c r="GKE13" s="84"/>
      <c r="GKF13" s="84"/>
      <c r="GKG13" s="84"/>
      <c r="GKH13" s="84"/>
      <c r="GKI13" s="84"/>
      <c r="GKJ13" s="84"/>
      <c r="GKK13" s="84"/>
      <c r="GKL13" s="84"/>
      <c r="GKM13" s="84"/>
      <c r="GKN13" s="84"/>
      <c r="GKO13" s="84"/>
      <c r="GKP13" s="84"/>
      <c r="GKQ13" s="84"/>
      <c r="GKR13" s="84"/>
      <c r="GKS13" s="84"/>
      <c r="GKT13" s="84"/>
      <c r="GKU13" s="84"/>
      <c r="GKV13" s="84"/>
      <c r="GKW13" s="84"/>
      <c r="GKX13" s="84"/>
      <c r="GKY13" s="84"/>
      <c r="GKZ13" s="84"/>
      <c r="GLA13" s="84"/>
      <c r="GLB13" s="84"/>
      <c r="GLC13" s="84"/>
      <c r="GLD13" s="84"/>
      <c r="GLE13" s="84"/>
      <c r="GLF13" s="84"/>
      <c r="GLG13" s="84"/>
      <c r="GLH13" s="84"/>
      <c r="GLI13" s="84"/>
      <c r="GLJ13" s="84"/>
      <c r="GLK13" s="84"/>
      <c r="GLL13" s="84"/>
      <c r="GLM13" s="84"/>
      <c r="GLN13" s="84"/>
      <c r="GLO13" s="84"/>
      <c r="GLP13" s="84"/>
      <c r="GLQ13" s="84"/>
      <c r="GLR13" s="84"/>
      <c r="GLS13" s="84"/>
      <c r="GLT13" s="84"/>
      <c r="GLU13" s="84"/>
      <c r="GLV13" s="84"/>
      <c r="GLW13" s="84"/>
      <c r="GLX13" s="84"/>
      <c r="GLY13" s="84"/>
      <c r="GLZ13" s="84"/>
      <c r="GMA13" s="84"/>
      <c r="GMB13" s="84"/>
      <c r="GMC13" s="84"/>
      <c r="GMD13" s="84"/>
      <c r="GME13" s="84"/>
      <c r="GMF13" s="84"/>
      <c r="GMG13" s="84"/>
      <c r="GMH13" s="84"/>
      <c r="GMI13" s="84"/>
      <c r="GMJ13" s="84"/>
      <c r="GMK13" s="84"/>
      <c r="GML13" s="84"/>
      <c r="GMM13" s="84"/>
      <c r="GMN13" s="84"/>
      <c r="GMO13" s="84"/>
      <c r="GMP13" s="84"/>
      <c r="GMQ13" s="84"/>
      <c r="GMR13" s="84"/>
      <c r="GMS13" s="84"/>
      <c r="GMT13" s="84"/>
      <c r="GMU13" s="84"/>
      <c r="GMV13" s="84"/>
      <c r="GMW13" s="84"/>
      <c r="GMX13" s="84"/>
      <c r="GMY13" s="84"/>
      <c r="GMZ13" s="84"/>
      <c r="GNA13" s="84"/>
      <c r="GNB13" s="84"/>
      <c r="GNC13" s="84"/>
      <c r="GND13" s="84"/>
      <c r="GNE13" s="84"/>
      <c r="GNF13" s="84"/>
      <c r="GNG13" s="84"/>
      <c r="GNH13" s="84"/>
      <c r="GNI13" s="84"/>
      <c r="GNJ13" s="84"/>
      <c r="GNK13" s="84"/>
      <c r="GNL13" s="84"/>
      <c r="GNM13" s="84"/>
      <c r="GNN13" s="84"/>
      <c r="GNO13" s="84"/>
      <c r="GNP13" s="84"/>
      <c r="GNQ13" s="84"/>
      <c r="GNR13" s="84"/>
      <c r="GNS13" s="84"/>
      <c r="GNT13" s="84"/>
      <c r="GNU13" s="84"/>
      <c r="GNV13" s="84"/>
      <c r="GNW13" s="84"/>
      <c r="GNX13" s="84"/>
      <c r="GNY13" s="84"/>
      <c r="GNZ13" s="84"/>
      <c r="GOA13" s="84"/>
      <c r="GOB13" s="84"/>
      <c r="GOC13" s="84"/>
      <c r="GOD13" s="84"/>
      <c r="GOE13" s="84"/>
      <c r="GOF13" s="84"/>
      <c r="GOG13" s="84"/>
      <c r="GOH13" s="84"/>
      <c r="GOI13" s="84"/>
      <c r="GOJ13" s="84"/>
      <c r="GOK13" s="84"/>
      <c r="GOL13" s="84"/>
      <c r="GOM13" s="84"/>
      <c r="GON13" s="84"/>
      <c r="GOO13" s="84"/>
      <c r="GOP13" s="84"/>
      <c r="GOQ13" s="84"/>
      <c r="GOR13" s="84"/>
      <c r="GOS13" s="84"/>
      <c r="GOT13" s="84"/>
      <c r="GOU13" s="84"/>
      <c r="GOV13" s="84"/>
      <c r="GOW13" s="84"/>
      <c r="GOX13" s="84"/>
      <c r="GOY13" s="84"/>
      <c r="GOZ13" s="84"/>
      <c r="GPA13" s="84"/>
      <c r="GPB13" s="84"/>
      <c r="GPC13" s="84"/>
      <c r="GPD13" s="84"/>
      <c r="GPE13" s="84"/>
      <c r="GPF13" s="84"/>
      <c r="GPG13" s="84"/>
      <c r="GPH13" s="84"/>
      <c r="GPI13" s="84"/>
      <c r="GPJ13" s="84"/>
      <c r="GPK13" s="84"/>
      <c r="GPL13" s="84"/>
      <c r="GPM13" s="84"/>
      <c r="GPN13" s="84"/>
      <c r="GPO13" s="84"/>
      <c r="GPP13" s="84"/>
      <c r="GPQ13" s="84"/>
      <c r="GPR13" s="84"/>
      <c r="GPS13" s="84"/>
      <c r="GPT13" s="84"/>
      <c r="GPU13" s="84"/>
      <c r="GPV13" s="84"/>
      <c r="GPW13" s="84"/>
      <c r="GPX13" s="84"/>
      <c r="GPY13" s="84"/>
      <c r="GPZ13" s="84"/>
      <c r="GQA13" s="84"/>
      <c r="GQB13" s="84"/>
      <c r="GQC13" s="84"/>
      <c r="GQD13" s="84"/>
      <c r="GQE13" s="84"/>
      <c r="GQF13" s="84"/>
      <c r="GQG13" s="84"/>
      <c r="GQH13" s="84"/>
      <c r="GQI13" s="84"/>
      <c r="GQJ13" s="84"/>
      <c r="GQK13" s="84"/>
      <c r="GQL13" s="84"/>
      <c r="GQM13" s="84"/>
      <c r="GQN13" s="84"/>
      <c r="GQO13" s="84"/>
      <c r="GQP13" s="84"/>
      <c r="GQQ13" s="84"/>
      <c r="GQR13" s="84"/>
      <c r="GQS13" s="84"/>
      <c r="GQT13" s="84"/>
      <c r="GQU13" s="84"/>
      <c r="GQV13" s="84"/>
      <c r="GQW13" s="84"/>
      <c r="GQX13" s="84"/>
      <c r="GQY13" s="84"/>
      <c r="GQZ13" s="84"/>
      <c r="GRA13" s="84"/>
      <c r="GRB13" s="84"/>
      <c r="GRC13" s="84"/>
      <c r="GRD13" s="84"/>
      <c r="GRE13" s="84"/>
      <c r="GRF13" s="84"/>
      <c r="GRG13" s="84"/>
      <c r="GRH13" s="84"/>
      <c r="GRI13" s="84"/>
      <c r="GRJ13" s="84"/>
      <c r="GRK13" s="84"/>
      <c r="GRL13" s="84"/>
      <c r="GRM13" s="84"/>
      <c r="GRN13" s="84"/>
      <c r="GRO13" s="84"/>
      <c r="GRP13" s="84"/>
      <c r="GRQ13" s="84"/>
      <c r="GRR13" s="84"/>
      <c r="GRS13" s="84"/>
      <c r="GRT13" s="84"/>
      <c r="GRU13" s="84"/>
      <c r="GRV13" s="84"/>
      <c r="GRW13" s="84"/>
      <c r="GRX13" s="84"/>
      <c r="GRY13" s="84"/>
      <c r="GRZ13" s="84"/>
      <c r="GSA13" s="84"/>
      <c r="GSB13" s="84"/>
      <c r="GSC13" s="84"/>
      <c r="GSD13" s="84"/>
      <c r="GSE13" s="84"/>
      <c r="GSF13" s="84"/>
      <c r="GSG13" s="84"/>
      <c r="GSH13" s="84"/>
      <c r="GSI13" s="84"/>
      <c r="GSJ13" s="84"/>
      <c r="GSK13" s="84"/>
      <c r="GSL13" s="84"/>
      <c r="GSM13" s="84"/>
      <c r="GSN13" s="84"/>
      <c r="GSO13" s="84"/>
      <c r="GSP13" s="84"/>
      <c r="GSQ13" s="84"/>
      <c r="GSR13" s="84"/>
      <c r="GSS13" s="84"/>
      <c r="GST13" s="84"/>
      <c r="GSU13" s="84"/>
      <c r="GSV13" s="84"/>
      <c r="GSW13" s="84"/>
      <c r="GSX13" s="84"/>
      <c r="GSY13" s="84"/>
      <c r="GSZ13" s="84"/>
      <c r="GTA13" s="84"/>
      <c r="GTB13" s="84"/>
      <c r="GTC13" s="84"/>
      <c r="GTD13" s="84"/>
      <c r="GTE13" s="84"/>
      <c r="GTF13" s="84"/>
      <c r="GTG13" s="84"/>
      <c r="GTH13" s="84"/>
      <c r="GTI13" s="84"/>
      <c r="GTJ13" s="84"/>
      <c r="GTK13" s="84"/>
      <c r="GTL13" s="84"/>
      <c r="GTM13" s="84"/>
      <c r="GTN13" s="84"/>
      <c r="GTO13" s="84"/>
      <c r="GTP13" s="84"/>
      <c r="GTQ13" s="84"/>
      <c r="GTR13" s="84"/>
      <c r="GTS13" s="84"/>
      <c r="GTT13" s="84"/>
      <c r="GTU13" s="84"/>
      <c r="GTV13" s="84"/>
      <c r="GTW13" s="84"/>
      <c r="GTX13" s="84"/>
      <c r="GTY13" s="84"/>
      <c r="GTZ13" s="84"/>
      <c r="GUA13" s="84"/>
      <c r="GUB13" s="84"/>
      <c r="GUC13" s="84"/>
      <c r="GUD13" s="84"/>
      <c r="GUE13" s="84"/>
      <c r="GUF13" s="84"/>
      <c r="GUG13" s="84"/>
      <c r="GUH13" s="84"/>
      <c r="GUI13" s="84"/>
      <c r="GUJ13" s="84"/>
      <c r="GUK13" s="84"/>
      <c r="GUL13" s="84"/>
      <c r="GUM13" s="84"/>
      <c r="GUN13" s="84"/>
      <c r="GUO13" s="84"/>
      <c r="GUP13" s="84"/>
      <c r="GUQ13" s="84"/>
      <c r="GUR13" s="84"/>
      <c r="GUS13" s="84"/>
      <c r="GUT13" s="84"/>
      <c r="GUU13" s="84"/>
      <c r="GUV13" s="84"/>
      <c r="GUW13" s="84"/>
      <c r="GUX13" s="84"/>
      <c r="GUY13" s="84"/>
      <c r="GUZ13" s="84"/>
      <c r="GVA13" s="84"/>
      <c r="GVB13" s="84"/>
      <c r="GVC13" s="84"/>
      <c r="GVD13" s="84"/>
      <c r="GVE13" s="84"/>
      <c r="GVF13" s="84"/>
      <c r="GVG13" s="84"/>
      <c r="GVH13" s="84"/>
      <c r="GVI13" s="84"/>
      <c r="GVJ13" s="84"/>
      <c r="GVK13" s="84"/>
      <c r="GVL13" s="84"/>
      <c r="GVM13" s="84"/>
      <c r="GVN13" s="84"/>
      <c r="GVO13" s="84"/>
      <c r="GVP13" s="84"/>
      <c r="GVQ13" s="84"/>
      <c r="GVR13" s="84"/>
      <c r="GVS13" s="84"/>
      <c r="GVT13" s="84"/>
      <c r="GVU13" s="84"/>
      <c r="GVV13" s="84"/>
      <c r="GVW13" s="84"/>
      <c r="GVX13" s="84"/>
      <c r="GVY13" s="84"/>
      <c r="GVZ13" s="84"/>
      <c r="GWA13" s="84"/>
      <c r="GWB13" s="84"/>
      <c r="GWC13" s="84"/>
      <c r="GWD13" s="84"/>
      <c r="GWE13" s="84"/>
      <c r="GWF13" s="84"/>
      <c r="GWG13" s="84"/>
      <c r="GWH13" s="84"/>
      <c r="GWI13" s="84"/>
      <c r="GWJ13" s="84"/>
      <c r="GWK13" s="84"/>
      <c r="GWL13" s="84"/>
      <c r="GWM13" s="84"/>
      <c r="GWN13" s="84"/>
      <c r="GWO13" s="84"/>
      <c r="GWP13" s="84"/>
      <c r="GWQ13" s="84"/>
      <c r="GWR13" s="84"/>
      <c r="GWS13" s="84"/>
      <c r="GWT13" s="84"/>
      <c r="GWU13" s="84"/>
      <c r="GWV13" s="84"/>
      <c r="GWW13" s="84"/>
      <c r="GWX13" s="84"/>
      <c r="GWY13" s="84"/>
      <c r="GWZ13" s="84"/>
      <c r="GXA13" s="84"/>
      <c r="GXB13" s="84"/>
      <c r="GXC13" s="84"/>
      <c r="GXD13" s="84"/>
      <c r="GXE13" s="84"/>
      <c r="GXF13" s="84"/>
      <c r="GXG13" s="84"/>
      <c r="GXH13" s="84"/>
      <c r="GXI13" s="84"/>
      <c r="GXJ13" s="84"/>
      <c r="GXK13" s="84"/>
      <c r="GXL13" s="84"/>
      <c r="GXM13" s="84"/>
      <c r="GXN13" s="84"/>
      <c r="GXO13" s="84"/>
      <c r="GXP13" s="84"/>
      <c r="GXQ13" s="84"/>
      <c r="GXR13" s="84"/>
      <c r="GXS13" s="84"/>
      <c r="GXT13" s="84"/>
      <c r="GXU13" s="84"/>
      <c r="GXV13" s="84"/>
      <c r="GXW13" s="84"/>
      <c r="GXX13" s="84"/>
      <c r="GXY13" s="84"/>
      <c r="GXZ13" s="84"/>
      <c r="GYA13" s="84"/>
      <c r="GYB13" s="84"/>
      <c r="GYC13" s="84"/>
      <c r="GYD13" s="84"/>
      <c r="GYE13" s="84"/>
      <c r="GYF13" s="84"/>
      <c r="GYG13" s="84"/>
      <c r="GYH13" s="84"/>
      <c r="GYI13" s="84"/>
      <c r="GYJ13" s="84"/>
      <c r="GYK13" s="84"/>
      <c r="GYL13" s="84"/>
      <c r="GYM13" s="84"/>
      <c r="GYN13" s="84"/>
      <c r="GYO13" s="84"/>
      <c r="GYP13" s="84"/>
      <c r="GYQ13" s="84"/>
      <c r="GYR13" s="84"/>
      <c r="GYS13" s="84"/>
      <c r="GYT13" s="84"/>
      <c r="GYU13" s="84"/>
      <c r="GYV13" s="84"/>
      <c r="GYW13" s="84"/>
      <c r="GYX13" s="84"/>
      <c r="GYY13" s="84"/>
      <c r="GYZ13" s="84"/>
      <c r="GZA13" s="84"/>
      <c r="GZB13" s="84"/>
      <c r="GZC13" s="84"/>
      <c r="GZD13" s="84"/>
      <c r="GZE13" s="84"/>
      <c r="GZF13" s="84"/>
      <c r="GZG13" s="84"/>
      <c r="GZH13" s="84"/>
      <c r="GZI13" s="84"/>
      <c r="GZJ13" s="84"/>
      <c r="GZK13" s="84"/>
      <c r="GZL13" s="84"/>
      <c r="GZM13" s="84"/>
      <c r="GZN13" s="84"/>
      <c r="GZO13" s="84"/>
      <c r="GZP13" s="84"/>
      <c r="GZQ13" s="84"/>
      <c r="GZR13" s="84"/>
      <c r="GZS13" s="84"/>
      <c r="GZT13" s="84"/>
      <c r="GZU13" s="84"/>
      <c r="GZV13" s="84"/>
      <c r="GZW13" s="84"/>
      <c r="GZX13" s="84"/>
      <c r="GZY13" s="84"/>
      <c r="GZZ13" s="84"/>
      <c r="HAA13" s="84"/>
      <c r="HAB13" s="84"/>
      <c r="HAC13" s="84"/>
      <c r="HAD13" s="84"/>
      <c r="HAE13" s="84"/>
      <c r="HAF13" s="84"/>
      <c r="HAG13" s="84"/>
      <c r="HAH13" s="84"/>
      <c r="HAI13" s="84"/>
      <c r="HAJ13" s="84"/>
      <c r="HAK13" s="84"/>
      <c r="HAL13" s="84"/>
      <c r="HAM13" s="84"/>
      <c r="HAN13" s="84"/>
      <c r="HAO13" s="84"/>
      <c r="HAP13" s="84"/>
      <c r="HAQ13" s="84"/>
      <c r="HAR13" s="84"/>
      <c r="HAS13" s="84"/>
      <c r="HAT13" s="84"/>
      <c r="HAU13" s="84"/>
      <c r="HAV13" s="84"/>
      <c r="HAW13" s="84"/>
      <c r="HAX13" s="84"/>
      <c r="HAY13" s="84"/>
      <c r="HAZ13" s="84"/>
      <c r="HBA13" s="84"/>
      <c r="HBB13" s="84"/>
      <c r="HBC13" s="84"/>
      <c r="HBD13" s="84"/>
      <c r="HBE13" s="84"/>
      <c r="HBF13" s="84"/>
      <c r="HBG13" s="84"/>
      <c r="HBH13" s="84"/>
      <c r="HBI13" s="84"/>
      <c r="HBJ13" s="84"/>
      <c r="HBK13" s="84"/>
      <c r="HBL13" s="84"/>
      <c r="HBM13" s="84"/>
      <c r="HBN13" s="84"/>
      <c r="HBO13" s="84"/>
      <c r="HBP13" s="84"/>
      <c r="HBQ13" s="84"/>
      <c r="HBR13" s="84"/>
      <c r="HBS13" s="84"/>
      <c r="HBT13" s="84"/>
      <c r="HBU13" s="84"/>
      <c r="HBV13" s="84"/>
      <c r="HBW13" s="84"/>
      <c r="HBX13" s="84"/>
      <c r="HBY13" s="84"/>
      <c r="HBZ13" s="84"/>
      <c r="HCA13" s="84"/>
      <c r="HCB13" s="84"/>
      <c r="HCC13" s="84"/>
      <c r="HCD13" s="84"/>
      <c r="HCE13" s="84"/>
      <c r="HCF13" s="84"/>
      <c r="HCG13" s="84"/>
      <c r="HCH13" s="84"/>
      <c r="HCI13" s="84"/>
      <c r="HCJ13" s="84"/>
      <c r="HCK13" s="84"/>
      <c r="HCL13" s="84"/>
      <c r="HCM13" s="84"/>
      <c r="HCN13" s="84"/>
      <c r="HCO13" s="84"/>
      <c r="HCP13" s="84"/>
      <c r="HCQ13" s="84"/>
      <c r="HCR13" s="84"/>
      <c r="HCS13" s="84"/>
      <c r="HCT13" s="84"/>
      <c r="HCU13" s="84"/>
      <c r="HCV13" s="84"/>
      <c r="HCW13" s="84"/>
      <c r="HCX13" s="84"/>
      <c r="HCY13" s="84"/>
      <c r="HCZ13" s="84"/>
      <c r="HDA13" s="84"/>
      <c r="HDB13" s="84"/>
      <c r="HDC13" s="84"/>
      <c r="HDD13" s="84"/>
      <c r="HDE13" s="84"/>
      <c r="HDF13" s="84"/>
      <c r="HDG13" s="84"/>
      <c r="HDH13" s="84"/>
      <c r="HDI13" s="84"/>
      <c r="HDJ13" s="84"/>
      <c r="HDK13" s="84"/>
      <c r="HDL13" s="84"/>
      <c r="HDM13" s="84"/>
      <c r="HDN13" s="84"/>
      <c r="HDO13" s="84"/>
      <c r="HDP13" s="84"/>
      <c r="HDQ13" s="84"/>
      <c r="HDR13" s="84"/>
      <c r="HDS13" s="84"/>
      <c r="HDT13" s="84"/>
      <c r="HDU13" s="84"/>
      <c r="HDV13" s="84"/>
      <c r="HDW13" s="84"/>
      <c r="HDX13" s="84"/>
      <c r="HDY13" s="84"/>
      <c r="HDZ13" s="84"/>
      <c r="HEA13" s="84"/>
      <c r="HEB13" s="84"/>
      <c r="HEC13" s="84"/>
      <c r="HED13" s="84"/>
      <c r="HEE13" s="84"/>
      <c r="HEF13" s="84"/>
      <c r="HEG13" s="84"/>
      <c r="HEH13" s="84"/>
      <c r="HEI13" s="84"/>
      <c r="HEJ13" s="84"/>
      <c r="HEK13" s="84"/>
      <c r="HEL13" s="84"/>
      <c r="HEM13" s="84"/>
      <c r="HEN13" s="84"/>
      <c r="HEO13" s="84"/>
      <c r="HEP13" s="84"/>
      <c r="HEQ13" s="84"/>
      <c r="HER13" s="84"/>
      <c r="HES13" s="84"/>
      <c r="HET13" s="84"/>
      <c r="HEU13" s="84"/>
      <c r="HEV13" s="84"/>
      <c r="HEW13" s="84"/>
      <c r="HEX13" s="84"/>
      <c r="HEY13" s="84"/>
      <c r="HEZ13" s="84"/>
      <c r="HFA13" s="84"/>
      <c r="HFB13" s="84"/>
      <c r="HFC13" s="84"/>
      <c r="HFD13" s="84"/>
      <c r="HFE13" s="84"/>
      <c r="HFF13" s="84"/>
      <c r="HFG13" s="84"/>
      <c r="HFH13" s="84"/>
      <c r="HFI13" s="84"/>
      <c r="HFJ13" s="84"/>
      <c r="HFK13" s="84"/>
      <c r="HFL13" s="84"/>
      <c r="HFM13" s="84"/>
      <c r="HFN13" s="84"/>
      <c r="HFO13" s="84"/>
      <c r="HFP13" s="84"/>
      <c r="HFQ13" s="84"/>
      <c r="HFR13" s="84"/>
      <c r="HFS13" s="84"/>
      <c r="HFT13" s="84"/>
      <c r="HFU13" s="84"/>
      <c r="HFV13" s="84"/>
      <c r="HFW13" s="84"/>
      <c r="HFX13" s="84"/>
      <c r="HFY13" s="84"/>
      <c r="HFZ13" s="84"/>
      <c r="HGA13" s="84"/>
      <c r="HGB13" s="84"/>
      <c r="HGC13" s="84"/>
      <c r="HGD13" s="84"/>
      <c r="HGE13" s="84"/>
      <c r="HGF13" s="84"/>
      <c r="HGG13" s="84"/>
      <c r="HGH13" s="84"/>
      <c r="HGI13" s="84"/>
      <c r="HGJ13" s="84"/>
      <c r="HGK13" s="84"/>
      <c r="HGL13" s="84"/>
      <c r="HGM13" s="84"/>
      <c r="HGN13" s="84"/>
      <c r="HGO13" s="84"/>
      <c r="HGP13" s="84"/>
      <c r="HGQ13" s="84"/>
      <c r="HGR13" s="84"/>
      <c r="HGS13" s="84"/>
      <c r="HGT13" s="84"/>
      <c r="HGU13" s="84"/>
      <c r="HGV13" s="84"/>
      <c r="HGW13" s="84"/>
      <c r="HGX13" s="84"/>
      <c r="HGY13" s="84"/>
      <c r="HGZ13" s="84"/>
      <c r="HHA13" s="84"/>
      <c r="HHB13" s="84"/>
      <c r="HHC13" s="84"/>
      <c r="HHD13" s="84"/>
      <c r="HHE13" s="84"/>
      <c r="HHF13" s="84"/>
      <c r="HHG13" s="84"/>
      <c r="HHH13" s="84"/>
      <c r="HHI13" s="84"/>
      <c r="HHJ13" s="84"/>
      <c r="HHK13" s="84"/>
      <c r="HHL13" s="84"/>
      <c r="HHM13" s="84"/>
      <c r="HHN13" s="84"/>
      <c r="HHO13" s="84"/>
      <c r="HHP13" s="84"/>
      <c r="HHQ13" s="84"/>
      <c r="HHR13" s="84"/>
      <c r="HHS13" s="84"/>
      <c r="HHT13" s="84"/>
      <c r="HHU13" s="84"/>
      <c r="HHV13" s="84"/>
      <c r="HHW13" s="84"/>
      <c r="HHX13" s="84"/>
      <c r="HHY13" s="84"/>
      <c r="HHZ13" s="84"/>
      <c r="HIA13" s="84"/>
      <c r="HIB13" s="84"/>
      <c r="HIC13" s="84"/>
      <c r="HID13" s="84"/>
      <c r="HIE13" s="84"/>
      <c r="HIF13" s="84"/>
      <c r="HIG13" s="84"/>
      <c r="HIH13" s="84"/>
      <c r="HII13" s="84"/>
      <c r="HIJ13" s="84"/>
      <c r="HIK13" s="84"/>
      <c r="HIL13" s="84"/>
      <c r="HIM13" s="84"/>
      <c r="HIN13" s="84"/>
      <c r="HIO13" s="84"/>
      <c r="HIP13" s="84"/>
      <c r="HIQ13" s="84"/>
      <c r="HIR13" s="84"/>
      <c r="HIS13" s="84"/>
      <c r="HIT13" s="84"/>
      <c r="HIU13" s="84"/>
      <c r="HIV13" s="84"/>
      <c r="HIW13" s="84"/>
      <c r="HIX13" s="84"/>
      <c r="HIY13" s="84"/>
      <c r="HIZ13" s="84"/>
      <c r="HJA13" s="84"/>
      <c r="HJB13" s="84"/>
      <c r="HJC13" s="84"/>
      <c r="HJD13" s="84"/>
      <c r="HJE13" s="84"/>
      <c r="HJF13" s="84"/>
      <c r="HJG13" s="84"/>
      <c r="HJH13" s="84"/>
      <c r="HJI13" s="84"/>
      <c r="HJJ13" s="84"/>
      <c r="HJK13" s="84"/>
      <c r="HJL13" s="84"/>
      <c r="HJM13" s="84"/>
      <c r="HJN13" s="84"/>
      <c r="HJO13" s="84"/>
      <c r="HJP13" s="84"/>
      <c r="HJQ13" s="84"/>
      <c r="HJR13" s="84"/>
      <c r="HJS13" s="84"/>
      <c r="HJT13" s="84"/>
      <c r="HJU13" s="84"/>
      <c r="HJV13" s="84"/>
      <c r="HJW13" s="84"/>
      <c r="HJX13" s="84"/>
      <c r="HJY13" s="84"/>
      <c r="HJZ13" s="84"/>
      <c r="HKA13" s="84"/>
      <c r="HKB13" s="84"/>
      <c r="HKC13" s="84"/>
      <c r="HKD13" s="84"/>
      <c r="HKE13" s="84"/>
      <c r="HKF13" s="84"/>
      <c r="HKG13" s="84"/>
      <c r="HKH13" s="84"/>
      <c r="HKI13" s="84"/>
      <c r="HKJ13" s="84"/>
      <c r="HKK13" s="84"/>
      <c r="HKL13" s="84"/>
      <c r="HKM13" s="84"/>
      <c r="HKN13" s="84"/>
      <c r="HKO13" s="84"/>
      <c r="HKP13" s="84"/>
      <c r="HKQ13" s="84"/>
      <c r="HKR13" s="84"/>
      <c r="HKS13" s="84"/>
      <c r="HKT13" s="84"/>
      <c r="HKU13" s="84"/>
      <c r="HKV13" s="84"/>
      <c r="HKW13" s="84"/>
      <c r="HKX13" s="84"/>
      <c r="HKY13" s="84"/>
      <c r="HKZ13" s="84"/>
      <c r="HLA13" s="84"/>
      <c r="HLB13" s="84"/>
      <c r="HLC13" s="84"/>
      <c r="HLD13" s="84"/>
      <c r="HLE13" s="84"/>
      <c r="HLF13" s="84"/>
      <c r="HLG13" s="84"/>
      <c r="HLH13" s="84"/>
      <c r="HLI13" s="84"/>
      <c r="HLJ13" s="84"/>
      <c r="HLK13" s="84"/>
      <c r="HLL13" s="84"/>
      <c r="HLM13" s="84"/>
      <c r="HLN13" s="84"/>
      <c r="HLO13" s="84"/>
      <c r="HLP13" s="84"/>
      <c r="HLQ13" s="84"/>
      <c r="HLR13" s="84"/>
      <c r="HLS13" s="84"/>
      <c r="HLT13" s="84"/>
      <c r="HLU13" s="84"/>
      <c r="HLV13" s="84"/>
      <c r="HLW13" s="84"/>
      <c r="HLX13" s="84"/>
      <c r="HLY13" s="84"/>
      <c r="HLZ13" s="84"/>
      <c r="HMA13" s="84"/>
      <c r="HMB13" s="84"/>
      <c r="HMC13" s="84"/>
      <c r="HMD13" s="84"/>
      <c r="HME13" s="84"/>
      <c r="HMF13" s="84"/>
      <c r="HMG13" s="84"/>
      <c r="HMH13" s="84"/>
      <c r="HMI13" s="84"/>
      <c r="HMJ13" s="84"/>
      <c r="HMK13" s="84"/>
      <c r="HML13" s="84"/>
      <c r="HMM13" s="84"/>
      <c r="HMN13" s="84"/>
      <c r="HMO13" s="84"/>
      <c r="HMP13" s="84"/>
      <c r="HMQ13" s="84"/>
      <c r="HMR13" s="84"/>
      <c r="HMS13" s="84"/>
      <c r="HMT13" s="84"/>
      <c r="HMU13" s="84"/>
      <c r="HMV13" s="84"/>
      <c r="HMW13" s="84"/>
      <c r="HMX13" s="84"/>
      <c r="HMY13" s="84"/>
      <c r="HMZ13" s="84"/>
      <c r="HNA13" s="84"/>
      <c r="HNB13" s="84"/>
      <c r="HNC13" s="84"/>
      <c r="HND13" s="84"/>
      <c r="HNE13" s="84"/>
      <c r="HNF13" s="84"/>
      <c r="HNG13" s="84"/>
      <c r="HNH13" s="84"/>
      <c r="HNI13" s="84"/>
      <c r="HNJ13" s="84"/>
      <c r="HNK13" s="84"/>
      <c r="HNL13" s="84"/>
      <c r="HNM13" s="84"/>
      <c r="HNN13" s="84"/>
      <c r="HNO13" s="84"/>
      <c r="HNP13" s="84"/>
      <c r="HNQ13" s="84"/>
      <c r="HNR13" s="84"/>
      <c r="HNS13" s="84"/>
      <c r="HNT13" s="84"/>
      <c r="HNU13" s="84"/>
      <c r="HNV13" s="84"/>
      <c r="HNW13" s="84"/>
      <c r="HNX13" s="84"/>
      <c r="HNY13" s="84"/>
      <c r="HNZ13" s="84"/>
      <c r="HOA13" s="84"/>
      <c r="HOB13" s="84"/>
      <c r="HOC13" s="84"/>
      <c r="HOD13" s="84"/>
      <c r="HOE13" s="84"/>
      <c r="HOF13" s="84"/>
      <c r="HOG13" s="84"/>
      <c r="HOH13" s="84"/>
      <c r="HOI13" s="84"/>
      <c r="HOJ13" s="84"/>
      <c r="HOK13" s="84"/>
      <c r="HOL13" s="84"/>
      <c r="HOM13" s="84"/>
      <c r="HON13" s="84"/>
      <c r="HOO13" s="84"/>
      <c r="HOP13" s="84"/>
      <c r="HOQ13" s="84"/>
      <c r="HOR13" s="84"/>
      <c r="HOS13" s="84"/>
      <c r="HOT13" s="84"/>
      <c r="HOU13" s="84"/>
      <c r="HOV13" s="84"/>
      <c r="HOW13" s="84"/>
      <c r="HOX13" s="84"/>
      <c r="HOY13" s="84"/>
      <c r="HOZ13" s="84"/>
      <c r="HPA13" s="84"/>
      <c r="HPB13" s="84"/>
      <c r="HPC13" s="84"/>
      <c r="HPD13" s="84"/>
      <c r="HPE13" s="84"/>
      <c r="HPF13" s="84"/>
      <c r="HPG13" s="84"/>
      <c r="HPH13" s="84"/>
      <c r="HPI13" s="84"/>
      <c r="HPJ13" s="84"/>
      <c r="HPK13" s="84"/>
      <c r="HPL13" s="84"/>
      <c r="HPM13" s="84"/>
      <c r="HPN13" s="84"/>
      <c r="HPO13" s="84"/>
      <c r="HPP13" s="84"/>
      <c r="HPQ13" s="84"/>
      <c r="HPR13" s="84"/>
      <c r="HPS13" s="84"/>
      <c r="HPT13" s="84"/>
      <c r="HPU13" s="84"/>
      <c r="HPV13" s="84"/>
      <c r="HPW13" s="84"/>
      <c r="HPX13" s="84"/>
      <c r="HPY13" s="84"/>
      <c r="HPZ13" s="84"/>
      <c r="HQA13" s="84"/>
      <c r="HQB13" s="84"/>
      <c r="HQC13" s="84"/>
      <c r="HQD13" s="84"/>
      <c r="HQE13" s="84"/>
      <c r="HQF13" s="84"/>
      <c r="HQG13" s="84"/>
      <c r="HQH13" s="84"/>
      <c r="HQI13" s="84"/>
      <c r="HQJ13" s="84"/>
      <c r="HQK13" s="84"/>
      <c r="HQL13" s="84"/>
      <c r="HQM13" s="84"/>
      <c r="HQN13" s="84"/>
      <c r="HQO13" s="84"/>
      <c r="HQP13" s="84"/>
      <c r="HQQ13" s="84"/>
      <c r="HQR13" s="84"/>
      <c r="HQS13" s="84"/>
      <c r="HQT13" s="84"/>
      <c r="HQU13" s="84"/>
      <c r="HQV13" s="84"/>
      <c r="HQW13" s="84"/>
      <c r="HQX13" s="84"/>
      <c r="HQY13" s="84"/>
      <c r="HQZ13" s="84"/>
      <c r="HRA13" s="84"/>
      <c r="HRB13" s="84"/>
      <c r="HRC13" s="84"/>
      <c r="HRD13" s="84"/>
      <c r="HRE13" s="84"/>
      <c r="HRF13" s="84"/>
      <c r="HRG13" s="84"/>
      <c r="HRH13" s="84"/>
      <c r="HRI13" s="84"/>
      <c r="HRJ13" s="84"/>
      <c r="HRK13" s="84"/>
      <c r="HRL13" s="84"/>
      <c r="HRM13" s="84"/>
      <c r="HRN13" s="84"/>
      <c r="HRO13" s="84"/>
      <c r="HRP13" s="84"/>
      <c r="HRQ13" s="84"/>
      <c r="HRR13" s="84"/>
      <c r="HRS13" s="84"/>
      <c r="HRT13" s="84"/>
      <c r="HRU13" s="84"/>
      <c r="HRV13" s="84"/>
      <c r="HRW13" s="84"/>
      <c r="HRX13" s="84"/>
      <c r="HRY13" s="84"/>
      <c r="HRZ13" s="84"/>
      <c r="HSA13" s="84"/>
      <c r="HSB13" s="84"/>
      <c r="HSC13" s="84"/>
      <c r="HSD13" s="84"/>
      <c r="HSE13" s="84"/>
      <c r="HSF13" s="84"/>
      <c r="HSG13" s="84"/>
      <c r="HSH13" s="84"/>
      <c r="HSI13" s="84"/>
      <c r="HSJ13" s="84"/>
      <c r="HSK13" s="84"/>
      <c r="HSL13" s="84"/>
      <c r="HSM13" s="84"/>
      <c r="HSN13" s="84"/>
      <c r="HSO13" s="84"/>
      <c r="HSP13" s="84"/>
      <c r="HSQ13" s="84"/>
      <c r="HSR13" s="84"/>
      <c r="HSS13" s="84"/>
      <c r="HST13" s="84"/>
      <c r="HSU13" s="84"/>
      <c r="HSV13" s="84"/>
      <c r="HSW13" s="84"/>
      <c r="HSX13" s="84"/>
      <c r="HSY13" s="84"/>
      <c r="HSZ13" s="84"/>
      <c r="HTA13" s="84"/>
      <c r="HTB13" s="84"/>
      <c r="HTC13" s="84"/>
      <c r="HTD13" s="84"/>
      <c r="HTE13" s="84"/>
      <c r="HTF13" s="84"/>
      <c r="HTG13" s="84"/>
      <c r="HTH13" s="84"/>
      <c r="HTI13" s="84"/>
      <c r="HTJ13" s="84"/>
      <c r="HTK13" s="84"/>
      <c r="HTL13" s="84"/>
      <c r="HTM13" s="84"/>
      <c r="HTN13" s="84"/>
      <c r="HTO13" s="84"/>
      <c r="HTP13" s="84"/>
      <c r="HTQ13" s="84"/>
      <c r="HTR13" s="84"/>
      <c r="HTS13" s="84"/>
      <c r="HTT13" s="84"/>
      <c r="HTU13" s="84"/>
      <c r="HTV13" s="84"/>
      <c r="HTW13" s="84"/>
      <c r="HTX13" s="84"/>
      <c r="HTY13" s="84"/>
      <c r="HTZ13" s="84"/>
      <c r="HUA13" s="84"/>
      <c r="HUB13" s="84"/>
      <c r="HUC13" s="84"/>
      <c r="HUD13" s="84"/>
      <c r="HUE13" s="84"/>
      <c r="HUF13" s="84"/>
      <c r="HUG13" s="84"/>
      <c r="HUH13" s="84"/>
      <c r="HUI13" s="84"/>
      <c r="HUJ13" s="84"/>
      <c r="HUK13" s="84"/>
      <c r="HUL13" s="84"/>
      <c r="HUM13" s="84"/>
      <c r="HUN13" s="84"/>
      <c r="HUO13" s="84"/>
      <c r="HUP13" s="84"/>
      <c r="HUQ13" s="84"/>
      <c r="HUR13" s="84"/>
      <c r="HUS13" s="84"/>
      <c r="HUT13" s="84"/>
      <c r="HUU13" s="84"/>
      <c r="HUV13" s="84"/>
      <c r="HUW13" s="84"/>
      <c r="HUX13" s="84"/>
      <c r="HUY13" s="84"/>
      <c r="HUZ13" s="84"/>
      <c r="HVA13" s="84"/>
      <c r="HVB13" s="84"/>
      <c r="HVC13" s="84"/>
      <c r="HVD13" s="84"/>
      <c r="HVE13" s="84"/>
      <c r="HVF13" s="84"/>
      <c r="HVG13" s="84"/>
      <c r="HVH13" s="84"/>
      <c r="HVI13" s="84"/>
      <c r="HVJ13" s="84"/>
      <c r="HVK13" s="84"/>
      <c r="HVL13" s="84"/>
      <c r="HVM13" s="84"/>
      <c r="HVN13" s="84"/>
      <c r="HVO13" s="84"/>
      <c r="HVP13" s="84"/>
      <c r="HVQ13" s="84"/>
      <c r="HVR13" s="84"/>
      <c r="HVS13" s="84"/>
      <c r="HVT13" s="84"/>
      <c r="HVU13" s="84"/>
      <c r="HVV13" s="84"/>
      <c r="HVW13" s="84"/>
      <c r="HVX13" s="84"/>
      <c r="HVY13" s="84"/>
      <c r="HVZ13" s="84"/>
      <c r="HWA13" s="84"/>
      <c r="HWB13" s="84"/>
      <c r="HWC13" s="84"/>
      <c r="HWD13" s="84"/>
      <c r="HWE13" s="84"/>
      <c r="HWF13" s="84"/>
      <c r="HWG13" s="84"/>
      <c r="HWH13" s="84"/>
      <c r="HWI13" s="84"/>
      <c r="HWJ13" s="84"/>
      <c r="HWK13" s="84"/>
      <c r="HWL13" s="84"/>
      <c r="HWM13" s="84"/>
      <c r="HWN13" s="84"/>
      <c r="HWO13" s="84"/>
      <c r="HWP13" s="84"/>
      <c r="HWQ13" s="84"/>
      <c r="HWR13" s="84"/>
      <c r="HWS13" s="84"/>
      <c r="HWT13" s="84"/>
      <c r="HWU13" s="84"/>
      <c r="HWV13" s="84"/>
      <c r="HWW13" s="84"/>
      <c r="HWX13" s="84"/>
      <c r="HWY13" s="84"/>
      <c r="HWZ13" s="84"/>
      <c r="HXA13" s="84"/>
      <c r="HXB13" s="84"/>
      <c r="HXC13" s="84"/>
      <c r="HXD13" s="84"/>
      <c r="HXE13" s="84"/>
      <c r="HXF13" s="84"/>
      <c r="HXG13" s="84"/>
      <c r="HXH13" s="84"/>
      <c r="HXI13" s="84"/>
      <c r="HXJ13" s="84"/>
      <c r="HXK13" s="84"/>
      <c r="HXL13" s="84"/>
      <c r="HXM13" s="84"/>
      <c r="HXN13" s="84"/>
      <c r="HXO13" s="84"/>
      <c r="HXP13" s="84"/>
      <c r="HXQ13" s="84"/>
      <c r="HXR13" s="84"/>
      <c r="HXS13" s="84"/>
      <c r="HXT13" s="84"/>
      <c r="HXU13" s="84"/>
      <c r="HXV13" s="84"/>
      <c r="HXW13" s="84"/>
      <c r="HXX13" s="84"/>
      <c r="HXY13" s="84"/>
      <c r="HXZ13" s="84"/>
      <c r="HYA13" s="84"/>
      <c r="HYB13" s="84"/>
      <c r="HYC13" s="84"/>
      <c r="HYD13" s="84"/>
      <c r="HYE13" s="84"/>
      <c r="HYF13" s="84"/>
      <c r="HYG13" s="84"/>
      <c r="HYH13" s="84"/>
      <c r="HYI13" s="84"/>
      <c r="HYJ13" s="84"/>
      <c r="HYK13" s="84"/>
      <c r="HYL13" s="84"/>
      <c r="HYM13" s="84"/>
      <c r="HYN13" s="84"/>
      <c r="HYO13" s="84"/>
      <c r="HYP13" s="84"/>
      <c r="HYQ13" s="84"/>
      <c r="HYR13" s="84"/>
      <c r="HYS13" s="84"/>
      <c r="HYT13" s="84"/>
      <c r="HYU13" s="84"/>
      <c r="HYV13" s="84"/>
      <c r="HYW13" s="84"/>
      <c r="HYX13" s="84"/>
      <c r="HYY13" s="84"/>
      <c r="HYZ13" s="84"/>
      <c r="HZA13" s="84"/>
      <c r="HZB13" s="84"/>
      <c r="HZC13" s="84"/>
      <c r="HZD13" s="84"/>
      <c r="HZE13" s="84"/>
      <c r="HZF13" s="84"/>
      <c r="HZG13" s="84"/>
      <c r="HZH13" s="84"/>
      <c r="HZI13" s="84"/>
      <c r="HZJ13" s="84"/>
      <c r="HZK13" s="84"/>
      <c r="HZL13" s="84"/>
      <c r="HZM13" s="84"/>
      <c r="HZN13" s="84"/>
      <c r="HZO13" s="84"/>
      <c r="HZP13" s="84"/>
      <c r="HZQ13" s="84"/>
      <c r="HZR13" s="84"/>
      <c r="HZS13" s="84"/>
      <c r="HZT13" s="84"/>
      <c r="HZU13" s="84"/>
      <c r="HZV13" s="84"/>
      <c r="HZW13" s="84"/>
      <c r="HZX13" s="84"/>
      <c r="HZY13" s="84"/>
      <c r="HZZ13" s="84"/>
      <c r="IAA13" s="84"/>
      <c r="IAB13" s="84"/>
      <c r="IAC13" s="84"/>
      <c r="IAD13" s="84"/>
      <c r="IAE13" s="84"/>
      <c r="IAF13" s="84"/>
      <c r="IAG13" s="84"/>
      <c r="IAH13" s="84"/>
      <c r="IAI13" s="84"/>
      <c r="IAJ13" s="84"/>
      <c r="IAK13" s="84"/>
      <c r="IAL13" s="84"/>
      <c r="IAM13" s="84"/>
      <c r="IAN13" s="84"/>
      <c r="IAO13" s="84"/>
      <c r="IAP13" s="84"/>
      <c r="IAQ13" s="84"/>
      <c r="IAR13" s="84"/>
      <c r="IAS13" s="84"/>
      <c r="IAT13" s="84"/>
      <c r="IAU13" s="84"/>
      <c r="IAV13" s="84"/>
      <c r="IAW13" s="84"/>
      <c r="IAX13" s="84"/>
      <c r="IAY13" s="84"/>
      <c r="IAZ13" s="84"/>
      <c r="IBA13" s="84"/>
      <c r="IBB13" s="84"/>
      <c r="IBC13" s="84"/>
      <c r="IBD13" s="84"/>
      <c r="IBE13" s="84"/>
      <c r="IBF13" s="84"/>
      <c r="IBG13" s="84"/>
      <c r="IBH13" s="84"/>
      <c r="IBI13" s="84"/>
      <c r="IBJ13" s="84"/>
      <c r="IBK13" s="84"/>
      <c r="IBL13" s="84"/>
      <c r="IBM13" s="84"/>
      <c r="IBN13" s="84"/>
      <c r="IBO13" s="84"/>
      <c r="IBP13" s="84"/>
      <c r="IBQ13" s="84"/>
      <c r="IBR13" s="84"/>
      <c r="IBS13" s="84"/>
      <c r="IBT13" s="84"/>
      <c r="IBU13" s="84"/>
      <c r="IBV13" s="84"/>
      <c r="IBW13" s="84"/>
      <c r="IBX13" s="84"/>
      <c r="IBY13" s="84"/>
      <c r="IBZ13" s="84"/>
      <c r="ICA13" s="84"/>
      <c r="ICB13" s="84"/>
      <c r="ICC13" s="84"/>
      <c r="ICD13" s="84"/>
      <c r="ICE13" s="84"/>
      <c r="ICF13" s="84"/>
      <c r="ICG13" s="84"/>
      <c r="ICH13" s="84"/>
      <c r="ICI13" s="84"/>
      <c r="ICJ13" s="84"/>
      <c r="ICK13" s="84"/>
      <c r="ICL13" s="84"/>
      <c r="ICM13" s="84"/>
      <c r="ICN13" s="84"/>
      <c r="ICO13" s="84"/>
      <c r="ICP13" s="84"/>
      <c r="ICQ13" s="84"/>
      <c r="ICR13" s="84"/>
      <c r="ICS13" s="84"/>
      <c r="ICT13" s="84"/>
      <c r="ICU13" s="84"/>
      <c r="ICV13" s="84"/>
      <c r="ICW13" s="84"/>
      <c r="ICX13" s="84"/>
      <c r="ICY13" s="84"/>
      <c r="ICZ13" s="84"/>
      <c r="IDA13" s="84"/>
      <c r="IDB13" s="84"/>
      <c r="IDC13" s="84"/>
      <c r="IDD13" s="84"/>
      <c r="IDE13" s="84"/>
      <c r="IDF13" s="84"/>
      <c r="IDG13" s="84"/>
      <c r="IDH13" s="84"/>
      <c r="IDI13" s="84"/>
      <c r="IDJ13" s="84"/>
      <c r="IDK13" s="84"/>
      <c r="IDL13" s="84"/>
      <c r="IDM13" s="84"/>
      <c r="IDN13" s="84"/>
      <c r="IDO13" s="84"/>
      <c r="IDP13" s="84"/>
      <c r="IDQ13" s="84"/>
      <c r="IDR13" s="84"/>
      <c r="IDS13" s="84"/>
      <c r="IDT13" s="84"/>
      <c r="IDU13" s="84"/>
      <c r="IDV13" s="84"/>
      <c r="IDW13" s="84"/>
      <c r="IDX13" s="84"/>
      <c r="IDY13" s="84"/>
      <c r="IDZ13" s="84"/>
      <c r="IEA13" s="84"/>
      <c r="IEB13" s="84"/>
      <c r="IEC13" s="84"/>
      <c r="IED13" s="84"/>
      <c r="IEE13" s="84"/>
      <c r="IEF13" s="84"/>
      <c r="IEG13" s="84"/>
      <c r="IEH13" s="84"/>
      <c r="IEI13" s="84"/>
      <c r="IEJ13" s="84"/>
      <c r="IEK13" s="84"/>
      <c r="IEL13" s="84"/>
      <c r="IEM13" s="84"/>
      <c r="IEN13" s="84"/>
      <c r="IEO13" s="84"/>
      <c r="IEP13" s="84"/>
      <c r="IEQ13" s="84"/>
      <c r="IER13" s="84"/>
      <c r="IES13" s="84"/>
      <c r="IET13" s="84"/>
      <c r="IEU13" s="84"/>
      <c r="IEV13" s="84"/>
      <c r="IEW13" s="84"/>
      <c r="IEX13" s="84"/>
      <c r="IEY13" s="84"/>
      <c r="IEZ13" s="84"/>
      <c r="IFA13" s="84"/>
      <c r="IFB13" s="84"/>
      <c r="IFC13" s="84"/>
      <c r="IFD13" s="84"/>
      <c r="IFE13" s="84"/>
      <c r="IFF13" s="84"/>
      <c r="IFG13" s="84"/>
      <c r="IFH13" s="84"/>
      <c r="IFI13" s="84"/>
      <c r="IFJ13" s="84"/>
      <c r="IFK13" s="84"/>
      <c r="IFL13" s="84"/>
      <c r="IFM13" s="84"/>
      <c r="IFN13" s="84"/>
      <c r="IFO13" s="84"/>
      <c r="IFP13" s="84"/>
      <c r="IFQ13" s="84"/>
      <c r="IFR13" s="84"/>
      <c r="IFS13" s="84"/>
      <c r="IFT13" s="84"/>
      <c r="IFU13" s="84"/>
      <c r="IFV13" s="84"/>
      <c r="IFW13" s="84"/>
      <c r="IFX13" s="84"/>
      <c r="IFY13" s="84"/>
      <c r="IFZ13" s="84"/>
      <c r="IGA13" s="84"/>
      <c r="IGB13" s="84"/>
      <c r="IGC13" s="84"/>
      <c r="IGD13" s="84"/>
      <c r="IGE13" s="84"/>
      <c r="IGF13" s="84"/>
      <c r="IGG13" s="84"/>
      <c r="IGH13" s="84"/>
      <c r="IGI13" s="84"/>
      <c r="IGJ13" s="84"/>
      <c r="IGK13" s="84"/>
      <c r="IGL13" s="84"/>
      <c r="IGM13" s="84"/>
      <c r="IGN13" s="84"/>
      <c r="IGO13" s="84"/>
      <c r="IGP13" s="84"/>
      <c r="IGQ13" s="84"/>
      <c r="IGR13" s="84"/>
      <c r="IGS13" s="84"/>
      <c r="IGT13" s="84"/>
      <c r="IGU13" s="84"/>
      <c r="IGV13" s="84"/>
      <c r="IGW13" s="84"/>
      <c r="IGX13" s="84"/>
      <c r="IGY13" s="84"/>
      <c r="IGZ13" s="84"/>
      <c r="IHA13" s="84"/>
      <c r="IHB13" s="84"/>
      <c r="IHC13" s="84"/>
      <c r="IHD13" s="84"/>
      <c r="IHE13" s="84"/>
      <c r="IHF13" s="84"/>
      <c r="IHG13" s="84"/>
      <c r="IHH13" s="84"/>
      <c r="IHI13" s="84"/>
      <c r="IHJ13" s="84"/>
      <c r="IHK13" s="84"/>
      <c r="IHL13" s="84"/>
      <c r="IHM13" s="84"/>
      <c r="IHN13" s="84"/>
      <c r="IHO13" s="84"/>
      <c r="IHP13" s="84"/>
      <c r="IHQ13" s="84"/>
      <c r="IHR13" s="84"/>
      <c r="IHS13" s="84"/>
      <c r="IHT13" s="84"/>
      <c r="IHU13" s="84"/>
      <c r="IHV13" s="84"/>
      <c r="IHW13" s="84"/>
      <c r="IHX13" s="84"/>
      <c r="IHY13" s="84"/>
      <c r="IHZ13" s="84"/>
      <c r="IIA13" s="84"/>
      <c r="IIB13" s="84"/>
      <c r="IIC13" s="84"/>
      <c r="IID13" s="84"/>
      <c r="IIE13" s="84"/>
      <c r="IIF13" s="84"/>
      <c r="IIG13" s="84"/>
      <c r="IIH13" s="84"/>
      <c r="III13" s="84"/>
      <c r="IIJ13" s="84"/>
      <c r="IIK13" s="84"/>
      <c r="IIL13" s="84"/>
      <c r="IIM13" s="84"/>
      <c r="IIN13" s="84"/>
      <c r="IIO13" s="84"/>
      <c r="IIP13" s="84"/>
      <c r="IIQ13" s="84"/>
      <c r="IIR13" s="84"/>
      <c r="IIS13" s="84"/>
      <c r="IIT13" s="84"/>
      <c r="IIU13" s="84"/>
      <c r="IIV13" s="84"/>
      <c r="IIW13" s="84"/>
      <c r="IIX13" s="84"/>
      <c r="IIY13" s="84"/>
      <c r="IIZ13" s="84"/>
      <c r="IJA13" s="84"/>
      <c r="IJB13" s="84"/>
      <c r="IJC13" s="84"/>
      <c r="IJD13" s="84"/>
      <c r="IJE13" s="84"/>
      <c r="IJF13" s="84"/>
      <c r="IJG13" s="84"/>
      <c r="IJH13" s="84"/>
      <c r="IJI13" s="84"/>
      <c r="IJJ13" s="84"/>
      <c r="IJK13" s="84"/>
      <c r="IJL13" s="84"/>
      <c r="IJM13" s="84"/>
      <c r="IJN13" s="84"/>
      <c r="IJO13" s="84"/>
      <c r="IJP13" s="84"/>
      <c r="IJQ13" s="84"/>
      <c r="IJR13" s="84"/>
      <c r="IJS13" s="84"/>
      <c r="IJT13" s="84"/>
      <c r="IJU13" s="84"/>
      <c r="IJV13" s="84"/>
      <c r="IJW13" s="84"/>
      <c r="IJX13" s="84"/>
      <c r="IJY13" s="84"/>
      <c r="IJZ13" s="84"/>
      <c r="IKA13" s="84"/>
      <c r="IKB13" s="84"/>
      <c r="IKC13" s="84"/>
      <c r="IKD13" s="84"/>
      <c r="IKE13" s="84"/>
      <c r="IKF13" s="84"/>
      <c r="IKG13" s="84"/>
      <c r="IKH13" s="84"/>
      <c r="IKI13" s="84"/>
      <c r="IKJ13" s="84"/>
      <c r="IKK13" s="84"/>
      <c r="IKL13" s="84"/>
      <c r="IKM13" s="84"/>
      <c r="IKN13" s="84"/>
      <c r="IKO13" s="84"/>
      <c r="IKP13" s="84"/>
      <c r="IKQ13" s="84"/>
      <c r="IKR13" s="84"/>
      <c r="IKS13" s="84"/>
      <c r="IKT13" s="84"/>
      <c r="IKU13" s="84"/>
      <c r="IKV13" s="84"/>
      <c r="IKW13" s="84"/>
      <c r="IKX13" s="84"/>
      <c r="IKY13" s="84"/>
      <c r="IKZ13" s="84"/>
      <c r="ILA13" s="84"/>
      <c r="ILB13" s="84"/>
      <c r="ILC13" s="84"/>
      <c r="ILD13" s="84"/>
      <c r="ILE13" s="84"/>
      <c r="ILF13" s="84"/>
      <c r="ILG13" s="84"/>
      <c r="ILH13" s="84"/>
      <c r="ILI13" s="84"/>
      <c r="ILJ13" s="84"/>
      <c r="ILK13" s="84"/>
      <c r="ILL13" s="84"/>
      <c r="ILM13" s="84"/>
      <c r="ILN13" s="84"/>
      <c r="ILO13" s="84"/>
      <c r="ILP13" s="84"/>
      <c r="ILQ13" s="84"/>
      <c r="ILR13" s="84"/>
      <c r="ILS13" s="84"/>
      <c r="ILT13" s="84"/>
      <c r="ILU13" s="84"/>
      <c r="ILV13" s="84"/>
      <c r="ILW13" s="84"/>
      <c r="ILX13" s="84"/>
      <c r="ILY13" s="84"/>
      <c r="ILZ13" s="84"/>
      <c r="IMA13" s="84"/>
      <c r="IMB13" s="84"/>
      <c r="IMC13" s="84"/>
      <c r="IMD13" s="84"/>
      <c r="IME13" s="84"/>
      <c r="IMF13" s="84"/>
      <c r="IMG13" s="84"/>
      <c r="IMH13" s="84"/>
      <c r="IMI13" s="84"/>
      <c r="IMJ13" s="84"/>
      <c r="IMK13" s="84"/>
      <c r="IML13" s="84"/>
      <c r="IMM13" s="84"/>
      <c r="IMN13" s="84"/>
      <c r="IMO13" s="84"/>
      <c r="IMP13" s="84"/>
      <c r="IMQ13" s="84"/>
      <c r="IMR13" s="84"/>
      <c r="IMS13" s="84"/>
      <c r="IMT13" s="84"/>
      <c r="IMU13" s="84"/>
      <c r="IMV13" s="84"/>
      <c r="IMW13" s="84"/>
      <c r="IMX13" s="84"/>
      <c r="IMY13" s="84"/>
      <c r="IMZ13" s="84"/>
      <c r="INA13" s="84"/>
      <c r="INB13" s="84"/>
      <c r="INC13" s="84"/>
      <c r="IND13" s="84"/>
      <c r="INE13" s="84"/>
      <c r="INF13" s="84"/>
      <c r="ING13" s="84"/>
      <c r="INH13" s="84"/>
      <c r="INI13" s="84"/>
      <c r="INJ13" s="84"/>
      <c r="INK13" s="84"/>
      <c r="INL13" s="84"/>
      <c r="INM13" s="84"/>
      <c r="INN13" s="84"/>
      <c r="INO13" s="84"/>
      <c r="INP13" s="84"/>
      <c r="INQ13" s="84"/>
      <c r="INR13" s="84"/>
      <c r="INS13" s="84"/>
      <c r="INT13" s="84"/>
      <c r="INU13" s="84"/>
      <c r="INV13" s="84"/>
      <c r="INW13" s="84"/>
      <c r="INX13" s="84"/>
      <c r="INY13" s="84"/>
      <c r="INZ13" s="84"/>
      <c r="IOA13" s="84"/>
      <c r="IOB13" s="84"/>
      <c r="IOC13" s="84"/>
      <c r="IOD13" s="84"/>
      <c r="IOE13" s="84"/>
      <c r="IOF13" s="84"/>
      <c r="IOG13" s="84"/>
      <c r="IOH13" s="84"/>
      <c r="IOI13" s="84"/>
      <c r="IOJ13" s="84"/>
      <c r="IOK13" s="84"/>
      <c r="IOL13" s="84"/>
      <c r="IOM13" s="84"/>
      <c r="ION13" s="84"/>
      <c r="IOO13" s="84"/>
      <c r="IOP13" s="84"/>
      <c r="IOQ13" s="84"/>
      <c r="IOR13" s="84"/>
      <c r="IOS13" s="84"/>
      <c r="IOT13" s="84"/>
      <c r="IOU13" s="84"/>
      <c r="IOV13" s="84"/>
      <c r="IOW13" s="84"/>
      <c r="IOX13" s="84"/>
      <c r="IOY13" s="84"/>
      <c r="IOZ13" s="84"/>
      <c r="IPA13" s="84"/>
      <c r="IPB13" s="84"/>
      <c r="IPC13" s="84"/>
      <c r="IPD13" s="84"/>
      <c r="IPE13" s="84"/>
      <c r="IPF13" s="84"/>
      <c r="IPG13" s="84"/>
      <c r="IPH13" s="84"/>
      <c r="IPI13" s="84"/>
      <c r="IPJ13" s="84"/>
      <c r="IPK13" s="84"/>
      <c r="IPL13" s="84"/>
      <c r="IPM13" s="84"/>
      <c r="IPN13" s="84"/>
      <c r="IPO13" s="84"/>
      <c r="IPP13" s="84"/>
      <c r="IPQ13" s="84"/>
      <c r="IPR13" s="84"/>
      <c r="IPS13" s="84"/>
      <c r="IPT13" s="84"/>
      <c r="IPU13" s="84"/>
      <c r="IPV13" s="84"/>
      <c r="IPW13" s="84"/>
      <c r="IPX13" s="84"/>
      <c r="IPY13" s="84"/>
      <c r="IPZ13" s="84"/>
      <c r="IQA13" s="84"/>
      <c r="IQB13" s="84"/>
      <c r="IQC13" s="84"/>
      <c r="IQD13" s="84"/>
      <c r="IQE13" s="84"/>
      <c r="IQF13" s="84"/>
      <c r="IQG13" s="84"/>
      <c r="IQH13" s="84"/>
      <c r="IQI13" s="84"/>
      <c r="IQJ13" s="84"/>
      <c r="IQK13" s="84"/>
      <c r="IQL13" s="84"/>
      <c r="IQM13" s="84"/>
      <c r="IQN13" s="84"/>
      <c r="IQO13" s="84"/>
      <c r="IQP13" s="84"/>
      <c r="IQQ13" s="84"/>
      <c r="IQR13" s="84"/>
      <c r="IQS13" s="84"/>
      <c r="IQT13" s="84"/>
      <c r="IQU13" s="84"/>
      <c r="IQV13" s="84"/>
      <c r="IQW13" s="84"/>
      <c r="IQX13" s="84"/>
      <c r="IQY13" s="84"/>
      <c r="IQZ13" s="84"/>
      <c r="IRA13" s="84"/>
      <c r="IRB13" s="84"/>
      <c r="IRC13" s="84"/>
      <c r="IRD13" s="84"/>
      <c r="IRE13" s="84"/>
      <c r="IRF13" s="84"/>
      <c r="IRG13" s="84"/>
      <c r="IRH13" s="84"/>
      <c r="IRI13" s="84"/>
      <c r="IRJ13" s="84"/>
      <c r="IRK13" s="84"/>
      <c r="IRL13" s="84"/>
      <c r="IRM13" s="84"/>
      <c r="IRN13" s="84"/>
      <c r="IRO13" s="84"/>
      <c r="IRP13" s="84"/>
      <c r="IRQ13" s="84"/>
      <c r="IRR13" s="84"/>
      <c r="IRS13" s="84"/>
      <c r="IRT13" s="84"/>
      <c r="IRU13" s="84"/>
      <c r="IRV13" s="84"/>
      <c r="IRW13" s="84"/>
      <c r="IRX13" s="84"/>
      <c r="IRY13" s="84"/>
      <c r="IRZ13" s="84"/>
      <c r="ISA13" s="84"/>
      <c r="ISB13" s="84"/>
      <c r="ISC13" s="84"/>
      <c r="ISD13" s="84"/>
      <c r="ISE13" s="84"/>
      <c r="ISF13" s="84"/>
      <c r="ISG13" s="84"/>
      <c r="ISH13" s="84"/>
      <c r="ISI13" s="84"/>
      <c r="ISJ13" s="84"/>
      <c r="ISK13" s="84"/>
      <c r="ISL13" s="84"/>
      <c r="ISM13" s="84"/>
      <c r="ISN13" s="84"/>
      <c r="ISO13" s="84"/>
      <c r="ISP13" s="84"/>
      <c r="ISQ13" s="84"/>
      <c r="ISR13" s="84"/>
      <c r="ISS13" s="84"/>
      <c r="IST13" s="84"/>
      <c r="ISU13" s="84"/>
      <c r="ISV13" s="84"/>
      <c r="ISW13" s="84"/>
      <c r="ISX13" s="84"/>
      <c r="ISY13" s="84"/>
      <c r="ISZ13" s="84"/>
      <c r="ITA13" s="84"/>
      <c r="ITB13" s="84"/>
      <c r="ITC13" s="84"/>
      <c r="ITD13" s="84"/>
      <c r="ITE13" s="84"/>
      <c r="ITF13" s="84"/>
      <c r="ITG13" s="84"/>
      <c r="ITH13" s="84"/>
      <c r="ITI13" s="84"/>
      <c r="ITJ13" s="84"/>
      <c r="ITK13" s="84"/>
      <c r="ITL13" s="84"/>
      <c r="ITM13" s="84"/>
      <c r="ITN13" s="84"/>
      <c r="ITO13" s="84"/>
      <c r="ITP13" s="84"/>
      <c r="ITQ13" s="84"/>
      <c r="ITR13" s="84"/>
      <c r="ITS13" s="84"/>
      <c r="ITT13" s="84"/>
      <c r="ITU13" s="84"/>
      <c r="ITV13" s="84"/>
      <c r="ITW13" s="84"/>
      <c r="ITX13" s="84"/>
      <c r="ITY13" s="84"/>
      <c r="ITZ13" s="84"/>
      <c r="IUA13" s="84"/>
      <c r="IUB13" s="84"/>
      <c r="IUC13" s="84"/>
      <c r="IUD13" s="84"/>
      <c r="IUE13" s="84"/>
      <c r="IUF13" s="84"/>
      <c r="IUG13" s="84"/>
      <c r="IUH13" s="84"/>
      <c r="IUI13" s="84"/>
      <c r="IUJ13" s="84"/>
      <c r="IUK13" s="84"/>
      <c r="IUL13" s="84"/>
      <c r="IUM13" s="84"/>
      <c r="IUN13" s="84"/>
      <c r="IUO13" s="84"/>
      <c r="IUP13" s="84"/>
      <c r="IUQ13" s="84"/>
      <c r="IUR13" s="84"/>
      <c r="IUS13" s="84"/>
      <c r="IUT13" s="84"/>
      <c r="IUU13" s="84"/>
      <c r="IUV13" s="84"/>
      <c r="IUW13" s="84"/>
      <c r="IUX13" s="84"/>
      <c r="IUY13" s="84"/>
      <c r="IUZ13" s="84"/>
      <c r="IVA13" s="84"/>
      <c r="IVB13" s="84"/>
      <c r="IVC13" s="84"/>
      <c r="IVD13" s="84"/>
      <c r="IVE13" s="84"/>
      <c r="IVF13" s="84"/>
      <c r="IVG13" s="84"/>
      <c r="IVH13" s="84"/>
      <c r="IVI13" s="84"/>
      <c r="IVJ13" s="84"/>
      <c r="IVK13" s="84"/>
      <c r="IVL13" s="84"/>
      <c r="IVM13" s="84"/>
      <c r="IVN13" s="84"/>
      <c r="IVO13" s="84"/>
      <c r="IVP13" s="84"/>
      <c r="IVQ13" s="84"/>
      <c r="IVR13" s="84"/>
      <c r="IVS13" s="84"/>
      <c r="IVT13" s="84"/>
      <c r="IVU13" s="84"/>
      <c r="IVV13" s="84"/>
      <c r="IVW13" s="84"/>
      <c r="IVX13" s="84"/>
      <c r="IVY13" s="84"/>
      <c r="IVZ13" s="84"/>
      <c r="IWA13" s="84"/>
      <c r="IWB13" s="84"/>
      <c r="IWC13" s="84"/>
      <c r="IWD13" s="84"/>
      <c r="IWE13" s="84"/>
      <c r="IWF13" s="84"/>
      <c r="IWG13" s="84"/>
      <c r="IWH13" s="84"/>
      <c r="IWI13" s="84"/>
      <c r="IWJ13" s="84"/>
      <c r="IWK13" s="84"/>
      <c r="IWL13" s="84"/>
      <c r="IWM13" s="84"/>
      <c r="IWN13" s="84"/>
      <c r="IWO13" s="84"/>
      <c r="IWP13" s="84"/>
      <c r="IWQ13" s="84"/>
      <c r="IWR13" s="84"/>
      <c r="IWS13" s="84"/>
      <c r="IWT13" s="84"/>
      <c r="IWU13" s="84"/>
      <c r="IWV13" s="84"/>
      <c r="IWW13" s="84"/>
      <c r="IWX13" s="84"/>
      <c r="IWY13" s="84"/>
      <c r="IWZ13" s="84"/>
      <c r="IXA13" s="84"/>
      <c r="IXB13" s="84"/>
      <c r="IXC13" s="84"/>
      <c r="IXD13" s="84"/>
      <c r="IXE13" s="84"/>
      <c r="IXF13" s="84"/>
      <c r="IXG13" s="84"/>
      <c r="IXH13" s="84"/>
      <c r="IXI13" s="84"/>
      <c r="IXJ13" s="84"/>
      <c r="IXK13" s="84"/>
      <c r="IXL13" s="84"/>
      <c r="IXM13" s="84"/>
      <c r="IXN13" s="84"/>
      <c r="IXO13" s="84"/>
      <c r="IXP13" s="84"/>
      <c r="IXQ13" s="84"/>
      <c r="IXR13" s="84"/>
      <c r="IXS13" s="84"/>
      <c r="IXT13" s="84"/>
      <c r="IXU13" s="84"/>
      <c r="IXV13" s="84"/>
      <c r="IXW13" s="84"/>
      <c r="IXX13" s="84"/>
      <c r="IXY13" s="84"/>
      <c r="IXZ13" s="84"/>
      <c r="IYA13" s="84"/>
      <c r="IYB13" s="84"/>
      <c r="IYC13" s="84"/>
      <c r="IYD13" s="84"/>
      <c r="IYE13" s="84"/>
      <c r="IYF13" s="84"/>
      <c r="IYG13" s="84"/>
      <c r="IYH13" s="84"/>
      <c r="IYI13" s="84"/>
      <c r="IYJ13" s="84"/>
      <c r="IYK13" s="84"/>
      <c r="IYL13" s="84"/>
      <c r="IYM13" s="84"/>
      <c r="IYN13" s="84"/>
      <c r="IYO13" s="84"/>
      <c r="IYP13" s="84"/>
      <c r="IYQ13" s="84"/>
      <c r="IYR13" s="84"/>
      <c r="IYS13" s="84"/>
      <c r="IYT13" s="84"/>
      <c r="IYU13" s="84"/>
      <c r="IYV13" s="84"/>
      <c r="IYW13" s="84"/>
      <c r="IYX13" s="84"/>
      <c r="IYY13" s="84"/>
      <c r="IYZ13" s="84"/>
      <c r="IZA13" s="84"/>
      <c r="IZB13" s="84"/>
      <c r="IZC13" s="84"/>
      <c r="IZD13" s="84"/>
      <c r="IZE13" s="84"/>
      <c r="IZF13" s="84"/>
      <c r="IZG13" s="84"/>
      <c r="IZH13" s="84"/>
      <c r="IZI13" s="84"/>
      <c r="IZJ13" s="84"/>
      <c r="IZK13" s="84"/>
      <c r="IZL13" s="84"/>
      <c r="IZM13" s="84"/>
      <c r="IZN13" s="84"/>
      <c r="IZO13" s="84"/>
      <c r="IZP13" s="84"/>
      <c r="IZQ13" s="84"/>
      <c r="IZR13" s="84"/>
      <c r="IZS13" s="84"/>
      <c r="IZT13" s="84"/>
      <c r="IZU13" s="84"/>
      <c r="IZV13" s="84"/>
      <c r="IZW13" s="84"/>
      <c r="IZX13" s="84"/>
      <c r="IZY13" s="84"/>
      <c r="IZZ13" s="84"/>
      <c r="JAA13" s="84"/>
      <c r="JAB13" s="84"/>
      <c r="JAC13" s="84"/>
      <c r="JAD13" s="84"/>
      <c r="JAE13" s="84"/>
      <c r="JAF13" s="84"/>
      <c r="JAG13" s="84"/>
      <c r="JAH13" s="84"/>
      <c r="JAI13" s="84"/>
      <c r="JAJ13" s="84"/>
      <c r="JAK13" s="84"/>
      <c r="JAL13" s="84"/>
      <c r="JAM13" s="84"/>
      <c r="JAN13" s="84"/>
      <c r="JAO13" s="84"/>
      <c r="JAP13" s="84"/>
      <c r="JAQ13" s="84"/>
      <c r="JAR13" s="84"/>
      <c r="JAS13" s="84"/>
      <c r="JAT13" s="84"/>
      <c r="JAU13" s="84"/>
      <c r="JAV13" s="84"/>
      <c r="JAW13" s="84"/>
      <c r="JAX13" s="84"/>
      <c r="JAY13" s="84"/>
      <c r="JAZ13" s="84"/>
      <c r="JBA13" s="84"/>
      <c r="JBB13" s="84"/>
      <c r="JBC13" s="84"/>
      <c r="JBD13" s="84"/>
      <c r="JBE13" s="84"/>
      <c r="JBF13" s="84"/>
      <c r="JBG13" s="84"/>
      <c r="JBH13" s="84"/>
      <c r="JBI13" s="84"/>
      <c r="JBJ13" s="84"/>
      <c r="JBK13" s="84"/>
      <c r="JBL13" s="84"/>
      <c r="JBM13" s="84"/>
      <c r="JBN13" s="84"/>
      <c r="JBO13" s="84"/>
      <c r="JBP13" s="84"/>
      <c r="JBQ13" s="84"/>
      <c r="JBR13" s="84"/>
      <c r="JBS13" s="84"/>
      <c r="JBT13" s="84"/>
      <c r="JBU13" s="84"/>
      <c r="JBV13" s="84"/>
      <c r="JBW13" s="84"/>
      <c r="JBX13" s="84"/>
      <c r="JBY13" s="84"/>
      <c r="JBZ13" s="84"/>
      <c r="JCA13" s="84"/>
      <c r="JCB13" s="84"/>
      <c r="JCC13" s="84"/>
      <c r="JCD13" s="84"/>
      <c r="JCE13" s="84"/>
      <c r="JCF13" s="84"/>
      <c r="JCG13" s="84"/>
      <c r="JCH13" s="84"/>
      <c r="JCI13" s="84"/>
      <c r="JCJ13" s="84"/>
      <c r="JCK13" s="84"/>
      <c r="JCL13" s="84"/>
      <c r="JCM13" s="84"/>
      <c r="JCN13" s="84"/>
      <c r="JCO13" s="84"/>
      <c r="JCP13" s="84"/>
      <c r="JCQ13" s="84"/>
      <c r="JCR13" s="84"/>
      <c r="JCS13" s="84"/>
      <c r="JCT13" s="84"/>
      <c r="JCU13" s="84"/>
      <c r="JCV13" s="84"/>
      <c r="JCW13" s="84"/>
      <c r="JCX13" s="84"/>
      <c r="JCY13" s="84"/>
      <c r="JCZ13" s="84"/>
      <c r="JDA13" s="84"/>
      <c r="JDB13" s="84"/>
      <c r="JDC13" s="84"/>
      <c r="JDD13" s="84"/>
      <c r="JDE13" s="84"/>
      <c r="JDF13" s="84"/>
      <c r="JDG13" s="84"/>
      <c r="JDH13" s="84"/>
      <c r="JDI13" s="84"/>
      <c r="JDJ13" s="84"/>
      <c r="JDK13" s="84"/>
      <c r="JDL13" s="84"/>
      <c r="JDM13" s="84"/>
      <c r="JDN13" s="84"/>
      <c r="JDO13" s="84"/>
      <c r="JDP13" s="84"/>
      <c r="JDQ13" s="84"/>
      <c r="JDR13" s="84"/>
      <c r="JDS13" s="84"/>
      <c r="JDT13" s="84"/>
      <c r="JDU13" s="84"/>
      <c r="JDV13" s="84"/>
      <c r="JDW13" s="84"/>
      <c r="JDX13" s="84"/>
      <c r="JDY13" s="84"/>
      <c r="JDZ13" s="84"/>
      <c r="JEA13" s="84"/>
      <c r="JEB13" s="84"/>
      <c r="JEC13" s="84"/>
      <c r="JED13" s="84"/>
      <c r="JEE13" s="84"/>
      <c r="JEF13" s="84"/>
      <c r="JEG13" s="84"/>
      <c r="JEH13" s="84"/>
      <c r="JEI13" s="84"/>
      <c r="JEJ13" s="84"/>
      <c r="JEK13" s="84"/>
      <c r="JEL13" s="84"/>
      <c r="JEM13" s="84"/>
      <c r="JEN13" s="84"/>
      <c r="JEO13" s="84"/>
      <c r="JEP13" s="84"/>
      <c r="JEQ13" s="84"/>
      <c r="JER13" s="84"/>
      <c r="JES13" s="84"/>
      <c r="JET13" s="84"/>
      <c r="JEU13" s="84"/>
      <c r="JEV13" s="84"/>
      <c r="JEW13" s="84"/>
      <c r="JEX13" s="84"/>
      <c r="JEY13" s="84"/>
      <c r="JEZ13" s="84"/>
      <c r="JFA13" s="84"/>
      <c r="JFB13" s="84"/>
      <c r="JFC13" s="84"/>
      <c r="JFD13" s="84"/>
      <c r="JFE13" s="84"/>
      <c r="JFF13" s="84"/>
      <c r="JFG13" s="84"/>
      <c r="JFH13" s="84"/>
      <c r="JFI13" s="84"/>
      <c r="JFJ13" s="84"/>
      <c r="JFK13" s="84"/>
      <c r="JFL13" s="84"/>
      <c r="JFM13" s="84"/>
      <c r="JFN13" s="84"/>
      <c r="JFO13" s="84"/>
      <c r="JFP13" s="84"/>
      <c r="JFQ13" s="84"/>
      <c r="JFR13" s="84"/>
      <c r="JFS13" s="84"/>
      <c r="JFT13" s="84"/>
      <c r="JFU13" s="84"/>
      <c r="JFV13" s="84"/>
      <c r="JFW13" s="84"/>
      <c r="JFX13" s="84"/>
      <c r="JFY13" s="84"/>
      <c r="JFZ13" s="84"/>
      <c r="JGA13" s="84"/>
      <c r="JGB13" s="84"/>
      <c r="JGC13" s="84"/>
      <c r="JGD13" s="84"/>
      <c r="JGE13" s="84"/>
      <c r="JGF13" s="84"/>
      <c r="JGG13" s="84"/>
      <c r="JGH13" s="84"/>
      <c r="JGI13" s="84"/>
      <c r="JGJ13" s="84"/>
      <c r="JGK13" s="84"/>
      <c r="JGL13" s="84"/>
      <c r="JGM13" s="84"/>
      <c r="JGN13" s="84"/>
      <c r="JGO13" s="84"/>
      <c r="JGP13" s="84"/>
      <c r="JGQ13" s="84"/>
      <c r="JGR13" s="84"/>
      <c r="JGS13" s="84"/>
      <c r="JGT13" s="84"/>
      <c r="JGU13" s="84"/>
      <c r="JGV13" s="84"/>
      <c r="JGW13" s="84"/>
      <c r="JGX13" s="84"/>
      <c r="JGY13" s="84"/>
      <c r="JGZ13" s="84"/>
      <c r="JHA13" s="84"/>
      <c r="JHB13" s="84"/>
      <c r="JHC13" s="84"/>
      <c r="JHD13" s="84"/>
      <c r="JHE13" s="84"/>
      <c r="JHF13" s="84"/>
      <c r="JHG13" s="84"/>
      <c r="JHH13" s="84"/>
      <c r="JHI13" s="84"/>
      <c r="JHJ13" s="84"/>
      <c r="JHK13" s="84"/>
      <c r="JHL13" s="84"/>
      <c r="JHM13" s="84"/>
      <c r="JHN13" s="84"/>
      <c r="JHO13" s="84"/>
      <c r="JHP13" s="84"/>
      <c r="JHQ13" s="84"/>
      <c r="JHR13" s="84"/>
      <c r="JHS13" s="84"/>
      <c r="JHT13" s="84"/>
      <c r="JHU13" s="84"/>
      <c r="JHV13" s="84"/>
      <c r="JHW13" s="84"/>
      <c r="JHX13" s="84"/>
      <c r="JHY13" s="84"/>
      <c r="JHZ13" s="84"/>
      <c r="JIA13" s="84"/>
      <c r="JIB13" s="84"/>
      <c r="JIC13" s="84"/>
      <c r="JID13" s="84"/>
      <c r="JIE13" s="84"/>
      <c r="JIF13" s="84"/>
      <c r="JIG13" s="84"/>
      <c r="JIH13" s="84"/>
      <c r="JII13" s="84"/>
      <c r="JIJ13" s="84"/>
      <c r="JIK13" s="84"/>
      <c r="JIL13" s="84"/>
      <c r="JIM13" s="84"/>
      <c r="JIN13" s="84"/>
      <c r="JIO13" s="84"/>
      <c r="JIP13" s="84"/>
      <c r="JIQ13" s="84"/>
      <c r="JIR13" s="84"/>
      <c r="JIS13" s="84"/>
      <c r="JIT13" s="84"/>
      <c r="JIU13" s="84"/>
      <c r="JIV13" s="84"/>
      <c r="JIW13" s="84"/>
      <c r="JIX13" s="84"/>
      <c r="JIY13" s="84"/>
      <c r="JIZ13" s="84"/>
      <c r="JJA13" s="84"/>
      <c r="JJB13" s="84"/>
      <c r="JJC13" s="84"/>
      <c r="JJD13" s="84"/>
      <c r="JJE13" s="84"/>
      <c r="JJF13" s="84"/>
      <c r="JJG13" s="84"/>
      <c r="JJH13" s="84"/>
      <c r="JJI13" s="84"/>
      <c r="JJJ13" s="84"/>
      <c r="JJK13" s="84"/>
      <c r="JJL13" s="84"/>
      <c r="JJM13" s="84"/>
      <c r="JJN13" s="84"/>
      <c r="JJO13" s="84"/>
      <c r="JJP13" s="84"/>
      <c r="JJQ13" s="84"/>
      <c r="JJR13" s="84"/>
      <c r="JJS13" s="84"/>
      <c r="JJT13" s="84"/>
      <c r="JJU13" s="84"/>
      <c r="JJV13" s="84"/>
      <c r="JJW13" s="84"/>
      <c r="JJX13" s="84"/>
      <c r="JJY13" s="84"/>
      <c r="JJZ13" s="84"/>
      <c r="JKA13" s="84"/>
      <c r="JKB13" s="84"/>
      <c r="JKC13" s="84"/>
      <c r="JKD13" s="84"/>
      <c r="JKE13" s="84"/>
      <c r="JKF13" s="84"/>
      <c r="JKG13" s="84"/>
      <c r="JKH13" s="84"/>
      <c r="JKI13" s="84"/>
      <c r="JKJ13" s="84"/>
      <c r="JKK13" s="84"/>
      <c r="JKL13" s="84"/>
      <c r="JKM13" s="84"/>
      <c r="JKN13" s="84"/>
      <c r="JKO13" s="84"/>
      <c r="JKP13" s="84"/>
      <c r="JKQ13" s="84"/>
      <c r="JKR13" s="84"/>
      <c r="JKS13" s="84"/>
      <c r="JKT13" s="84"/>
      <c r="JKU13" s="84"/>
      <c r="JKV13" s="84"/>
      <c r="JKW13" s="84"/>
      <c r="JKX13" s="84"/>
      <c r="JKY13" s="84"/>
      <c r="JKZ13" s="84"/>
      <c r="JLA13" s="84"/>
      <c r="JLB13" s="84"/>
      <c r="JLC13" s="84"/>
      <c r="JLD13" s="84"/>
      <c r="JLE13" s="84"/>
      <c r="JLF13" s="84"/>
      <c r="JLG13" s="84"/>
      <c r="JLH13" s="84"/>
      <c r="JLI13" s="84"/>
      <c r="JLJ13" s="84"/>
      <c r="JLK13" s="84"/>
      <c r="JLL13" s="84"/>
      <c r="JLM13" s="84"/>
      <c r="JLN13" s="84"/>
      <c r="JLO13" s="84"/>
      <c r="JLP13" s="84"/>
      <c r="JLQ13" s="84"/>
      <c r="JLR13" s="84"/>
      <c r="JLS13" s="84"/>
      <c r="JLT13" s="84"/>
      <c r="JLU13" s="84"/>
      <c r="JLV13" s="84"/>
      <c r="JLW13" s="84"/>
      <c r="JLX13" s="84"/>
      <c r="JLY13" s="84"/>
      <c r="JLZ13" s="84"/>
      <c r="JMA13" s="84"/>
      <c r="JMB13" s="84"/>
      <c r="JMC13" s="84"/>
      <c r="JMD13" s="84"/>
      <c r="JME13" s="84"/>
      <c r="JMF13" s="84"/>
      <c r="JMG13" s="84"/>
      <c r="JMH13" s="84"/>
      <c r="JMI13" s="84"/>
      <c r="JMJ13" s="84"/>
      <c r="JMK13" s="84"/>
      <c r="JML13" s="84"/>
      <c r="JMM13" s="84"/>
      <c r="JMN13" s="84"/>
      <c r="JMO13" s="84"/>
      <c r="JMP13" s="84"/>
      <c r="JMQ13" s="84"/>
      <c r="JMR13" s="84"/>
      <c r="JMS13" s="84"/>
      <c r="JMT13" s="84"/>
      <c r="JMU13" s="84"/>
      <c r="JMV13" s="84"/>
      <c r="JMW13" s="84"/>
      <c r="JMX13" s="84"/>
      <c r="JMY13" s="84"/>
      <c r="JMZ13" s="84"/>
      <c r="JNA13" s="84"/>
      <c r="JNB13" s="84"/>
      <c r="JNC13" s="84"/>
      <c r="JND13" s="84"/>
      <c r="JNE13" s="84"/>
      <c r="JNF13" s="84"/>
      <c r="JNG13" s="84"/>
      <c r="JNH13" s="84"/>
      <c r="JNI13" s="84"/>
      <c r="JNJ13" s="84"/>
      <c r="JNK13" s="84"/>
      <c r="JNL13" s="84"/>
      <c r="JNM13" s="84"/>
      <c r="JNN13" s="84"/>
      <c r="JNO13" s="84"/>
      <c r="JNP13" s="84"/>
      <c r="JNQ13" s="84"/>
      <c r="JNR13" s="84"/>
      <c r="JNS13" s="84"/>
      <c r="JNT13" s="84"/>
      <c r="JNU13" s="84"/>
      <c r="JNV13" s="84"/>
      <c r="JNW13" s="84"/>
      <c r="JNX13" s="84"/>
      <c r="JNY13" s="84"/>
      <c r="JNZ13" s="84"/>
      <c r="JOA13" s="84"/>
      <c r="JOB13" s="84"/>
      <c r="JOC13" s="84"/>
      <c r="JOD13" s="84"/>
      <c r="JOE13" s="84"/>
      <c r="JOF13" s="84"/>
      <c r="JOG13" s="84"/>
      <c r="JOH13" s="84"/>
      <c r="JOI13" s="84"/>
      <c r="JOJ13" s="84"/>
      <c r="JOK13" s="84"/>
      <c r="JOL13" s="84"/>
      <c r="JOM13" s="84"/>
      <c r="JON13" s="84"/>
      <c r="JOO13" s="84"/>
      <c r="JOP13" s="84"/>
      <c r="JOQ13" s="84"/>
      <c r="JOR13" s="84"/>
      <c r="JOS13" s="84"/>
      <c r="JOT13" s="84"/>
      <c r="JOU13" s="84"/>
      <c r="JOV13" s="84"/>
      <c r="JOW13" s="84"/>
      <c r="JOX13" s="84"/>
      <c r="JOY13" s="84"/>
      <c r="JOZ13" s="84"/>
      <c r="JPA13" s="84"/>
      <c r="JPB13" s="84"/>
      <c r="JPC13" s="84"/>
      <c r="JPD13" s="84"/>
      <c r="JPE13" s="84"/>
      <c r="JPF13" s="84"/>
      <c r="JPG13" s="84"/>
      <c r="JPH13" s="84"/>
      <c r="JPI13" s="84"/>
      <c r="JPJ13" s="84"/>
      <c r="JPK13" s="84"/>
      <c r="JPL13" s="84"/>
      <c r="JPM13" s="84"/>
      <c r="JPN13" s="84"/>
      <c r="JPO13" s="84"/>
      <c r="JPP13" s="84"/>
      <c r="JPQ13" s="84"/>
      <c r="JPR13" s="84"/>
      <c r="JPS13" s="84"/>
      <c r="JPT13" s="84"/>
      <c r="JPU13" s="84"/>
      <c r="JPV13" s="84"/>
      <c r="JPW13" s="84"/>
      <c r="JPX13" s="84"/>
      <c r="JPY13" s="84"/>
      <c r="JPZ13" s="84"/>
      <c r="JQA13" s="84"/>
      <c r="JQB13" s="84"/>
      <c r="JQC13" s="84"/>
      <c r="JQD13" s="84"/>
      <c r="JQE13" s="84"/>
      <c r="JQF13" s="84"/>
      <c r="JQG13" s="84"/>
      <c r="JQH13" s="84"/>
      <c r="JQI13" s="84"/>
      <c r="JQJ13" s="84"/>
      <c r="JQK13" s="84"/>
      <c r="JQL13" s="84"/>
      <c r="JQM13" s="84"/>
      <c r="JQN13" s="84"/>
      <c r="JQO13" s="84"/>
      <c r="JQP13" s="84"/>
      <c r="JQQ13" s="84"/>
      <c r="JQR13" s="84"/>
      <c r="JQS13" s="84"/>
      <c r="JQT13" s="84"/>
      <c r="JQU13" s="84"/>
      <c r="JQV13" s="84"/>
      <c r="JQW13" s="84"/>
      <c r="JQX13" s="84"/>
      <c r="JQY13" s="84"/>
      <c r="JQZ13" s="84"/>
      <c r="JRA13" s="84"/>
      <c r="JRB13" s="84"/>
      <c r="JRC13" s="84"/>
      <c r="JRD13" s="84"/>
      <c r="JRE13" s="84"/>
      <c r="JRF13" s="84"/>
      <c r="JRG13" s="84"/>
      <c r="JRH13" s="84"/>
      <c r="JRI13" s="84"/>
      <c r="JRJ13" s="84"/>
      <c r="JRK13" s="84"/>
      <c r="JRL13" s="84"/>
      <c r="JRM13" s="84"/>
      <c r="JRN13" s="84"/>
      <c r="JRO13" s="84"/>
      <c r="JRP13" s="84"/>
      <c r="JRQ13" s="84"/>
      <c r="JRR13" s="84"/>
      <c r="JRS13" s="84"/>
      <c r="JRT13" s="84"/>
      <c r="JRU13" s="84"/>
      <c r="JRV13" s="84"/>
      <c r="JRW13" s="84"/>
      <c r="JRX13" s="84"/>
      <c r="JRY13" s="84"/>
      <c r="JRZ13" s="84"/>
      <c r="JSA13" s="84"/>
      <c r="JSB13" s="84"/>
      <c r="JSC13" s="84"/>
      <c r="JSD13" s="84"/>
      <c r="JSE13" s="84"/>
      <c r="JSF13" s="84"/>
      <c r="JSG13" s="84"/>
      <c r="JSH13" s="84"/>
      <c r="JSI13" s="84"/>
      <c r="JSJ13" s="84"/>
      <c r="JSK13" s="84"/>
      <c r="JSL13" s="84"/>
      <c r="JSM13" s="84"/>
      <c r="JSN13" s="84"/>
      <c r="JSO13" s="84"/>
      <c r="JSP13" s="84"/>
      <c r="JSQ13" s="84"/>
      <c r="JSR13" s="84"/>
      <c r="JSS13" s="84"/>
      <c r="JST13" s="84"/>
      <c r="JSU13" s="84"/>
      <c r="JSV13" s="84"/>
      <c r="JSW13" s="84"/>
      <c r="JSX13" s="84"/>
      <c r="JSY13" s="84"/>
      <c r="JSZ13" s="84"/>
      <c r="JTA13" s="84"/>
      <c r="JTB13" s="84"/>
      <c r="JTC13" s="84"/>
      <c r="JTD13" s="84"/>
      <c r="JTE13" s="84"/>
      <c r="JTF13" s="84"/>
      <c r="JTG13" s="84"/>
      <c r="JTH13" s="84"/>
      <c r="JTI13" s="84"/>
      <c r="JTJ13" s="84"/>
      <c r="JTK13" s="84"/>
      <c r="JTL13" s="84"/>
      <c r="JTM13" s="84"/>
      <c r="JTN13" s="84"/>
      <c r="JTO13" s="84"/>
      <c r="JTP13" s="84"/>
      <c r="JTQ13" s="84"/>
      <c r="JTR13" s="84"/>
      <c r="JTS13" s="84"/>
      <c r="JTT13" s="84"/>
      <c r="JTU13" s="84"/>
      <c r="JTV13" s="84"/>
      <c r="JTW13" s="84"/>
      <c r="JTX13" s="84"/>
      <c r="JTY13" s="84"/>
      <c r="JTZ13" s="84"/>
      <c r="JUA13" s="84"/>
      <c r="JUB13" s="84"/>
      <c r="JUC13" s="84"/>
      <c r="JUD13" s="84"/>
      <c r="JUE13" s="84"/>
      <c r="JUF13" s="84"/>
      <c r="JUG13" s="84"/>
      <c r="JUH13" s="84"/>
      <c r="JUI13" s="84"/>
      <c r="JUJ13" s="84"/>
      <c r="JUK13" s="84"/>
      <c r="JUL13" s="84"/>
      <c r="JUM13" s="84"/>
      <c r="JUN13" s="84"/>
      <c r="JUO13" s="84"/>
      <c r="JUP13" s="84"/>
      <c r="JUQ13" s="84"/>
      <c r="JUR13" s="84"/>
      <c r="JUS13" s="84"/>
      <c r="JUT13" s="84"/>
      <c r="JUU13" s="84"/>
      <c r="JUV13" s="84"/>
      <c r="JUW13" s="84"/>
      <c r="JUX13" s="84"/>
      <c r="JUY13" s="84"/>
      <c r="JUZ13" s="84"/>
      <c r="JVA13" s="84"/>
      <c r="JVB13" s="84"/>
      <c r="JVC13" s="84"/>
      <c r="JVD13" s="84"/>
      <c r="JVE13" s="84"/>
      <c r="JVF13" s="84"/>
      <c r="JVG13" s="84"/>
      <c r="JVH13" s="84"/>
      <c r="JVI13" s="84"/>
      <c r="JVJ13" s="84"/>
      <c r="JVK13" s="84"/>
      <c r="JVL13" s="84"/>
      <c r="JVM13" s="84"/>
      <c r="JVN13" s="84"/>
      <c r="JVO13" s="84"/>
      <c r="JVP13" s="84"/>
      <c r="JVQ13" s="84"/>
      <c r="JVR13" s="84"/>
      <c r="JVS13" s="84"/>
      <c r="JVT13" s="84"/>
      <c r="JVU13" s="84"/>
      <c r="JVV13" s="84"/>
      <c r="JVW13" s="84"/>
      <c r="JVX13" s="84"/>
      <c r="JVY13" s="84"/>
      <c r="JVZ13" s="84"/>
      <c r="JWA13" s="84"/>
      <c r="JWB13" s="84"/>
      <c r="JWC13" s="84"/>
      <c r="JWD13" s="84"/>
      <c r="JWE13" s="84"/>
      <c r="JWF13" s="84"/>
      <c r="JWG13" s="84"/>
      <c r="JWH13" s="84"/>
      <c r="JWI13" s="84"/>
      <c r="JWJ13" s="84"/>
      <c r="JWK13" s="84"/>
      <c r="JWL13" s="84"/>
      <c r="JWM13" s="84"/>
      <c r="JWN13" s="84"/>
      <c r="JWO13" s="84"/>
      <c r="JWP13" s="84"/>
      <c r="JWQ13" s="84"/>
      <c r="JWR13" s="84"/>
      <c r="JWS13" s="84"/>
      <c r="JWT13" s="84"/>
      <c r="JWU13" s="84"/>
      <c r="JWV13" s="84"/>
      <c r="JWW13" s="84"/>
      <c r="JWX13" s="84"/>
      <c r="JWY13" s="84"/>
      <c r="JWZ13" s="84"/>
      <c r="JXA13" s="84"/>
      <c r="JXB13" s="84"/>
      <c r="JXC13" s="84"/>
      <c r="JXD13" s="84"/>
      <c r="JXE13" s="84"/>
      <c r="JXF13" s="84"/>
      <c r="JXG13" s="84"/>
      <c r="JXH13" s="84"/>
      <c r="JXI13" s="84"/>
      <c r="JXJ13" s="84"/>
      <c r="JXK13" s="84"/>
      <c r="JXL13" s="84"/>
      <c r="JXM13" s="84"/>
      <c r="JXN13" s="84"/>
      <c r="JXO13" s="84"/>
      <c r="JXP13" s="84"/>
      <c r="JXQ13" s="84"/>
      <c r="JXR13" s="84"/>
      <c r="JXS13" s="84"/>
      <c r="JXT13" s="84"/>
      <c r="JXU13" s="84"/>
      <c r="JXV13" s="84"/>
      <c r="JXW13" s="84"/>
      <c r="JXX13" s="84"/>
      <c r="JXY13" s="84"/>
      <c r="JXZ13" s="84"/>
      <c r="JYA13" s="84"/>
      <c r="JYB13" s="84"/>
      <c r="JYC13" s="84"/>
      <c r="JYD13" s="84"/>
      <c r="JYE13" s="84"/>
      <c r="JYF13" s="84"/>
      <c r="JYG13" s="84"/>
      <c r="JYH13" s="84"/>
      <c r="JYI13" s="84"/>
      <c r="JYJ13" s="84"/>
      <c r="JYK13" s="84"/>
      <c r="JYL13" s="84"/>
      <c r="JYM13" s="84"/>
      <c r="JYN13" s="84"/>
      <c r="JYO13" s="84"/>
      <c r="JYP13" s="84"/>
      <c r="JYQ13" s="84"/>
      <c r="JYR13" s="84"/>
      <c r="JYS13" s="84"/>
      <c r="JYT13" s="84"/>
      <c r="JYU13" s="84"/>
      <c r="JYV13" s="84"/>
      <c r="JYW13" s="84"/>
      <c r="JYX13" s="84"/>
      <c r="JYY13" s="84"/>
      <c r="JYZ13" s="84"/>
      <c r="JZA13" s="84"/>
      <c r="JZB13" s="84"/>
      <c r="JZC13" s="84"/>
      <c r="JZD13" s="84"/>
      <c r="JZE13" s="84"/>
      <c r="JZF13" s="84"/>
      <c r="JZG13" s="84"/>
      <c r="JZH13" s="84"/>
      <c r="JZI13" s="84"/>
      <c r="JZJ13" s="84"/>
      <c r="JZK13" s="84"/>
      <c r="JZL13" s="84"/>
      <c r="JZM13" s="84"/>
      <c r="JZN13" s="84"/>
      <c r="JZO13" s="84"/>
      <c r="JZP13" s="84"/>
      <c r="JZQ13" s="84"/>
      <c r="JZR13" s="84"/>
      <c r="JZS13" s="84"/>
      <c r="JZT13" s="84"/>
      <c r="JZU13" s="84"/>
      <c r="JZV13" s="84"/>
      <c r="JZW13" s="84"/>
      <c r="JZX13" s="84"/>
      <c r="JZY13" s="84"/>
      <c r="JZZ13" s="84"/>
      <c r="KAA13" s="84"/>
      <c r="KAB13" s="84"/>
      <c r="KAC13" s="84"/>
      <c r="KAD13" s="84"/>
      <c r="KAE13" s="84"/>
      <c r="KAF13" s="84"/>
      <c r="KAG13" s="84"/>
      <c r="KAH13" s="84"/>
      <c r="KAI13" s="84"/>
      <c r="KAJ13" s="84"/>
      <c r="KAK13" s="84"/>
      <c r="KAL13" s="84"/>
      <c r="KAM13" s="84"/>
      <c r="KAN13" s="84"/>
      <c r="KAO13" s="84"/>
      <c r="KAP13" s="84"/>
      <c r="KAQ13" s="84"/>
      <c r="KAR13" s="84"/>
      <c r="KAS13" s="84"/>
      <c r="KAT13" s="84"/>
      <c r="KAU13" s="84"/>
      <c r="KAV13" s="84"/>
      <c r="KAW13" s="84"/>
      <c r="KAX13" s="84"/>
      <c r="KAY13" s="84"/>
      <c r="KAZ13" s="84"/>
      <c r="KBA13" s="84"/>
      <c r="KBB13" s="84"/>
      <c r="KBC13" s="84"/>
      <c r="KBD13" s="84"/>
      <c r="KBE13" s="84"/>
      <c r="KBF13" s="84"/>
      <c r="KBG13" s="84"/>
      <c r="KBH13" s="84"/>
      <c r="KBI13" s="84"/>
      <c r="KBJ13" s="84"/>
      <c r="KBK13" s="84"/>
      <c r="KBL13" s="84"/>
      <c r="KBM13" s="84"/>
      <c r="KBN13" s="84"/>
      <c r="KBO13" s="84"/>
      <c r="KBP13" s="84"/>
      <c r="KBQ13" s="84"/>
      <c r="KBR13" s="84"/>
      <c r="KBS13" s="84"/>
      <c r="KBT13" s="84"/>
      <c r="KBU13" s="84"/>
      <c r="KBV13" s="84"/>
      <c r="KBW13" s="84"/>
      <c r="KBX13" s="84"/>
      <c r="KBY13" s="84"/>
      <c r="KBZ13" s="84"/>
      <c r="KCA13" s="84"/>
      <c r="KCB13" s="84"/>
      <c r="KCC13" s="84"/>
      <c r="KCD13" s="84"/>
      <c r="KCE13" s="84"/>
      <c r="KCF13" s="84"/>
      <c r="KCG13" s="84"/>
      <c r="KCH13" s="84"/>
      <c r="KCI13" s="84"/>
      <c r="KCJ13" s="84"/>
      <c r="KCK13" s="84"/>
      <c r="KCL13" s="84"/>
      <c r="KCM13" s="84"/>
      <c r="KCN13" s="84"/>
      <c r="KCO13" s="84"/>
      <c r="KCP13" s="84"/>
      <c r="KCQ13" s="84"/>
      <c r="KCR13" s="84"/>
      <c r="KCS13" s="84"/>
      <c r="KCT13" s="84"/>
      <c r="KCU13" s="84"/>
      <c r="KCV13" s="84"/>
      <c r="KCW13" s="84"/>
      <c r="KCX13" s="84"/>
      <c r="KCY13" s="84"/>
      <c r="KCZ13" s="84"/>
      <c r="KDA13" s="84"/>
      <c r="KDB13" s="84"/>
      <c r="KDC13" s="84"/>
      <c r="KDD13" s="84"/>
      <c r="KDE13" s="84"/>
      <c r="KDF13" s="84"/>
      <c r="KDG13" s="84"/>
      <c r="KDH13" s="84"/>
      <c r="KDI13" s="84"/>
      <c r="KDJ13" s="84"/>
      <c r="KDK13" s="84"/>
      <c r="KDL13" s="84"/>
      <c r="KDM13" s="84"/>
      <c r="KDN13" s="84"/>
      <c r="KDO13" s="84"/>
      <c r="KDP13" s="84"/>
      <c r="KDQ13" s="84"/>
      <c r="KDR13" s="84"/>
      <c r="KDS13" s="84"/>
      <c r="KDT13" s="84"/>
      <c r="KDU13" s="84"/>
      <c r="KDV13" s="84"/>
      <c r="KDW13" s="84"/>
      <c r="KDX13" s="84"/>
      <c r="KDY13" s="84"/>
      <c r="KDZ13" s="84"/>
      <c r="KEA13" s="84"/>
      <c r="KEB13" s="84"/>
      <c r="KEC13" s="84"/>
      <c r="KED13" s="84"/>
      <c r="KEE13" s="84"/>
      <c r="KEF13" s="84"/>
      <c r="KEG13" s="84"/>
      <c r="KEH13" s="84"/>
      <c r="KEI13" s="84"/>
      <c r="KEJ13" s="84"/>
      <c r="KEK13" s="84"/>
      <c r="KEL13" s="84"/>
      <c r="KEM13" s="84"/>
      <c r="KEN13" s="84"/>
      <c r="KEO13" s="84"/>
      <c r="KEP13" s="84"/>
      <c r="KEQ13" s="84"/>
      <c r="KER13" s="84"/>
      <c r="KES13" s="84"/>
      <c r="KET13" s="84"/>
      <c r="KEU13" s="84"/>
      <c r="KEV13" s="84"/>
      <c r="KEW13" s="84"/>
      <c r="KEX13" s="84"/>
      <c r="KEY13" s="84"/>
      <c r="KEZ13" s="84"/>
      <c r="KFA13" s="84"/>
      <c r="KFB13" s="84"/>
      <c r="KFC13" s="84"/>
      <c r="KFD13" s="84"/>
      <c r="KFE13" s="84"/>
      <c r="KFF13" s="84"/>
      <c r="KFG13" s="84"/>
      <c r="KFH13" s="84"/>
      <c r="KFI13" s="84"/>
      <c r="KFJ13" s="84"/>
      <c r="KFK13" s="84"/>
      <c r="KFL13" s="84"/>
      <c r="KFM13" s="84"/>
      <c r="KFN13" s="84"/>
      <c r="KFO13" s="84"/>
      <c r="KFP13" s="84"/>
      <c r="KFQ13" s="84"/>
      <c r="KFR13" s="84"/>
      <c r="KFS13" s="84"/>
      <c r="KFT13" s="84"/>
      <c r="KFU13" s="84"/>
      <c r="KFV13" s="84"/>
      <c r="KFW13" s="84"/>
      <c r="KFX13" s="84"/>
      <c r="KFY13" s="84"/>
      <c r="KFZ13" s="84"/>
      <c r="KGA13" s="84"/>
      <c r="KGB13" s="84"/>
      <c r="KGC13" s="84"/>
      <c r="KGD13" s="84"/>
      <c r="KGE13" s="84"/>
      <c r="KGF13" s="84"/>
      <c r="KGG13" s="84"/>
      <c r="KGH13" s="84"/>
      <c r="KGI13" s="84"/>
      <c r="KGJ13" s="84"/>
      <c r="KGK13" s="84"/>
      <c r="KGL13" s="84"/>
      <c r="KGM13" s="84"/>
      <c r="KGN13" s="84"/>
      <c r="KGO13" s="84"/>
      <c r="KGP13" s="84"/>
      <c r="KGQ13" s="84"/>
      <c r="KGR13" s="84"/>
      <c r="KGS13" s="84"/>
      <c r="KGT13" s="84"/>
      <c r="KGU13" s="84"/>
      <c r="KGV13" s="84"/>
      <c r="KGW13" s="84"/>
      <c r="KGX13" s="84"/>
      <c r="KGY13" s="84"/>
      <c r="KGZ13" s="84"/>
      <c r="KHA13" s="84"/>
      <c r="KHB13" s="84"/>
      <c r="KHC13" s="84"/>
      <c r="KHD13" s="84"/>
      <c r="KHE13" s="84"/>
      <c r="KHF13" s="84"/>
      <c r="KHG13" s="84"/>
      <c r="KHH13" s="84"/>
      <c r="KHI13" s="84"/>
      <c r="KHJ13" s="84"/>
      <c r="KHK13" s="84"/>
      <c r="KHL13" s="84"/>
      <c r="KHM13" s="84"/>
      <c r="KHN13" s="84"/>
      <c r="KHO13" s="84"/>
      <c r="KHP13" s="84"/>
      <c r="KHQ13" s="84"/>
      <c r="KHR13" s="84"/>
      <c r="KHS13" s="84"/>
      <c r="KHT13" s="84"/>
      <c r="KHU13" s="84"/>
      <c r="KHV13" s="84"/>
      <c r="KHW13" s="84"/>
      <c r="KHX13" s="84"/>
      <c r="KHY13" s="84"/>
      <c r="KHZ13" s="84"/>
      <c r="KIA13" s="84"/>
      <c r="KIB13" s="84"/>
      <c r="KIC13" s="84"/>
      <c r="KID13" s="84"/>
      <c r="KIE13" s="84"/>
      <c r="KIF13" s="84"/>
      <c r="KIG13" s="84"/>
      <c r="KIH13" s="84"/>
      <c r="KII13" s="84"/>
      <c r="KIJ13" s="84"/>
      <c r="KIK13" s="84"/>
      <c r="KIL13" s="84"/>
      <c r="KIM13" s="84"/>
      <c r="KIN13" s="84"/>
      <c r="KIO13" s="84"/>
      <c r="KIP13" s="84"/>
      <c r="KIQ13" s="84"/>
      <c r="KIR13" s="84"/>
      <c r="KIS13" s="84"/>
      <c r="KIT13" s="84"/>
      <c r="KIU13" s="84"/>
      <c r="KIV13" s="84"/>
      <c r="KIW13" s="84"/>
      <c r="KIX13" s="84"/>
      <c r="KIY13" s="84"/>
      <c r="KIZ13" s="84"/>
      <c r="KJA13" s="84"/>
      <c r="KJB13" s="84"/>
      <c r="KJC13" s="84"/>
      <c r="KJD13" s="84"/>
      <c r="KJE13" s="84"/>
      <c r="KJF13" s="84"/>
      <c r="KJG13" s="84"/>
      <c r="KJH13" s="84"/>
      <c r="KJI13" s="84"/>
      <c r="KJJ13" s="84"/>
      <c r="KJK13" s="84"/>
      <c r="KJL13" s="84"/>
      <c r="KJM13" s="84"/>
      <c r="KJN13" s="84"/>
      <c r="KJO13" s="84"/>
      <c r="KJP13" s="84"/>
      <c r="KJQ13" s="84"/>
      <c r="KJR13" s="84"/>
      <c r="KJS13" s="84"/>
      <c r="KJT13" s="84"/>
      <c r="KJU13" s="84"/>
      <c r="KJV13" s="84"/>
      <c r="KJW13" s="84"/>
      <c r="KJX13" s="84"/>
      <c r="KJY13" s="84"/>
      <c r="KJZ13" s="84"/>
      <c r="KKA13" s="84"/>
      <c r="KKB13" s="84"/>
      <c r="KKC13" s="84"/>
      <c r="KKD13" s="84"/>
      <c r="KKE13" s="84"/>
      <c r="KKF13" s="84"/>
      <c r="KKG13" s="84"/>
      <c r="KKH13" s="84"/>
      <c r="KKI13" s="84"/>
      <c r="KKJ13" s="84"/>
      <c r="KKK13" s="84"/>
      <c r="KKL13" s="84"/>
      <c r="KKM13" s="84"/>
      <c r="KKN13" s="84"/>
      <c r="KKO13" s="84"/>
      <c r="KKP13" s="84"/>
      <c r="KKQ13" s="84"/>
      <c r="KKR13" s="84"/>
      <c r="KKS13" s="84"/>
      <c r="KKT13" s="84"/>
      <c r="KKU13" s="84"/>
      <c r="KKV13" s="84"/>
      <c r="KKW13" s="84"/>
      <c r="KKX13" s="84"/>
      <c r="KKY13" s="84"/>
      <c r="KKZ13" s="84"/>
      <c r="KLA13" s="84"/>
      <c r="KLB13" s="84"/>
      <c r="KLC13" s="84"/>
      <c r="KLD13" s="84"/>
      <c r="KLE13" s="84"/>
      <c r="KLF13" s="84"/>
      <c r="KLG13" s="84"/>
      <c r="KLH13" s="84"/>
      <c r="KLI13" s="84"/>
      <c r="KLJ13" s="84"/>
      <c r="KLK13" s="84"/>
      <c r="KLL13" s="84"/>
      <c r="KLM13" s="84"/>
      <c r="KLN13" s="84"/>
      <c r="KLO13" s="84"/>
      <c r="KLP13" s="84"/>
      <c r="KLQ13" s="84"/>
      <c r="KLR13" s="84"/>
      <c r="KLS13" s="84"/>
      <c r="KLT13" s="84"/>
      <c r="KLU13" s="84"/>
      <c r="KLV13" s="84"/>
      <c r="KLW13" s="84"/>
      <c r="KLX13" s="84"/>
      <c r="KLY13" s="84"/>
      <c r="KLZ13" s="84"/>
      <c r="KMA13" s="84"/>
      <c r="KMB13" s="84"/>
      <c r="KMC13" s="84"/>
      <c r="KMD13" s="84"/>
      <c r="KME13" s="84"/>
      <c r="KMF13" s="84"/>
      <c r="KMG13" s="84"/>
      <c r="KMH13" s="84"/>
      <c r="KMI13" s="84"/>
      <c r="KMJ13" s="84"/>
      <c r="KMK13" s="84"/>
      <c r="KML13" s="84"/>
      <c r="KMM13" s="84"/>
      <c r="KMN13" s="84"/>
      <c r="KMO13" s="84"/>
      <c r="KMP13" s="84"/>
      <c r="KMQ13" s="84"/>
      <c r="KMR13" s="84"/>
      <c r="KMS13" s="84"/>
      <c r="KMT13" s="84"/>
      <c r="KMU13" s="84"/>
      <c r="KMV13" s="84"/>
      <c r="KMW13" s="84"/>
      <c r="KMX13" s="84"/>
      <c r="KMY13" s="84"/>
      <c r="KMZ13" s="84"/>
      <c r="KNA13" s="84"/>
      <c r="KNB13" s="84"/>
      <c r="KNC13" s="84"/>
      <c r="KND13" s="84"/>
      <c r="KNE13" s="84"/>
      <c r="KNF13" s="84"/>
      <c r="KNG13" s="84"/>
      <c r="KNH13" s="84"/>
      <c r="KNI13" s="84"/>
      <c r="KNJ13" s="84"/>
      <c r="KNK13" s="84"/>
      <c r="KNL13" s="84"/>
      <c r="KNM13" s="84"/>
      <c r="KNN13" s="84"/>
      <c r="KNO13" s="84"/>
      <c r="KNP13" s="84"/>
      <c r="KNQ13" s="84"/>
      <c r="KNR13" s="84"/>
      <c r="KNS13" s="84"/>
      <c r="KNT13" s="84"/>
      <c r="KNU13" s="84"/>
      <c r="KNV13" s="84"/>
      <c r="KNW13" s="84"/>
      <c r="KNX13" s="84"/>
      <c r="KNY13" s="84"/>
      <c r="KNZ13" s="84"/>
      <c r="KOA13" s="84"/>
      <c r="KOB13" s="84"/>
      <c r="KOC13" s="84"/>
      <c r="KOD13" s="84"/>
      <c r="KOE13" s="84"/>
      <c r="KOF13" s="84"/>
      <c r="KOG13" s="84"/>
      <c r="KOH13" s="84"/>
      <c r="KOI13" s="84"/>
      <c r="KOJ13" s="84"/>
      <c r="KOK13" s="84"/>
      <c r="KOL13" s="84"/>
      <c r="KOM13" s="84"/>
      <c r="KON13" s="84"/>
      <c r="KOO13" s="84"/>
      <c r="KOP13" s="84"/>
      <c r="KOQ13" s="84"/>
      <c r="KOR13" s="84"/>
      <c r="KOS13" s="84"/>
      <c r="KOT13" s="84"/>
      <c r="KOU13" s="84"/>
      <c r="KOV13" s="84"/>
      <c r="KOW13" s="84"/>
      <c r="KOX13" s="84"/>
      <c r="KOY13" s="84"/>
      <c r="KOZ13" s="84"/>
      <c r="KPA13" s="84"/>
      <c r="KPB13" s="84"/>
      <c r="KPC13" s="84"/>
      <c r="KPD13" s="84"/>
      <c r="KPE13" s="84"/>
      <c r="KPF13" s="84"/>
      <c r="KPG13" s="84"/>
      <c r="KPH13" s="84"/>
      <c r="KPI13" s="84"/>
      <c r="KPJ13" s="84"/>
      <c r="KPK13" s="84"/>
      <c r="KPL13" s="84"/>
      <c r="KPM13" s="84"/>
      <c r="KPN13" s="84"/>
      <c r="KPO13" s="84"/>
      <c r="KPP13" s="84"/>
      <c r="KPQ13" s="84"/>
      <c r="KPR13" s="84"/>
      <c r="KPS13" s="84"/>
      <c r="KPT13" s="84"/>
      <c r="KPU13" s="84"/>
      <c r="KPV13" s="84"/>
      <c r="KPW13" s="84"/>
      <c r="KPX13" s="84"/>
      <c r="KPY13" s="84"/>
      <c r="KPZ13" s="84"/>
      <c r="KQA13" s="84"/>
      <c r="KQB13" s="84"/>
      <c r="KQC13" s="84"/>
      <c r="KQD13" s="84"/>
      <c r="KQE13" s="84"/>
      <c r="KQF13" s="84"/>
      <c r="KQG13" s="84"/>
      <c r="KQH13" s="84"/>
      <c r="KQI13" s="84"/>
      <c r="KQJ13" s="84"/>
      <c r="KQK13" s="84"/>
      <c r="KQL13" s="84"/>
      <c r="KQM13" s="84"/>
      <c r="KQN13" s="84"/>
      <c r="KQO13" s="84"/>
      <c r="KQP13" s="84"/>
      <c r="KQQ13" s="84"/>
      <c r="KQR13" s="84"/>
      <c r="KQS13" s="84"/>
      <c r="KQT13" s="84"/>
      <c r="KQU13" s="84"/>
      <c r="KQV13" s="84"/>
      <c r="KQW13" s="84"/>
      <c r="KQX13" s="84"/>
      <c r="KQY13" s="84"/>
      <c r="KQZ13" s="84"/>
      <c r="KRA13" s="84"/>
      <c r="KRB13" s="84"/>
      <c r="KRC13" s="84"/>
      <c r="KRD13" s="84"/>
      <c r="KRE13" s="84"/>
      <c r="KRF13" s="84"/>
      <c r="KRG13" s="84"/>
      <c r="KRH13" s="84"/>
      <c r="KRI13" s="84"/>
      <c r="KRJ13" s="84"/>
      <c r="KRK13" s="84"/>
      <c r="KRL13" s="84"/>
      <c r="KRM13" s="84"/>
      <c r="KRN13" s="84"/>
      <c r="KRO13" s="84"/>
      <c r="KRP13" s="84"/>
      <c r="KRQ13" s="84"/>
      <c r="KRR13" s="84"/>
      <c r="KRS13" s="84"/>
      <c r="KRT13" s="84"/>
      <c r="KRU13" s="84"/>
      <c r="KRV13" s="84"/>
      <c r="KRW13" s="84"/>
      <c r="KRX13" s="84"/>
      <c r="KRY13" s="84"/>
      <c r="KRZ13" s="84"/>
      <c r="KSA13" s="84"/>
      <c r="KSB13" s="84"/>
      <c r="KSC13" s="84"/>
      <c r="KSD13" s="84"/>
      <c r="KSE13" s="84"/>
      <c r="KSF13" s="84"/>
      <c r="KSG13" s="84"/>
      <c r="KSH13" s="84"/>
      <c r="KSI13" s="84"/>
      <c r="KSJ13" s="84"/>
      <c r="KSK13" s="84"/>
      <c r="KSL13" s="84"/>
      <c r="KSM13" s="84"/>
      <c r="KSN13" s="84"/>
      <c r="KSO13" s="84"/>
      <c r="KSP13" s="84"/>
      <c r="KSQ13" s="84"/>
      <c r="KSR13" s="84"/>
      <c r="KSS13" s="84"/>
      <c r="KST13" s="84"/>
      <c r="KSU13" s="84"/>
      <c r="KSV13" s="84"/>
      <c r="KSW13" s="84"/>
      <c r="KSX13" s="84"/>
      <c r="KSY13" s="84"/>
      <c r="KSZ13" s="84"/>
      <c r="KTA13" s="84"/>
      <c r="KTB13" s="84"/>
      <c r="KTC13" s="84"/>
      <c r="KTD13" s="84"/>
      <c r="KTE13" s="84"/>
      <c r="KTF13" s="84"/>
      <c r="KTG13" s="84"/>
      <c r="KTH13" s="84"/>
      <c r="KTI13" s="84"/>
      <c r="KTJ13" s="84"/>
      <c r="KTK13" s="84"/>
      <c r="KTL13" s="84"/>
      <c r="KTM13" s="84"/>
      <c r="KTN13" s="84"/>
      <c r="KTO13" s="84"/>
      <c r="KTP13" s="84"/>
      <c r="KTQ13" s="84"/>
      <c r="KTR13" s="84"/>
      <c r="KTS13" s="84"/>
      <c r="KTT13" s="84"/>
      <c r="KTU13" s="84"/>
      <c r="KTV13" s="84"/>
      <c r="KTW13" s="84"/>
      <c r="KTX13" s="84"/>
      <c r="KTY13" s="84"/>
      <c r="KTZ13" s="84"/>
      <c r="KUA13" s="84"/>
      <c r="KUB13" s="84"/>
      <c r="KUC13" s="84"/>
      <c r="KUD13" s="84"/>
      <c r="KUE13" s="84"/>
      <c r="KUF13" s="84"/>
      <c r="KUG13" s="84"/>
      <c r="KUH13" s="84"/>
      <c r="KUI13" s="84"/>
      <c r="KUJ13" s="84"/>
      <c r="KUK13" s="84"/>
      <c r="KUL13" s="84"/>
      <c r="KUM13" s="84"/>
      <c r="KUN13" s="84"/>
      <c r="KUO13" s="84"/>
      <c r="KUP13" s="84"/>
      <c r="KUQ13" s="84"/>
      <c r="KUR13" s="84"/>
      <c r="KUS13" s="84"/>
      <c r="KUT13" s="84"/>
      <c r="KUU13" s="84"/>
      <c r="KUV13" s="84"/>
      <c r="KUW13" s="84"/>
      <c r="KUX13" s="84"/>
      <c r="KUY13" s="84"/>
      <c r="KUZ13" s="84"/>
      <c r="KVA13" s="84"/>
      <c r="KVB13" s="84"/>
      <c r="KVC13" s="84"/>
      <c r="KVD13" s="84"/>
      <c r="KVE13" s="84"/>
      <c r="KVF13" s="84"/>
      <c r="KVG13" s="84"/>
      <c r="KVH13" s="84"/>
      <c r="KVI13" s="84"/>
      <c r="KVJ13" s="84"/>
      <c r="KVK13" s="84"/>
      <c r="KVL13" s="84"/>
      <c r="KVM13" s="84"/>
      <c r="KVN13" s="84"/>
      <c r="KVO13" s="84"/>
      <c r="KVP13" s="84"/>
      <c r="KVQ13" s="84"/>
      <c r="KVR13" s="84"/>
      <c r="KVS13" s="84"/>
      <c r="KVT13" s="84"/>
      <c r="KVU13" s="84"/>
      <c r="KVV13" s="84"/>
      <c r="KVW13" s="84"/>
      <c r="KVX13" s="84"/>
      <c r="KVY13" s="84"/>
      <c r="KVZ13" s="84"/>
      <c r="KWA13" s="84"/>
      <c r="KWB13" s="84"/>
      <c r="KWC13" s="84"/>
      <c r="KWD13" s="84"/>
      <c r="KWE13" s="84"/>
      <c r="KWF13" s="84"/>
      <c r="KWG13" s="84"/>
      <c r="KWH13" s="84"/>
      <c r="KWI13" s="84"/>
      <c r="KWJ13" s="84"/>
      <c r="KWK13" s="84"/>
      <c r="KWL13" s="84"/>
      <c r="KWM13" s="84"/>
      <c r="KWN13" s="84"/>
      <c r="KWO13" s="84"/>
      <c r="KWP13" s="84"/>
      <c r="KWQ13" s="84"/>
      <c r="KWR13" s="84"/>
      <c r="KWS13" s="84"/>
      <c r="KWT13" s="84"/>
      <c r="KWU13" s="84"/>
      <c r="KWV13" s="84"/>
      <c r="KWW13" s="84"/>
      <c r="KWX13" s="84"/>
      <c r="KWY13" s="84"/>
      <c r="KWZ13" s="84"/>
      <c r="KXA13" s="84"/>
      <c r="KXB13" s="84"/>
      <c r="KXC13" s="84"/>
      <c r="KXD13" s="84"/>
      <c r="KXE13" s="84"/>
      <c r="KXF13" s="84"/>
      <c r="KXG13" s="84"/>
      <c r="KXH13" s="84"/>
      <c r="KXI13" s="84"/>
      <c r="KXJ13" s="84"/>
      <c r="KXK13" s="84"/>
      <c r="KXL13" s="84"/>
      <c r="KXM13" s="84"/>
      <c r="KXN13" s="84"/>
      <c r="KXO13" s="84"/>
      <c r="KXP13" s="84"/>
      <c r="KXQ13" s="84"/>
      <c r="KXR13" s="84"/>
      <c r="KXS13" s="84"/>
      <c r="KXT13" s="84"/>
      <c r="KXU13" s="84"/>
      <c r="KXV13" s="84"/>
      <c r="KXW13" s="84"/>
      <c r="KXX13" s="84"/>
      <c r="KXY13" s="84"/>
      <c r="KXZ13" s="84"/>
      <c r="KYA13" s="84"/>
      <c r="KYB13" s="84"/>
      <c r="KYC13" s="84"/>
      <c r="KYD13" s="84"/>
      <c r="KYE13" s="84"/>
      <c r="KYF13" s="84"/>
      <c r="KYG13" s="84"/>
      <c r="KYH13" s="84"/>
      <c r="KYI13" s="84"/>
      <c r="KYJ13" s="84"/>
      <c r="KYK13" s="84"/>
      <c r="KYL13" s="84"/>
      <c r="KYM13" s="84"/>
      <c r="KYN13" s="84"/>
      <c r="KYO13" s="84"/>
      <c r="KYP13" s="84"/>
      <c r="KYQ13" s="84"/>
      <c r="KYR13" s="84"/>
      <c r="KYS13" s="84"/>
      <c r="KYT13" s="84"/>
      <c r="KYU13" s="84"/>
      <c r="KYV13" s="84"/>
      <c r="KYW13" s="84"/>
      <c r="KYX13" s="84"/>
      <c r="KYY13" s="84"/>
      <c r="KYZ13" s="84"/>
      <c r="KZA13" s="84"/>
      <c r="KZB13" s="84"/>
      <c r="KZC13" s="84"/>
      <c r="KZD13" s="84"/>
      <c r="KZE13" s="84"/>
      <c r="KZF13" s="84"/>
      <c r="KZG13" s="84"/>
      <c r="KZH13" s="84"/>
      <c r="KZI13" s="84"/>
      <c r="KZJ13" s="84"/>
      <c r="KZK13" s="84"/>
      <c r="KZL13" s="84"/>
      <c r="KZM13" s="84"/>
      <c r="KZN13" s="84"/>
      <c r="KZO13" s="84"/>
      <c r="KZP13" s="84"/>
      <c r="KZQ13" s="84"/>
      <c r="KZR13" s="84"/>
      <c r="KZS13" s="84"/>
      <c r="KZT13" s="84"/>
      <c r="KZU13" s="84"/>
      <c r="KZV13" s="84"/>
      <c r="KZW13" s="84"/>
      <c r="KZX13" s="84"/>
      <c r="KZY13" s="84"/>
      <c r="KZZ13" s="84"/>
      <c r="LAA13" s="84"/>
      <c r="LAB13" s="84"/>
      <c r="LAC13" s="84"/>
      <c r="LAD13" s="84"/>
      <c r="LAE13" s="84"/>
      <c r="LAF13" s="84"/>
      <c r="LAG13" s="84"/>
      <c r="LAH13" s="84"/>
      <c r="LAI13" s="84"/>
      <c r="LAJ13" s="84"/>
      <c r="LAK13" s="84"/>
      <c r="LAL13" s="84"/>
      <c r="LAM13" s="84"/>
      <c r="LAN13" s="84"/>
      <c r="LAO13" s="84"/>
      <c r="LAP13" s="84"/>
      <c r="LAQ13" s="84"/>
      <c r="LAR13" s="84"/>
      <c r="LAS13" s="84"/>
      <c r="LAT13" s="84"/>
      <c r="LAU13" s="84"/>
      <c r="LAV13" s="84"/>
      <c r="LAW13" s="84"/>
      <c r="LAX13" s="84"/>
      <c r="LAY13" s="84"/>
      <c r="LAZ13" s="84"/>
      <c r="LBA13" s="84"/>
      <c r="LBB13" s="84"/>
      <c r="LBC13" s="84"/>
      <c r="LBD13" s="84"/>
      <c r="LBE13" s="84"/>
      <c r="LBF13" s="84"/>
      <c r="LBG13" s="84"/>
      <c r="LBH13" s="84"/>
      <c r="LBI13" s="84"/>
      <c r="LBJ13" s="84"/>
      <c r="LBK13" s="84"/>
      <c r="LBL13" s="84"/>
      <c r="LBM13" s="84"/>
      <c r="LBN13" s="84"/>
      <c r="LBO13" s="84"/>
      <c r="LBP13" s="84"/>
      <c r="LBQ13" s="84"/>
      <c r="LBR13" s="84"/>
      <c r="LBS13" s="84"/>
      <c r="LBT13" s="84"/>
      <c r="LBU13" s="84"/>
      <c r="LBV13" s="84"/>
      <c r="LBW13" s="84"/>
      <c r="LBX13" s="84"/>
      <c r="LBY13" s="84"/>
      <c r="LBZ13" s="84"/>
      <c r="LCA13" s="84"/>
      <c r="LCB13" s="84"/>
      <c r="LCC13" s="84"/>
      <c r="LCD13" s="84"/>
      <c r="LCE13" s="84"/>
      <c r="LCF13" s="84"/>
      <c r="LCG13" s="84"/>
      <c r="LCH13" s="84"/>
      <c r="LCI13" s="84"/>
      <c r="LCJ13" s="84"/>
      <c r="LCK13" s="84"/>
      <c r="LCL13" s="84"/>
      <c r="LCM13" s="84"/>
      <c r="LCN13" s="84"/>
      <c r="LCO13" s="84"/>
      <c r="LCP13" s="84"/>
      <c r="LCQ13" s="84"/>
      <c r="LCR13" s="84"/>
      <c r="LCS13" s="84"/>
      <c r="LCT13" s="84"/>
      <c r="LCU13" s="84"/>
      <c r="LCV13" s="84"/>
      <c r="LCW13" s="84"/>
      <c r="LCX13" s="84"/>
      <c r="LCY13" s="84"/>
      <c r="LCZ13" s="84"/>
      <c r="LDA13" s="84"/>
      <c r="LDB13" s="84"/>
      <c r="LDC13" s="84"/>
      <c r="LDD13" s="84"/>
      <c r="LDE13" s="84"/>
      <c r="LDF13" s="84"/>
      <c r="LDG13" s="84"/>
      <c r="LDH13" s="84"/>
      <c r="LDI13" s="84"/>
      <c r="LDJ13" s="84"/>
      <c r="LDK13" s="84"/>
      <c r="LDL13" s="84"/>
      <c r="LDM13" s="84"/>
      <c r="LDN13" s="84"/>
      <c r="LDO13" s="84"/>
      <c r="LDP13" s="84"/>
      <c r="LDQ13" s="84"/>
      <c r="LDR13" s="84"/>
      <c r="LDS13" s="84"/>
      <c r="LDT13" s="84"/>
      <c r="LDU13" s="84"/>
      <c r="LDV13" s="84"/>
      <c r="LDW13" s="84"/>
      <c r="LDX13" s="84"/>
      <c r="LDY13" s="84"/>
      <c r="LDZ13" s="84"/>
      <c r="LEA13" s="84"/>
      <c r="LEB13" s="84"/>
      <c r="LEC13" s="84"/>
      <c r="LED13" s="84"/>
      <c r="LEE13" s="84"/>
      <c r="LEF13" s="84"/>
      <c r="LEG13" s="84"/>
      <c r="LEH13" s="84"/>
      <c r="LEI13" s="84"/>
      <c r="LEJ13" s="84"/>
      <c r="LEK13" s="84"/>
      <c r="LEL13" s="84"/>
      <c r="LEM13" s="84"/>
      <c r="LEN13" s="84"/>
      <c r="LEO13" s="84"/>
      <c r="LEP13" s="84"/>
      <c r="LEQ13" s="84"/>
      <c r="LER13" s="84"/>
      <c r="LES13" s="84"/>
      <c r="LET13" s="84"/>
      <c r="LEU13" s="84"/>
      <c r="LEV13" s="84"/>
      <c r="LEW13" s="84"/>
      <c r="LEX13" s="84"/>
      <c r="LEY13" s="84"/>
      <c r="LEZ13" s="84"/>
      <c r="LFA13" s="84"/>
      <c r="LFB13" s="84"/>
      <c r="LFC13" s="84"/>
      <c r="LFD13" s="84"/>
      <c r="LFE13" s="84"/>
      <c r="LFF13" s="84"/>
      <c r="LFG13" s="84"/>
      <c r="LFH13" s="84"/>
      <c r="LFI13" s="84"/>
      <c r="LFJ13" s="84"/>
      <c r="LFK13" s="84"/>
      <c r="LFL13" s="84"/>
      <c r="LFM13" s="84"/>
      <c r="LFN13" s="84"/>
      <c r="LFO13" s="84"/>
      <c r="LFP13" s="84"/>
      <c r="LFQ13" s="84"/>
      <c r="LFR13" s="84"/>
      <c r="LFS13" s="84"/>
      <c r="LFT13" s="84"/>
      <c r="LFU13" s="84"/>
      <c r="LFV13" s="84"/>
      <c r="LFW13" s="84"/>
      <c r="LFX13" s="84"/>
      <c r="LFY13" s="84"/>
      <c r="LFZ13" s="84"/>
      <c r="LGA13" s="84"/>
      <c r="LGB13" s="84"/>
      <c r="LGC13" s="84"/>
      <c r="LGD13" s="84"/>
      <c r="LGE13" s="84"/>
      <c r="LGF13" s="84"/>
      <c r="LGG13" s="84"/>
      <c r="LGH13" s="84"/>
      <c r="LGI13" s="84"/>
      <c r="LGJ13" s="84"/>
      <c r="LGK13" s="84"/>
      <c r="LGL13" s="84"/>
      <c r="LGM13" s="84"/>
      <c r="LGN13" s="84"/>
      <c r="LGO13" s="84"/>
      <c r="LGP13" s="84"/>
      <c r="LGQ13" s="84"/>
      <c r="LGR13" s="84"/>
      <c r="LGS13" s="84"/>
      <c r="LGT13" s="84"/>
      <c r="LGU13" s="84"/>
      <c r="LGV13" s="84"/>
      <c r="LGW13" s="84"/>
      <c r="LGX13" s="84"/>
      <c r="LGY13" s="84"/>
      <c r="LGZ13" s="84"/>
      <c r="LHA13" s="84"/>
      <c r="LHB13" s="84"/>
      <c r="LHC13" s="84"/>
      <c r="LHD13" s="84"/>
      <c r="LHE13" s="84"/>
      <c r="LHF13" s="84"/>
      <c r="LHG13" s="84"/>
      <c r="LHH13" s="84"/>
      <c r="LHI13" s="84"/>
      <c r="LHJ13" s="84"/>
      <c r="LHK13" s="84"/>
      <c r="LHL13" s="84"/>
      <c r="LHM13" s="84"/>
      <c r="LHN13" s="84"/>
      <c r="LHO13" s="84"/>
      <c r="LHP13" s="84"/>
      <c r="LHQ13" s="84"/>
      <c r="LHR13" s="84"/>
      <c r="LHS13" s="84"/>
      <c r="LHT13" s="84"/>
      <c r="LHU13" s="84"/>
      <c r="LHV13" s="84"/>
      <c r="LHW13" s="84"/>
      <c r="LHX13" s="84"/>
      <c r="LHY13" s="84"/>
      <c r="LHZ13" s="84"/>
      <c r="LIA13" s="84"/>
      <c r="LIB13" s="84"/>
      <c r="LIC13" s="84"/>
      <c r="LID13" s="84"/>
      <c r="LIE13" s="84"/>
      <c r="LIF13" s="84"/>
      <c r="LIG13" s="84"/>
      <c r="LIH13" s="84"/>
      <c r="LII13" s="84"/>
      <c r="LIJ13" s="84"/>
      <c r="LIK13" s="84"/>
      <c r="LIL13" s="84"/>
      <c r="LIM13" s="84"/>
      <c r="LIN13" s="84"/>
      <c r="LIO13" s="84"/>
      <c r="LIP13" s="84"/>
      <c r="LIQ13" s="84"/>
      <c r="LIR13" s="84"/>
      <c r="LIS13" s="84"/>
      <c r="LIT13" s="84"/>
      <c r="LIU13" s="84"/>
      <c r="LIV13" s="84"/>
      <c r="LIW13" s="84"/>
      <c r="LIX13" s="84"/>
      <c r="LIY13" s="84"/>
      <c r="LIZ13" s="84"/>
      <c r="LJA13" s="84"/>
      <c r="LJB13" s="84"/>
      <c r="LJC13" s="84"/>
      <c r="LJD13" s="84"/>
      <c r="LJE13" s="84"/>
      <c r="LJF13" s="84"/>
      <c r="LJG13" s="84"/>
      <c r="LJH13" s="84"/>
      <c r="LJI13" s="84"/>
      <c r="LJJ13" s="84"/>
      <c r="LJK13" s="84"/>
      <c r="LJL13" s="84"/>
      <c r="LJM13" s="84"/>
      <c r="LJN13" s="84"/>
      <c r="LJO13" s="84"/>
      <c r="LJP13" s="84"/>
      <c r="LJQ13" s="84"/>
      <c r="LJR13" s="84"/>
      <c r="LJS13" s="84"/>
      <c r="LJT13" s="84"/>
      <c r="LJU13" s="84"/>
      <c r="LJV13" s="84"/>
      <c r="LJW13" s="84"/>
      <c r="LJX13" s="84"/>
      <c r="LJY13" s="84"/>
      <c r="LJZ13" s="84"/>
      <c r="LKA13" s="84"/>
      <c r="LKB13" s="84"/>
      <c r="LKC13" s="84"/>
      <c r="LKD13" s="84"/>
      <c r="LKE13" s="84"/>
      <c r="LKF13" s="84"/>
      <c r="LKG13" s="84"/>
      <c r="LKH13" s="84"/>
      <c r="LKI13" s="84"/>
      <c r="LKJ13" s="84"/>
      <c r="LKK13" s="84"/>
      <c r="LKL13" s="84"/>
      <c r="LKM13" s="84"/>
      <c r="LKN13" s="84"/>
      <c r="LKO13" s="84"/>
      <c r="LKP13" s="84"/>
      <c r="LKQ13" s="84"/>
      <c r="LKR13" s="84"/>
      <c r="LKS13" s="84"/>
      <c r="LKT13" s="84"/>
      <c r="LKU13" s="84"/>
      <c r="LKV13" s="84"/>
      <c r="LKW13" s="84"/>
      <c r="LKX13" s="84"/>
      <c r="LKY13" s="84"/>
      <c r="LKZ13" s="84"/>
      <c r="LLA13" s="84"/>
      <c r="LLB13" s="84"/>
      <c r="LLC13" s="84"/>
      <c r="LLD13" s="84"/>
      <c r="LLE13" s="84"/>
      <c r="LLF13" s="84"/>
      <c r="LLG13" s="84"/>
      <c r="LLH13" s="84"/>
      <c r="LLI13" s="84"/>
      <c r="LLJ13" s="84"/>
      <c r="LLK13" s="84"/>
      <c r="LLL13" s="84"/>
      <c r="LLM13" s="84"/>
      <c r="LLN13" s="84"/>
      <c r="LLO13" s="84"/>
      <c r="LLP13" s="84"/>
      <c r="LLQ13" s="84"/>
      <c r="LLR13" s="84"/>
      <c r="LLS13" s="84"/>
      <c r="LLT13" s="84"/>
      <c r="LLU13" s="84"/>
      <c r="LLV13" s="84"/>
      <c r="LLW13" s="84"/>
      <c r="LLX13" s="84"/>
      <c r="LLY13" s="84"/>
      <c r="LLZ13" s="84"/>
      <c r="LMA13" s="84"/>
      <c r="LMB13" s="84"/>
      <c r="LMC13" s="84"/>
      <c r="LMD13" s="84"/>
      <c r="LME13" s="84"/>
      <c r="LMF13" s="84"/>
      <c r="LMG13" s="84"/>
      <c r="LMH13" s="84"/>
      <c r="LMI13" s="84"/>
      <c r="LMJ13" s="84"/>
      <c r="LMK13" s="84"/>
      <c r="LML13" s="84"/>
      <c r="LMM13" s="84"/>
      <c r="LMN13" s="84"/>
      <c r="LMO13" s="84"/>
      <c r="LMP13" s="84"/>
      <c r="LMQ13" s="84"/>
      <c r="LMR13" s="84"/>
      <c r="LMS13" s="84"/>
      <c r="LMT13" s="84"/>
      <c r="LMU13" s="84"/>
      <c r="LMV13" s="84"/>
      <c r="LMW13" s="84"/>
      <c r="LMX13" s="84"/>
      <c r="LMY13" s="84"/>
      <c r="LMZ13" s="84"/>
      <c r="LNA13" s="84"/>
      <c r="LNB13" s="84"/>
      <c r="LNC13" s="84"/>
      <c r="LND13" s="84"/>
      <c r="LNE13" s="84"/>
      <c r="LNF13" s="84"/>
      <c r="LNG13" s="84"/>
      <c r="LNH13" s="84"/>
      <c r="LNI13" s="84"/>
      <c r="LNJ13" s="84"/>
      <c r="LNK13" s="84"/>
      <c r="LNL13" s="84"/>
      <c r="LNM13" s="84"/>
      <c r="LNN13" s="84"/>
      <c r="LNO13" s="84"/>
      <c r="LNP13" s="84"/>
      <c r="LNQ13" s="84"/>
      <c r="LNR13" s="84"/>
      <c r="LNS13" s="84"/>
      <c r="LNT13" s="84"/>
      <c r="LNU13" s="84"/>
      <c r="LNV13" s="84"/>
      <c r="LNW13" s="84"/>
      <c r="LNX13" s="84"/>
      <c r="LNY13" s="84"/>
      <c r="LNZ13" s="84"/>
      <c r="LOA13" s="84"/>
      <c r="LOB13" s="84"/>
      <c r="LOC13" s="84"/>
      <c r="LOD13" s="84"/>
      <c r="LOE13" s="84"/>
      <c r="LOF13" s="84"/>
      <c r="LOG13" s="84"/>
      <c r="LOH13" s="84"/>
      <c r="LOI13" s="84"/>
      <c r="LOJ13" s="84"/>
      <c r="LOK13" s="84"/>
      <c r="LOL13" s="84"/>
      <c r="LOM13" s="84"/>
      <c r="LON13" s="84"/>
      <c r="LOO13" s="84"/>
      <c r="LOP13" s="84"/>
      <c r="LOQ13" s="84"/>
      <c r="LOR13" s="84"/>
      <c r="LOS13" s="84"/>
      <c r="LOT13" s="84"/>
      <c r="LOU13" s="84"/>
      <c r="LOV13" s="84"/>
      <c r="LOW13" s="84"/>
      <c r="LOX13" s="84"/>
      <c r="LOY13" s="84"/>
      <c r="LOZ13" s="84"/>
      <c r="LPA13" s="84"/>
      <c r="LPB13" s="84"/>
      <c r="LPC13" s="84"/>
      <c r="LPD13" s="84"/>
      <c r="LPE13" s="84"/>
      <c r="LPF13" s="84"/>
      <c r="LPG13" s="84"/>
      <c r="LPH13" s="84"/>
      <c r="LPI13" s="84"/>
      <c r="LPJ13" s="84"/>
      <c r="LPK13" s="84"/>
      <c r="LPL13" s="84"/>
      <c r="LPM13" s="84"/>
      <c r="LPN13" s="84"/>
      <c r="LPO13" s="84"/>
      <c r="LPP13" s="84"/>
      <c r="LPQ13" s="84"/>
      <c r="LPR13" s="84"/>
      <c r="LPS13" s="84"/>
      <c r="LPT13" s="84"/>
      <c r="LPU13" s="84"/>
      <c r="LPV13" s="84"/>
      <c r="LPW13" s="84"/>
      <c r="LPX13" s="84"/>
      <c r="LPY13" s="84"/>
      <c r="LPZ13" s="84"/>
      <c r="LQA13" s="84"/>
      <c r="LQB13" s="84"/>
      <c r="LQC13" s="84"/>
      <c r="LQD13" s="84"/>
      <c r="LQE13" s="84"/>
      <c r="LQF13" s="84"/>
      <c r="LQG13" s="84"/>
      <c r="LQH13" s="84"/>
      <c r="LQI13" s="84"/>
      <c r="LQJ13" s="84"/>
      <c r="LQK13" s="84"/>
      <c r="LQL13" s="84"/>
      <c r="LQM13" s="84"/>
      <c r="LQN13" s="84"/>
      <c r="LQO13" s="84"/>
      <c r="LQP13" s="84"/>
      <c r="LQQ13" s="84"/>
      <c r="LQR13" s="84"/>
      <c r="LQS13" s="84"/>
      <c r="LQT13" s="84"/>
      <c r="LQU13" s="84"/>
      <c r="LQV13" s="84"/>
      <c r="LQW13" s="84"/>
      <c r="LQX13" s="84"/>
      <c r="LQY13" s="84"/>
      <c r="LQZ13" s="84"/>
      <c r="LRA13" s="84"/>
      <c r="LRB13" s="84"/>
      <c r="LRC13" s="84"/>
      <c r="LRD13" s="84"/>
      <c r="LRE13" s="84"/>
      <c r="LRF13" s="84"/>
      <c r="LRG13" s="84"/>
      <c r="LRH13" s="84"/>
      <c r="LRI13" s="84"/>
      <c r="LRJ13" s="84"/>
      <c r="LRK13" s="84"/>
      <c r="LRL13" s="84"/>
      <c r="LRM13" s="84"/>
      <c r="LRN13" s="84"/>
      <c r="LRO13" s="84"/>
      <c r="LRP13" s="84"/>
      <c r="LRQ13" s="84"/>
      <c r="LRR13" s="84"/>
      <c r="LRS13" s="84"/>
      <c r="LRT13" s="84"/>
      <c r="LRU13" s="84"/>
      <c r="LRV13" s="84"/>
      <c r="LRW13" s="84"/>
      <c r="LRX13" s="84"/>
      <c r="LRY13" s="84"/>
      <c r="LRZ13" s="84"/>
      <c r="LSA13" s="84"/>
      <c r="LSB13" s="84"/>
      <c r="LSC13" s="84"/>
      <c r="LSD13" s="84"/>
      <c r="LSE13" s="84"/>
      <c r="LSF13" s="84"/>
      <c r="LSG13" s="84"/>
      <c r="LSH13" s="84"/>
      <c r="LSI13" s="84"/>
      <c r="LSJ13" s="84"/>
      <c r="LSK13" s="84"/>
      <c r="LSL13" s="84"/>
      <c r="LSM13" s="84"/>
      <c r="LSN13" s="84"/>
      <c r="LSO13" s="84"/>
      <c r="LSP13" s="84"/>
      <c r="LSQ13" s="84"/>
      <c r="LSR13" s="84"/>
      <c r="LSS13" s="84"/>
      <c r="LST13" s="84"/>
      <c r="LSU13" s="84"/>
      <c r="LSV13" s="84"/>
      <c r="LSW13" s="84"/>
      <c r="LSX13" s="84"/>
      <c r="LSY13" s="84"/>
      <c r="LSZ13" s="84"/>
      <c r="LTA13" s="84"/>
      <c r="LTB13" s="84"/>
      <c r="LTC13" s="84"/>
      <c r="LTD13" s="84"/>
      <c r="LTE13" s="84"/>
      <c r="LTF13" s="84"/>
      <c r="LTG13" s="84"/>
      <c r="LTH13" s="84"/>
      <c r="LTI13" s="84"/>
      <c r="LTJ13" s="84"/>
      <c r="LTK13" s="84"/>
      <c r="LTL13" s="84"/>
      <c r="LTM13" s="84"/>
      <c r="LTN13" s="84"/>
      <c r="LTO13" s="84"/>
      <c r="LTP13" s="84"/>
      <c r="LTQ13" s="84"/>
      <c r="LTR13" s="84"/>
      <c r="LTS13" s="84"/>
      <c r="LTT13" s="84"/>
      <c r="LTU13" s="84"/>
      <c r="LTV13" s="84"/>
      <c r="LTW13" s="84"/>
      <c r="LTX13" s="84"/>
      <c r="LTY13" s="84"/>
      <c r="LTZ13" s="84"/>
      <c r="LUA13" s="84"/>
      <c r="LUB13" s="84"/>
      <c r="LUC13" s="84"/>
      <c r="LUD13" s="84"/>
      <c r="LUE13" s="84"/>
      <c r="LUF13" s="84"/>
      <c r="LUG13" s="84"/>
      <c r="LUH13" s="84"/>
      <c r="LUI13" s="84"/>
      <c r="LUJ13" s="84"/>
      <c r="LUK13" s="84"/>
      <c r="LUL13" s="84"/>
      <c r="LUM13" s="84"/>
      <c r="LUN13" s="84"/>
      <c r="LUO13" s="84"/>
      <c r="LUP13" s="84"/>
      <c r="LUQ13" s="84"/>
      <c r="LUR13" s="84"/>
      <c r="LUS13" s="84"/>
      <c r="LUT13" s="84"/>
      <c r="LUU13" s="84"/>
      <c r="LUV13" s="84"/>
      <c r="LUW13" s="84"/>
      <c r="LUX13" s="84"/>
      <c r="LUY13" s="84"/>
      <c r="LUZ13" s="84"/>
      <c r="LVA13" s="84"/>
      <c r="LVB13" s="84"/>
      <c r="LVC13" s="84"/>
      <c r="LVD13" s="84"/>
      <c r="LVE13" s="84"/>
      <c r="LVF13" s="84"/>
      <c r="LVG13" s="84"/>
      <c r="LVH13" s="84"/>
      <c r="LVI13" s="84"/>
      <c r="LVJ13" s="84"/>
      <c r="LVK13" s="84"/>
      <c r="LVL13" s="84"/>
      <c r="LVM13" s="84"/>
      <c r="LVN13" s="84"/>
      <c r="LVO13" s="84"/>
      <c r="LVP13" s="84"/>
      <c r="LVQ13" s="84"/>
      <c r="LVR13" s="84"/>
      <c r="LVS13" s="84"/>
      <c r="LVT13" s="84"/>
      <c r="LVU13" s="84"/>
      <c r="LVV13" s="84"/>
      <c r="LVW13" s="84"/>
      <c r="LVX13" s="84"/>
      <c r="LVY13" s="84"/>
      <c r="LVZ13" s="84"/>
      <c r="LWA13" s="84"/>
      <c r="LWB13" s="84"/>
      <c r="LWC13" s="84"/>
      <c r="LWD13" s="84"/>
      <c r="LWE13" s="84"/>
      <c r="LWF13" s="84"/>
      <c r="LWG13" s="84"/>
      <c r="LWH13" s="84"/>
      <c r="LWI13" s="84"/>
      <c r="LWJ13" s="84"/>
      <c r="LWK13" s="84"/>
      <c r="LWL13" s="84"/>
      <c r="LWM13" s="84"/>
      <c r="LWN13" s="84"/>
      <c r="LWO13" s="84"/>
      <c r="LWP13" s="84"/>
      <c r="LWQ13" s="84"/>
      <c r="LWR13" s="84"/>
      <c r="LWS13" s="84"/>
      <c r="LWT13" s="84"/>
      <c r="LWU13" s="84"/>
      <c r="LWV13" s="84"/>
      <c r="LWW13" s="84"/>
      <c r="LWX13" s="84"/>
      <c r="LWY13" s="84"/>
      <c r="LWZ13" s="84"/>
      <c r="LXA13" s="84"/>
      <c r="LXB13" s="84"/>
      <c r="LXC13" s="84"/>
      <c r="LXD13" s="84"/>
      <c r="LXE13" s="84"/>
      <c r="LXF13" s="84"/>
      <c r="LXG13" s="84"/>
      <c r="LXH13" s="84"/>
      <c r="LXI13" s="84"/>
      <c r="LXJ13" s="84"/>
      <c r="LXK13" s="84"/>
      <c r="LXL13" s="84"/>
      <c r="LXM13" s="84"/>
      <c r="LXN13" s="84"/>
      <c r="LXO13" s="84"/>
      <c r="LXP13" s="84"/>
      <c r="LXQ13" s="84"/>
      <c r="LXR13" s="84"/>
      <c r="LXS13" s="84"/>
      <c r="LXT13" s="84"/>
      <c r="LXU13" s="84"/>
      <c r="LXV13" s="84"/>
      <c r="LXW13" s="84"/>
      <c r="LXX13" s="84"/>
      <c r="LXY13" s="84"/>
      <c r="LXZ13" s="84"/>
      <c r="LYA13" s="84"/>
      <c r="LYB13" s="84"/>
      <c r="LYC13" s="84"/>
      <c r="LYD13" s="84"/>
      <c r="LYE13" s="84"/>
      <c r="LYF13" s="84"/>
      <c r="LYG13" s="84"/>
      <c r="LYH13" s="84"/>
      <c r="LYI13" s="84"/>
      <c r="LYJ13" s="84"/>
      <c r="LYK13" s="84"/>
      <c r="LYL13" s="84"/>
      <c r="LYM13" s="84"/>
      <c r="LYN13" s="84"/>
      <c r="LYO13" s="84"/>
      <c r="LYP13" s="84"/>
      <c r="LYQ13" s="84"/>
      <c r="LYR13" s="84"/>
      <c r="LYS13" s="84"/>
      <c r="LYT13" s="84"/>
      <c r="LYU13" s="84"/>
      <c r="LYV13" s="84"/>
      <c r="LYW13" s="84"/>
      <c r="LYX13" s="84"/>
      <c r="LYY13" s="84"/>
      <c r="LYZ13" s="84"/>
      <c r="LZA13" s="84"/>
      <c r="LZB13" s="84"/>
      <c r="LZC13" s="84"/>
      <c r="LZD13" s="84"/>
      <c r="LZE13" s="84"/>
      <c r="LZF13" s="84"/>
      <c r="LZG13" s="84"/>
      <c r="LZH13" s="84"/>
      <c r="LZI13" s="84"/>
      <c r="LZJ13" s="84"/>
      <c r="LZK13" s="84"/>
      <c r="LZL13" s="84"/>
      <c r="LZM13" s="84"/>
      <c r="LZN13" s="84"/>
      <c r="LZO13" s="84"/>
      <c r="LZP13" s="84"/>
      <c r="LZQ13" s="84"/>
      <c r="LZR13" s="84"/>
      <c r="LZS13" s="84"/>
      <c r="LZT13" s="84"/>
      <c r="LZU13" s="84"/>
      <c r="LZV13" s="84"/>
      <c r="LZW13" s="84"/>
      <c r="LZX13" s="84"/>
      <c r="LZY13" s="84"/>
      <c r="LZZ13" s="84"/>
      <c r="MAA13" s="84"/>
      <c r="MAB13" s="84"/>
      <c r="MAC13" s="84"/>
      <c r="MAD13" s="84"/>
      <c r="MAE13" s="84"/>
      <c r="MAF13" s="84"/>
      <c r="MAG13" s="84"/>
      <c r="MAH13" s="84"/>
      <c r="MAI13" s="84"/>
      <c r="MAJ13" s="84"/>
      <c r="MAK13" s="84"/>
      <c r="MAL13" s="84"/>
      <c r="MAM13" s="84"/>
      <c r="MAN13" s="84"/>
      <c r="MAO13" s="84"/>
      <c r="MAP13" s="84"/>
      <c r="MAQ13" s="84"/>
      <c r="MAR13" s="84"/>
      <c r="MAS13" s="84"/>
      <c r="MAT13" s="84"/>
      <c r="MAU13" s="84"/>
      <c r="MAV13" s="84"/>
      <c r="MAW13" s="84"/>
      <c r="MAX13" s="84"/>
      <c r="MAY13" s="84"/>
      <c r="MAZ13" s="84"/>
      <c r="MBA13" s="84"/>
      <c r="MBB13" s="84"/>
      <c r="MBC13" s="84"/>
      <c r="MBD13" s="84"/>
      <c r="MBE13" s="84"/>
      <c r="MBF13" s="84"/>
      <c r="MBG13" s="84"/>
      <c r="MBH13" s="84"/>
      <c r="MBI13" s="84"/>
      <c r="MBJ13" s="84"/>
      <c r="MBK13" s="84"/>
      <c r="MBL13" s="84"/>
      <c r="MBM13" s="84"/>
      <c r="MBN13" s="84"/>
      <c r="MBO13" s="84"/>
      <c r="MBP13" s="84"/>
      <c r="MBQ13" s="84"/>
      <c r="MBR13" s="84"/>
      <c r="MBS13" s="84"/>
      <c r="MBT13" s="84"/>
      <c r="MBU13" s="84"/>
      <c r="MBV13" s="84"/>
      <c r="MBW13" s="84"/>
      <c r="MBX13" s="84"/>
      <c r="MBY13" s="84"/>
      <c r="MBZ13" s="84"/>
      <c r="MCA13" s="84"/>
      <c r="MCB13" s="84"/>
      <c r="MCC13" s="84"/>
      <c r="MCD13" s="84"/>
      <c r="MCE13" s="84"/>
      <c r="MCF13" s="84"/>
      <c r="MCG13" s="84"/>
      <c r="MCH13" s="84"/>
      <c r="MCI13" s="84"/>
      <c r="MCJ13" s="84"/>
      <c r="MCK13" s="84"/>
      <c r="MCL13" s="84"/>
      <c r="MCM13" s="84"/>
      <c r="MCN13" s="84"/>
      <c r="MCO13" s="84"/>
      <c r="MCP13" s="84"/>
      <c r="MCQ13" s="84"/>
      <c r="MCR13" s="84"/>
      <c r="MCS13" s="84"/>
      <c r="MCT13" s="84"/>
      <c r="MCU13" s="84"/>
      <c r="MCV13" s="84"/>
      <c r="MCW13" s="84"/>
      <c r="MCX13" s="84"/>
      <c r="MCY13" s="84"/>
      <c r="MCZ13" s="84"/>
      <c r="MDA13" s="84"/>
      <c r="MDB13" s="84"/>
      <c r="MDC13" s="84"/>
      <c r="MDD13" s="84"/>
      <c r="MDE13" s="84"/>
      <c r="MDF13" s="84"/>
      <c r="MDG13" s="84"/>
      <c r="MDH13" s="84"/>
      <c r="MDI13" s="84"/>
      <c r="MDJ13" s="84"/>
      <c r="MDK13" s="84"/>
      <c r="MDL13" s="84"/>
      <c r="MDM13" s="84"/>
      <c r="MDN13" s="84"/>
      <c r="MDO13" s="84"/>
      <c r="MDP13" s="84"/>
      <c r="MDQ13" s="84"/>
      <c r="MDR13" s="84"/>
      <c r="MDS13" s="84"/>
      <c r="MDT13" s="84"/>
      <c r="MDU13" s="84"/>
      <c r="MDV13" s="84"/>
      <c r="MDW13" s="84"/>
      <c r="MDX13" s="84"/>
      <c r="MDY13" s="84"/>
      <c r="MDZ13" s="84"/>
      <c r="MEA13" s="84"/>
      <c r="MEB13" s="84"/>
      <c r="MEC13" s="84"/>
      <c r="MED13" s="84"/>
      <c r="MEE13" s="84"/>
      <c r="MEF13" s="84"/>
      <c r="MEG13" s="84"/>
      <c r="MEH13" s="84"/>
      <c r="MEI13" s="84"/>
      <c r="MEJ13" s="84"/>
      <c r="MEK13" s="84"/>
      <c r="MEL13" s="84"/>
      <c r="MEM13" s="84"/>
      <c r="MEN13" s="84"/>
      <c r="MEO13" s="84"/>
      <c r="MEP13" s="84"/>
      <c r="MEQ13" s="84"/>
      <c r="MER13" s="84"/>
      <c r="MES13" s="84"/>
      <c r="MET13" s="84"/>
      <c r="MEU13" s="84"/>
      <c r="MEV13" s="84"/>
      <c r="MEW13" s="84"/>
      <c r="MEX13" s="84"/>
      <c r="MEY13" s="84"/>
      <c r="MEZ13" s="84"/>
      <c r="MFA13" s="84"/>
      <c r="MFB13" s="84"/>
      <c r="MFC13" s="84"/>
      <c r="MFD13" s="84"/>
      <c r="MFE13" s="84"/>
      <c r="MFF13" s="84"/>
      <c r="MFG13" s="84"/>
      <c r="MFH13" s="84"/>
      <c r="MFI13" s="84"/>
      <c r="MFJ13" s="84"/>
      <c r="MFK13" s="84"/>
      <c r="MFL13" s="84"/>
      <c r="MFM13" s="84"/>
      <c r="MFN13" s="84"/>
      <c r="MFO13" s="84"/>
      <c r="MFP13" s="84"/>
      <c r="MFQ13" s="84"/>
      <c r="MFR13" s="84"/>
      <c r="MFS13" s="84"/>
      <c r="MFT13" s="84"/>
      <c r="MFU13" s="84"/>
      <c r="MFV13" s="84"/>
      <c r="MFW13" s="84"/>
      <c r="MFX13" s="84"/>
      <c r="MFY13" s="84"/>
      <c r="MFZ13" s="84"/>
      <c r="MGA13" s="84"/>
      <c r="MGB13" s="84"/>
      <c r="MGC13" s="84"/>
      <c r="MGD13" s="84"/>
      <c r="MGE13" s="84"/>
      <c r="MGF13" s="84"/>
      <c r="MGG13" s="84"/>
      <c r="MGH13" s="84"/>
      <c r="MGI13" s="84"/>
      <c r="MGJ13" s="84"/>
      <c r="MGK13" s="84"/>
      <c r="MGL13" s="84"/>
      <c r="MGM13" s="84"/>
      <c r="MGN13" s="84"/>
      <c r="MGO13" s="84"/>
      <c r="MGP13" s="84"/>
      <c r="MGQ13" s="84"/>
      <c r="MGR13" s="84"/>
      <c r="MGS13" s="84"/>
      <c r="MGT13" s="84"/>
      <c r="MGU13" s="84"/>
      <c r="MGV13" s="84"/>
      <c r="MGW13" s="84"/>
      <c r="MGX13" s="84"/>
      <c r="MGY13" s="84"/>
      <c r="MGZ13" s="84"/>
      <c r="MHA13" s="84"/>
      <c r="MHB13" s="84"/>
      <c r="MHC13" s="84"/>
      <c r="MHD13" s="84"/>
      <c r="MHE13" s="84"/>
      <c r="MHF13" s="84"/>
      <c r="MHG13" s="84"/>
      <c r="MHH13" s="84"/>
      <c r="MHI13" s="84"/>
      <c r="MHJ13" s="84"/>
      <c r="MHK13" s="84"/>
      <c r="MHL13" s="84"/>
      <c r="MHM13" s="84"/>
      <c r="MHN13" s="84"/>
      <c r="MHO13" s="84"/>
      <c r="MHP13" s="84"/>
      <c r="MHQ13" s="84"/>
      <c r="MHR13" s="84"/>
      <c r="MHS13" s="84"/>
      <c r="MHT13" s="84"/>
      <c r="MHU13" s="84"/>
      <c r="MHV13" s="84"/>
      <c r="MHW13" s="84"/>
      <c r="MHX13" s="84"/>
      <c r="MHY13" s="84"/>
      <c r="MHZ13" s="84"/>
      <c r="MIA13" s="84"/>
      <c r="MIB13" s="84"/>
      <c r="MIC13" s="84"/>
      <c r="MID13" s="84"/>
      <c r="MIE13" s="84"/>
      <c r="MIF13" s="84"/>
      <c r="MIG13" s="84"/>
      <c r="MIH13" s="84"/>
      <c r="MII13" s="84"/>
      <c r="MIJ13" s="84"/>
      <c r="MIK13" s="84"/>
      <c r="MIL13" s="84"/>
      <c r="MIM13" s="84"/>
      <c r="MIN13" s="84"/>
      <c r="MIO13" s="84"/>
      <c r="MIP13" s="84"/>
      <c r="MIQ13" s="84"/>
      <c r="MIR13" s="84"/>
      <c r="MIS13" s="84"/>
      <c r="MIT13" s="84"/>
      <c r="MIU13" s="84"/>
      <c r="MIV13" s="84"/>
      <c r="MIW13" s="84"/>
      <c r="MIX13" s="84"/>
      <c r="MIY13" s="84"/>
      <c r="MIZ13" s="84"/>
      <c r="MJA13" s="84"/>
      <c r="MJB13" s="84"/>
      <c r="MJC13" s="84"/>
      <c r="MJD13" s="84"/>
      <c r="MJE13" s="84"/>
      <c r="MJF13" s="84"/>
      <c r="MJG13" s="84"/>
      <c r="MJH13" s="84"/>
      <c r="MJI13" s="84"/>
      <c r="MJJ13" s="84"/>
      <c r="MJK13" s="84"/>
      <c r="MJL13" s="84"/>
      <c r="MJM13" s="84"/>
      <c r="MJN13" s="84"/>
      <c r="MJO13" s="84"/>
      <c r="MJP13" s="84"/>
      <c r="MJQ13" s="84"/>
      <c r="MJR13" s="84"/>
      <c r="MJS13" s="84"/>
      <c r="MJT13" s="84"/>
      <c r="MJU13" s="84"/>
      <c r="MJV13" s="84"/>
      <c r="MJW13" s="84"/>
      <c r="MJX13" s="84"/>
      <c r="MJY13" s="84"/>
      <c r="MJZ13" s="84"/>
      <c r="MKA13" s="84"/>
      <c r="MKB13" s="84"/>
      <c r="MKC13" s="84"/>
      <c r="MKD13" s="84"/>
      <c r="MKE13" s="84"/>
      <c r="MKF13" s="84"/>
      <c r="MKG13" s="84"/>
      <c r="MKH13" s="84"/>
      <c r="MKI13" s="84"/>
      <c r="MKJ13" s="84"/>
      <c r="MKK13" s="84"/>
      <c r="MKL13" s="84"/>
      <c r="MKM13" s="84"/>
      <c r="MKN13" s="84"/>
      <c r="MKO13" s="84"/>
      <c r="MKP13" s="84"/>
      <c r="MKQ13" s="84"/>
      <c r="MKR13" s="84"/>
      <c r="MKS13" s="84"/>
      <c r="MKT13" s="84"/>
      <c r="MKU13" s="84"/>
      <c r="MKV13" s="84"/>
      <c r="MKW13" s="84"/>
      <c r="MKX13" s="84"/>
      <c r="MKY13" s="84"/>
      <c r="MKZ13" s="84"/>
      <c r="MLA13" s="84"/>
      <c r="MLB13" s="84"/>
      <c r="MLC13" s="84"/>
      <c r="MLD13" s="84"/>
      <c r="MLE13" s="84"/>
      <c r="MLF13" s="84"/>
      <c r="MLG13" s="84"/>
      <c r="MLH13" s="84"/>
      <c r="MLI13" s="84"/>
      <c r="MLJ13" s="84"/>
      <c r="MLK13" s="84"/>
      <c r="MLL13" s="84"/>
      <c r="MLM13" s="84"/>
      <c r="MLN13" s="84"/>
      <c r="MLO13" s="84"/>
      <c r="MLP13" s="84"/>
      <c r="MLQ13" s="84"/>
      <c r="MLR13" s="84"/>
      <c r="MLS13" s="84"/>
      <c r="MLT13" s="84"/>
      <c r="MLU13" s="84"/>
      <c r="MLV13" s="84"/>
      <c r="MLW13" s="84"/>
      <c r="MLX13" s="84"/>
      <c r="MLY13" s="84"/>
      <c r="MLZ13" s="84"/>
      <c r="MMA13" s="84"/>
      <c r="MMB13" s="84"/>
      <c r="MMC13" s="84"/>
      <c r="MMD13" s="84"/>
      <c r="MME13" s="84"/>
      <c r="MMF13" s="84"/>
      <c r="MMG13" s="84"/>
      <c r="MMH13" s="84"/>
      <c r="MMI13" s="84"/>
      <c r="MMJ13" s="84"/>
      <c r="MMK13" s="84"/>
      <c r="MML13" s="84"/>
      <c r="MMM13" s="84"/>
      <c r="MMN13" s="84"/>
      <c r="MMO13" s="84"/>
      <c r="MMP13" s="84"/>
      <c r="MMQ13" s="84"/>
      <c r="MMR13" s="84"/>
      <c r="MMS13" s="84"/>
      <c r="MMT13" s="84"/>
      <c r="MMU13" s="84"/>
      <c r="MMV13" s="84"/>
      <c r="MMW13" s="84"/>
      <c r="MMX13" s="84"/>
      <c r="MMY13" s="84"/>
      <c r="MMZ13" s="84"/>
      <c r="MNA13" s="84"/>
      <c r="MNB13" s="84"/>
      <c r="MNC13" s="84"/>
      <c r="MND13" s="84"/>
      <c r="MNE13" s="84"/>
      <c r="MNF13" s="84"/>
      <c r="MNG13" s="84"/>
      <c r="MNH13" s="84"/>
      <c r="MNI13" s="84"/>
      <c r="MNJ13" s="84"/>
      <c r="MNK13" s="84"/>
      <c r="MNL13" s="84"/>
      <c r="MNM13" s="84"/>
      <c r="MNN13" s="84"/>
      <c r="MNO13" s="84"/>
      <c r="MNP13" s="84"/>
      <c r="MNQ13" s="84"/>
      <c r="MNR13" s="84"/>
      <c r="MNS13" s="84"/>
      <c r="MNT13" s="84"/>
      <c r="MNU13" s="84"/>
      <c r="MNV13" s="84"/>
      <c r="MNW13" s="84"/>
      <c r="MNX13" s="84"/>
      <c r="MNY13" s="84"/>
      <c r="MNZ13" s="84"/>
      <c r="MOA13" s="84"/>
      <c r="MOB13" s="84"/>
      <c r="MOC13" s="84"/>
      <c r="MOD13" s="84"/>
      <c r="MOE13" s="84"/>
      <c r="MOF13" s="84"/>
      <c r="MOG13" s="84"/>
      <c r="MOH13" s="84"/>
      <c r="MOI13" s="84"/>
      <c r="MOJ13" s="84"/>
      <c r="MOK13" s="84"/>
      <c r="MOL13" s="84"/>
      <c r="MOM13" s="84"/>
      <c r="MON13" s="84"/>
      <c r="MOO13" s="84"/>
      <c r="MOP13" s="84"/>
      <c r="MOQ13" s="84"/>
      <c r="MOR13" s="84"/>
      <c r="MOS13" s="84"/>
      <c r="MOT13" s="84"/>
      <c r="MOU13" s="84"/>
      <c r="MOV13" s="84"/>
      <c r="MOW13" s="84"/>
      <c r="MOX13" s="84"/>
      <c r="MOY13" s="84"/>
      <c r="MOZ13" s="84"/>
      <c r="MPA13" s="84"/>
      <c r="MPB13" s="84"/>
      <c r="MPC13" s="84"/>
      <c r="MPD13" s="84"/>
      <c r="MPE13" s="84"/>
      <c r="MPF13" s="84"/>
      <c r="MPG13" s="84"/>
      <c r="MPH13" s="84"/>
      <c r="MPI13" s="84"/>
      <c r="MPJ13" s="84"/>
      <c r="MPK13" s="84"/>
      <c r="MPL13" s="84"/>
      <c r="MPM13" s="84"/>
      <c r="MPN13" s="84"/>
      <c r="MPO13" s="84"/>
      <c r="MPP13" s="84"/>
      <c r="MPQ13" s="84"/>
      <c r="MPR13" s="84"/>
      <c r="MPS13" s="84"/>
      <c r="MPT13" s="84"/>
      <c r="MPU13" s="84"/>
      <c r="MPV13" s="84"/>
      <c r="MPW13" s="84"/>
      <c r="MPX13" s="84"/>
      <c r="MPY13" s="84"/>
      <c r="MPZ13" s="84"/>
      <c r="MQA13" s="84"/>
      <c r="MQB13" s="84"/>
      <c r="MQC13" s="84"/>
      <c r="MQD13" s="84"/>
      <c r="MQE13" s="84"/>
      <c r="MQF13" s="84"/>
      <c r="MQG13" s="84"/>
      <c r="MQH13" s="84"/>
      <c r="MQI13" s="84"/>
      <c r="MQJ13" s="84"/>
      <c r="MQK13" s="84"/>
      <c r="MQL13" s="84"/>
      <c r="MQM13" s="84"/>
      <c r="MQN13" s="84"/>
      <c r="MQO13" s="84"/>
      <c r="MQP13" s="84"/>
      <c r="MQQ13" s="84"/>
      <c r="MQR13" s="84"/>
      <c r="MQS13" s="84"/>
      <c r="MQT13" s="84"/>
      <c r="MQU13" s="84"/>
      <c r="MQV13" s="84"/>
      <c r="MQW13" s="84"/>
      <c r="MQX13" s="84"/>
      <c r="MQY13" s="84"/>
      <c r="MQZ13" s="84"/>
      <c r="MRA13" s="84"/>
      <c r="MRB13" s="84"/>
      <c r="MRC13" s="84"/>
      <c r="MRD13" s="84"/>
      <c r="MRE13" s="84"/>
      <c r="MRF13" s="84"/>
      <c r="MRG13" s="84"/>
      <c r="MRH13" s="84"/>
      <c r="MRI13" s="84"/>
      <c r="MRJ13" s="84"/>
      <c r="MRK13" s="84"/>
      <c r="MRL13" s="84"/>
      <c r="MRM13" s="84"/>
      <c r="MRN13" s="84"/>
      <c r="MRO13" s="84"/>
      <c r="MRP13" s="84"/>
      <c r="MRQ13" s="84"/>
      <c r="MRR13" s="84"/>
      <c r="MRS13" s="84"/>
      <c r="MRT13" s="84"/>
      <c r="MRU13" s="84"/>
      <c r="MRV13" s="84"/>
      <c r="MRW13" s="84"/>
      <c r="MRX13" s="84"/>
      <c r="MRY13" s="84"/>
      <c r="MRZ13" s="84"/>
      <c r="MSA13" s="84"/>
      <c r="MSB13" s="84"/>
      <c r="MSC13" s="84"/>
      <c r="MSD13" s="84"/>
      <c r="MSE13" s="84"/>
      <c r="MSF13" s="84"/>
      <c r="MSG13" s="84"/>
      <c r="MSH13" s="84"/>
      <c r="MSI13" s="84"/>
      <c r="MSJ13" s="84"/>
      <c r="MSK13" s="84"/>
      <c r="MSL13" s="84"/>
      <c r="MSM13" s="84"/>
      <c r="MSN13" s="84"/>
      <c r="MSO13" s="84"/>
      <c r="MSP13" s="84"/>
      <c r="MSQ13" s="84"/>
      <c r="MSR13" s="84"/>
      <c r="MSS13" s="84"/>
      <c r="MST13" s="84"/>
      <c r="MSU13" s="84"/>
      <c r="MSV13" s="84"/>
      <c r="MSW13" s="84"/>
      <c r="MSX13" s="84"/>
      <c r="MSY13" s="84"/>
      <c r="MSZ13" s="84"/>
      <c r="MTA13" s="84"/>
      <c r="MTB13" s="84"/>
      <c r="MTC13" s="84"/>
      <c r="MTD13" s="84"/>
      <c r="MTE13" s="84"/>
      <c r="MTF13" s="84"/>
      <c r="MTG13" s="84"/>
      <c r="MTH13" s="84"/>
      <c r="MTI13" s="84"/>
      <c r="MTJ13" s="84"/>
      <c r="MTK13" s="84"/>
      <c r="MTL13" s="84"/>
      <c r="MTM13" s="84"/>
      <c r="MTN13" s="84"/>
      <c r="MTO13" s="84"/>
      <c r="MTP13" s="84"/>
      <c r="MTQ13" s="84"/>
      <c r="MTR13" s="84"/>
      <c r="MTS13" s="84"/>
      <c r="MTT13" s="84"/>
      <c r="MTU13" s="84"/>
      <c r="MTV13" s="84"/>
      <c r="MTW13" s="84"/>
      <c r="MTX13" s="84"/>
      <c r="MTY13" s="84"/>
      <c r="MTZ13" s="84"/>
      <c r="MUA13" s="84"/>
      <c r="MUB13" s="84"/>
      <c r="MUC13" s="84"/>
      <c r="MUD13" s="84"/>
      <c r="MUE13" s="84"/>
      <c r="MUF13" s="84"/>
      <c r="MUG13" s="84"/>
      <c r="MUH13" s="84"/>
      <c r="MUI13" s="84"/>
      <c r="MUJ13" s="84"/>
      <c r="MUK13" s="84"/>
      <c r="MUL13" s="84"/>
      <c r="MUM13" s="84"/>
      <c r="MUN13" s="84"/>
      <c r="MUO13" s="84"/>
      <c r="MUP13" s="84"/>
      <c r="MUQ13" s="84"/>
      <c r="MUR13" s="84"/>
      <c r="MUS13" s="84"/>
      <c r="MUT13" s="84"/>
      <c r="MUU13" s="84"/>
      <c r="MUV13" s="84"/>
      <c r="MUW13" s="84"/>
      <c r="MUX13" s="84"/>
      <c r="MUY13" s="84"/>
      <c r="MUZ13" s="84"/>
      <c r="MVA13" s="84"/>
      <c r="MVB13" s="84"/>
      <c r="MVC13" s="84"/>
      <c r="MVD13" s="84"/>
      <c r="MVE13" s="84"/>
      <c r="MVF13" s="84"/>
      <c r="MVG13" s="84"/>
      <c r="MVH13" s="84"/>
      <c r="MVI13" s="84"/>
      <c r="MVJ13" s="84"/>
      <c r="MVK13" s="84"/>
      <c r="MVL13" s="84"/>
      <c r="MVM13" s="84"/>
      <c r="MVN13" s="84"/>
      <c r="MVO13" s="84"/>
      <c r="MVP13" s="84"/>
      <c r="MVQ13" s="84"/>
      <c r="MVR13" s="84"/>
      <c r="MVS13" s="84"/>
      <c r="MVT13" s="84"/>
      <c r="MVU13" s="84"/>
      <c r="MVV13" s="84"/>
      <c r="MVW13" s="84"/>
      <c r="MVX13" s="84"/>
      <c r="MVY13" s="84"/>
      <c r="MVZ13" s="84"/>
      <c r="MWA13" s="84"/>
      <c r="MWB13" s="84"/>
      <c r="MWC13" s="84"/>
      <c r="MWD13" s="84"/>
      <c r="MWE13" s="84"/>
      <c r="MWF13" s="84"/>
      <c r="MWG13" s="84"/>
      <c r="MWH13" s="84"/>
      <c r="MWI13" s="84"/>
      <c r="MWJ13" s="84"/>
      <c r="MWK13" s="84"/>
      <c r="MWL13" s="84"/>
      <c r="MWM13" s="84"/>
      <c r="MWN13" s="84"/>
      <c r="MWO13" s="84"/>
      <c r="MWP13" s="84"/>
      <c r="MWQ13" s="84"/>
      <c r="MWR13" s="84"/>
      <c r="MWS13" s="84"/>
      <c r="MWT13" s="84"/>
      <c r="MWU13" s="84"/>
      <c r="MWV13" s="84"/>
      <c r="MWW13" s="84"/>
      <c r="MWX13" s="84"/>
      <c r="MWY13" s="84"/>
      <c r="MWZ13" s="84"/>
      <c r="MXA13" s="84"/>
      <c r="MXB13" s="84"/>
      <c r="MXC13" s="84"/>
      <c r="MXD13" s="84"/>
      <c r="MXE13" s="84"/>
      <c r="MXF13" s="84"/>
      <c r="MXG13" s="84"/>
      <c r="MXH13" s="84"/>
      <c r="MXI13" s="84"/>
      <c r="MXJ13" s="84"/>
      <c r="MXK13" s="84"/>
      <c r="MXL13" s="84"/>
      <c r="MXM13" s="84"/>
      <c r="MXN13" s="84"/>
      <c r="MXO13" s="84"/>
      <c r="MXP13" s="84"/>
      <c r="MXQ13" s="84"/>
      <c r="MXR13" s="84"/>
      <c r="MXS13" s="84"/>
      <c r="MXT13" s="84"/>
      <c r="MXU13" s="84"/>
      <c r="MXV13" s="84"/>
      <c r="MXW13" s="84"/>
      <c r="MXX13" s="84"/>
      <c r="MXY13" s="84"/>
      <c r="MXZ13" s="84"/>
      <c r="MYA13" s="84"/>
      <c r="MYB13" s="84"/>
      <c r="MYC13" s="84"/>
      <c r="MYD13" s="84"/>
      <c r="MYE13" s="84"/>
      <c r="MYF13" s="84"/>
      <c r="MYG13" s="84"/>
      <c r="MYH13" s="84"/>
      <c r="MYI13" s="84"/>
      <c r="MYJ13" s="84"/>
      <c r="MYK13" s="84"/>
      <c r="MYL13" s="84"/>
      <c r="MYM13" s="84"/>
      <c r="MYN13" s="84"/>
      <c r="MYO13" s="84"/>
      <c r="MYP13" s="84"/>
      <c r="MYQ13" s="84"/>
      <c r="MYR13" s="84"/>
      <c r="MYS13" s="84"/>
      <c r="MYT13" s="84"/>
      <c r="MYU13" s="84"/>
      <c r="MYV13" s="84"/>
      <c r="MYW13" s="84"/>
      <c r="MYX13" s="84"/>
      <c r="MYY13" s="84"/>
      <c r="MYZ13" s="84"/>
      <c r="MZA13" s="84"/>
      <c r="MZB13" s="84"/>
      <c r="MZC13" s="84"/>
      <c r="MZD13" s="84"/>
      <c r="MZE13" s="84"/>
      <c r="MZF13" s="84"/>
      <c r="MZG13" s="84"/>
      <c r="MZH13" s="84"/>
      <c r="MZI13" s="84"/>
      <c r="MZJ13" s="84"/>
      <c r="MZK13" s="84"/>
      <c r="MZL13" s="84"/>
      <c r="MZM13" s="84"/>
      <c r="MZN13" s="84"/>
      <c r="MZO13" s="84"/>
      <c r="MZP13" s="84"/>
      <c r="MZQ13" s="84"/>
      <c r="MZR13" s="84"/>
      <c r="MZS13" s="84"/>
      <c r="MZT13" s="84"/>
      <c r="MZU13" s="84"/>
      <c r="MZV13" s="84"/>
      <c r="MZW13" s="84"/>
      <c r="MZX13" s="84"/>
      <c r="MZY13" s="84"/>
      <c r="MZZ13" s="84"/>
      <c r="NAA13" s="84"/>
      <c r="NAB13" s="84"/>
      <c r="NAC13" s="84"/>
      <c r="NAD13" s="84"/>
      <c r="NAE13" s="84"/>
      <c r="NAF13" s="84"/>
      <c r="NAG13" s="84"/>
      <c r="NAH13" s="84"/>
      <c r="NAI13" s="84"/>
      <c r="NAJ13" s="84"/>
      <c r="NAK13" s="84"/>
      <c r="NAL13" s="84"/>
      <c r="NAM13" s="84"/>
      <c r="NAN13" s="84"/>
      <c r="NAO13" s="84"/>
      <c r="NAP13" s="84"/>
      <c r="NAQ13" s="84"/>
      <c r="NAR13" s="84"/>
      <c r="NAS13" s="84"/>
      <c r="NAT13" s="84"/>
      <c r="NAU13" s="84"/>
      <c r="NAV13" s="84"/>
      <c r="NAW13" s="84"/>
      <c r="NAX13" s="84"/>
      <c r="NAY13" s="84"/>
      <c r="NAZ13" s="84"/>
      <c r="NBA13" s="84"/>
      <c r="NBB13" s="84"/>
      <c r="NBC13" s="84"/>
      <c r="NBD13" s="84"/>
      <c r="NBE13" s="84"/>
      <c r="NBF13" s="84"/>
      <c r="NBG13" s="84"/>
      <c r="NBH13" s="84"/>
      <c r="NBI13" s="84"/>
      <c r="NBJ13" s="84"/>
      <c r="NBK13" s="84"/>
      <c r="NBL13" s="84"/>
      <c r="NBM13" s="84"/>
      <c r="NBN13" s="84"/>
      <c r="NBO13" s="84"/>
      <c r="NBP13" s="84"/>
      <c r="NBQ13" s="84"/>
      <c r="NBR13" s="84"/>
      <c r="NBS13" s="84"/>
      <c r="NBT13" s="84"/>
      <c r="NBU13" s="84"/>
      <c r="NBV13" s="84"/>
      <c r="NBW13" s="84"/>
      <c r="NBX13" s="84"/>
      <c r="NBY13" s="84"/>
      <c r="NBZ13" s="84"/>
      <c r="NCA13" s="84"/>
      <c r="NCB13" s="84"/>
      <c r="NCC13" s="84"/>
      <c r="NCD13" s="84"/>
      <c r="NCE13" s="84"/>
      <c r="NCF13" s="84"/>
      <c r="NCG13" s="84"/>
      <c r="NCH13" s="84"/>
      <c r="NCI13" s="84"/>
      <c r="NCJ13" s="84"/>
      <c r="NCK13" s="84"/>
      <c r="NCL13" s="84"/>
      <c r="NCM13" s="84"/>
      <c r="NCN13" s="84"/>
      <c r="NCO13" s="84"/>
      <c r="NCP13" s="84"/>
      <c r="NCQ13" s="84"/>
      <c r="NCR13" s="84"/>
      <c r="NCS13" s="84"/>
      <c r="NCT13" s="84"/>
      <c r="NCU13" s="84"/>
      <c r="NCV13" s="84"/>
      <c r="NCW13" s="84"/>
      <c r="NCX13" s="84"/>
      <c r="NCY13" s="84"/>
      <c r="NCZ13" s="84"/>
      <c r="NDA13" s="84"/>
      <c r="NDB13" s="84"/>
      <c r="NDC13" s="84"/>
      <c r="NDD13" s="84"/>
      <c r="NDE13" s="84"/>
      <c r="NDF13" s="84"/>
      <c r="NDG13" s="84"/>
      <c r="NDH13" s="84"/>
      <c r="NDI13" s="84"/>
      <c r="NDJ13" s="84"/>
      <c r="NDK13" s="84"/>
      <c r="NDL13" s="84"/>
      <c r="NDM13" s="84"/>
      <c r="NDN13" s="84"/>
      <c r="NDO13" s="84"/>
      <c r="NDP13" s="84"/>
      <c r="NDQ13" s="84"/>
      <c r="NDR13" s="84"/>
      <c r="NDS13" s="84"/>
      <c r="NDT13" s="84"/>
      <c r="NDU13" s="84"/>
      <c r="NDV13" s="84"/>
      <c r="NDW13" s="84"/>
      <c r="NDX13" s="84"/>
      <c r="NDY13" s="84"/>
      <c r="NDZ13" s="84"/>
      <c r="NEA13" s="84"/>
      <c r="NEB13" s="84"/>
      <c r="NEC13" s="84"/>
      <c r="NED13" s="84"/>
      <c r="NEE13" s="84"/>
      <c r="NEF13" s="84"/>
      <c r="NEG13" s="84"/>
      <c r="NEH13" s="84"/>
      <c r="NEI13" s="84"/>
      <c r="NEJ13" s="84"/>
      <c r="NEK13" s="84"/>
      <c r="NEL13" s="84"/>
      <c r="NEM13" s="84"/>
      <c r="NEN13" s="84"/>
      <c r="NEO13" s="84"/>
      <c r="NEP13" s="84"/>
      <c r="NEQ13" s="84"/>
      <c r="NER13" s="84"/>
      <c r="NES13" s="84"/>
      <c r="NET13" s="84"/>
      <c r="NEU13" s="84"/>
      <c r="NEV13" s="84"/>
      <c r="NEW13" s="84"/>
      <c r="NEX13" s="84"/>
      <c r="NEY13" s="84"/>
      <c r="NEZ13" s="84"/>
      <c r="NFA13" s="84"/>
      <c r="NFB13" s="84"/>
      <c r="NFC13" s="84"/>
      <c r="NFD13" s="84"/>
      <c r="NFE13" s="84"/>
      <c r="NFF13" s="84"/>
      <c r="NFG13" s="84"/>
      <c r="NFH13" s="84"/>
      <c r="NFI13" s="84"/>
      <c r="NFJ13" s="84"/>
      <c r="NFK13" s="84"/>
      <c r="NFL13" s="84"/>
      <c r="NFM13" s="84"/>
      <c r="NFN13" s="84"/>
      <c r="NFO13" s="84"/>
      <c r="NFP13" s="84"/>
      <c r="NFQ13" s="84"/>
      <c r="NFR13" s="84"/>
      <c r="NFS13" s="84"/>
      <c r="NFT13" s="84"/>
      <c r="NFU13" s="84"/>
      <c r="NFV13" s="84"/>
      <c r="NFW13" s="84"/>
      <c r="NFX13" s="84"/>
      <c r="NFY13" s="84"/>
      <c r="NFZ13" s="84"/>
      <c r="NGA13" s="84"/>
      <c r="NGB13" s="84"/>
      <c r="NGC13" s="84"/>
      <c r="NGD13" s="84"/>
      <c r="NGE13" s="84"/>
      <c r="NGF13" s="84"/>
      <c r="NGG13" s="84"/>
      <c r="NGH13" s="84"/>
      <c r="NGI13" s="84"/>
      <c r="NGJ13" s="84"/>
      <c r="NGK13" s="84"/>
      <c r="NGL13" s="84"/>
      <c r="NGM13" s="84"/>
      <c r="NGN13" s="84"/>
      <c r="NGO13" s="84"/>
      <c r="NGP13" s="84"/>
      <c r="NGQ13" s="84"/>
      <c r="NGR13" s="84"/>
      <c r="NGS13" s="84"/>
      <c r="NGT13" s="84"/>
      <c r="NGU13" s="84"/>
      <c r="NGV13" s="84"/>
      <c r="NGW13" s="84"/>
      <c r="NGX13" s="84"/>
      <c r="NGY13" s="84"/>
      <c r="NGZ13" s="84"/>
      <c r="NHA13" s="84"/>
      <c r="NHB13" s="84"/>
      <c r="NHC13" s="84"/>
      <c r="NHD13" s="84"/>
      <c r="NHE13" s="84"/>
      <c r="NHF13" s="84"/>
      <c r="NHG13" s="84"/>
      <c r="NHH13" s="84"/>
      <c r="NHI13" s="84"/>
      <c r="NHJ13" s="84"/>
      <c r="NHK13" s="84"/>
      <c r="NHL13" s="84"/>
      <c r="NHM13" s="84"/>
      <c r="NHN13" s="84"/>
      <c r="NHO13" s="84"/>
      <c r="NHP13" s="84"/>
      <c r="NHQ13" s="84"/>
      <c r="NHR13" s="84"/>
      <c r="NHS13" s="84"/>
      <c r="NHT13" s="84"/>
      <c r="NHU13" s="84"/>
      <c r="NHV13" s="84"/>
      <c r="NHW13" s="84"/>
      <c r="NHX13" s="84"/>
      <c r="NHY13" s="84"/>
      <c r="NHZ13" s="84"/>
      <c r="NIA13" s="84"/>
      <c r="NIB13" s="84"/>
      <c r="NIC13" s="84"/>
      <c r="NID13" s="84"/>
      <c r="NIE13" s="84"/>
      <c r="NIF13" s="84"/>
      <c r="NIG13" s="84"/>
      <c r="NIH13" s="84"/>
      <c r="NII13" s="84"/>
      <c r="NIJ13" s="84"/>
      <c r="NIK13" s="84"/>
      <c r="NIL13" s="84"/>
      <c r="NIM13" s="84"/>
      <c r="NIN13" s="84"/>
      <c r="NIO13" s="84"/>
      <c r="NIP13" s="84"/>
      <c r="NIQ13" s="84"/>
      <c r="NIR13" s="84"/>
      <c r="NIS13" s="84"/>
      <c r="NIT13" s="84"/>
      <c r="NIU13" s="84"/>
      <c r="NIV13" s="84"/>
      <c r="NIW13" s="84"/>
      <c r="NIX13" s="84"/>
      <c r="NIY13" s="84"/>
      <c r="NIZ13" s="84"/>
      <c r="NJA13" s="84"/>
      <c r="NJB13" s="84"/>
      <c r="NJC13" s="84"/>
      <c r="NJD13" s="84"/>
      <c r="NJE13" s="84"/>
      <c r="NJF13" s="84"/>
      <c r="NJG13" s="84"/>
      <c r="NJH13" s="84"/>
      <c r="NJI13" s="84"/>
      <c r="NJJ13" s="84"/>
      <c r="NJK13" s="84"/>
      <c r="NJL13" s="84"/>
      <c r="NJM13" s="84"/>
      <c r="NJN13" s="84"/>
      <c r="NJO13" s="84"/>
      <c r="NJP13" s="84"/>
      <c r="NJQ13" s="84"/>
      <c r="NJR13" s="84"/>
      <c r="NJS13" s="84"/>
      <c r="NJT13" s="84"/>
      <c r="NJU13" s="84"/>
      <c r="NJV13" s="84"/>
      <c r="NJW13" s="84"/>
      <c r="NJX13" s="84"/>
      <c r="NJY13" s="84"/>
      <c r="NJZ13" s="84"/>
      <c r="NKA13" s="84"/>
      <c r="NKB13" s="84"/>
      <c r="NKC13" s="84"/>
      <c r="NKD13" s="84"/>
      <c r="NKE13" s="84"/>
      <c r="NKF13" s="84"/>
      <c r="NKG13" s="84"/>
      <c r="NKH13" s="84"/>
      <c r="NKI13" s="84"/>
      <c r="NKJ13" s="84"/>
      <c r="NKK13" s="84"/>
      <c r="NKL13" s="84"/>
      <c r="NKM13" s="84"/>
      <c r="NKN13" s="84"/>
      <c r="NKO13" s="84"/>
      <c r="NKP13" s="84"/>
      <c r="NKQ13" s="84"/>
      <c r="NKR13" s="84"/>
      <c r="NKS13" s="84"/>
      <c r="NKT13" s="84"/>
      <c r="NKU13" s="84"/>
      <c r="NKV13" s="84"/>
      <c r="NKW13" s="84"/>
      <c r="NKX13" s="84"/>
      <c r="NKY13" s="84"/>
      <c r="NKZ13" s="84"/>
      <c r="NLA13" s="84"/>
      <c r="NLB13" s="84"/>
      <c r="NLC13" s="84"/>
      <c r="NLD13" s="84"/>
      <c r="NLE13" s="84"/>
      <c r="NLF13" s="84"/>
      <c r="NLG13" s="84"/>
      <c r="NLH13" s="84"/>
      <c r="NLI13" s="84"/>
      <c r="NLJ13" s="84"/>
      <c r="NLK13" s="84"/>
      <c r="NLL13" s="84"/>
      <c r="NLM13" s="84"/>
      <c r="NLN13" s="84"/>
      <c r="NLO13" s="84"/>
      <c r="NLP13" s="84"/>
      <c r="NLQ13" s="84"/>
      <c r="NLR13" s="84"/>
      <c r="NLS13" s="84"/>
      <c r="NLT13" s="84"/>
      <c r="NLU13" s="84"/>
      <c r="NLV13" s="84"/>
      <c r="NLW13" s="84"/>
      <c r="NLX13" s="84"/>
      <c r="NLY13" s="84"/>
      <c r="NLZ13" s="84"/>
      <c r="NMA13" s="84"/>
      <c r="NMB13" s="84"/>
      <c r="NMC13" s="84"/>
      <c r="NMD13" s="84"/>
      <c r="NME13" s="84"/>
      <c r="NMF13" s="84"/>
      <c r="NMG13" s="84"/>
      <c r="NMH13" s="84"/>
      <c r="NMI13" s="84"/>
      <c r="NMJ13" s="84"/>
      <c r="NMK13" s="84"/>
      <c r="NML13" s="84"/>
      <c r="NMM13" s="84"/>
      <c r="NMN13" s="84"/>
      <c r="NMO13" s="84"/>
      <c r="NMP13" s="84"/>
      <c r="NMQ13" s="84"/>
      <c r="NMR13" s="84"/>
      <c r="NMS13" s="84"/>
      <c r="NMT13" s="84"/>
      <c r="NMU13" s="84"/>
      <c r="NMV13" s="84"/>
      <c r="NMW13" s="84"/>
      <c r="NMX13" s="84"/>
      <c r="NMY13" s="84"/>
      <c r="NMZ13" s="84"/>
      <c r="NNA13" s="84"/>
      <c r="NNB13" s="84"/>
      <c r="NNC13" s="84"/>
      <c r="NND13" s="84"/>
      <c r="NNE13" s="84"/>
      <c r="NNF13" s="84"/>
      <c r="NNG13" s="84"/>
      <c r="NNH13" s="84"/>
      <c r="NNI13" s="84"/>
      <c r="NNJ13" s="84"/>
      <c r="NNK13" s="84"/>
      <c r="NNL13" s="84"/>
      <c r="NNM13" s="84"/>
      <c r="NNN13" s="84"/>
      <c r="NNO13" s="84"/>
      <c r="NNP13" s="84"/>
      <c r="NNQ13" s="84"/>
      <c r="NNR13" s="84"/>
      <c r="NNS13" s="84"/>
      <c r="NNT13" s="84"/>
      <c r="NNU13" s="84"/>
      <c r="NNV13" s="84"/>
      <c r="NNW13" s="84"/>
      <c r="NNX13" s="84"/>
      <c r="NNY13" s="84"/>
      <c r="NNZ13" s="84"/>
      <c r="NOA13" s="84"/>
      <c r="NOB13" s="84"/>
      <c r="NOC13" s="84"/>
      <c r="NOD13" s="84"/>
      <c r="NOE13" s="84"/>
      <c r="NOF13" s="84"/>
      <c r="NOG13" s="84"/>
      <c r="NOH13" s="84"/>
      <c r="NOI13" s="84"/>
      <c r="NOJ13" s="84"/>
      <c r="NOK13" s="84"/>
      <c r="NOL13" s="84"/>
      <c r="NOM13" s="84"/>
      <c r="NON13" s="84"/>
      <c r="NOO13" s="84"/>
      <c r="NOP13" s="84"/>
      <c r="NOQ13" s="84"/>
      <c r="NOR13" s="84"/>
      <c r="NOS13" s="84"/>
      <c r="NOT13" s="84"/>
      <c r="NOU13" s="84"/>
      <c r="NOV13" s="84"/>
      <c r="NOW13" s="84"/>
      <c r="NOX13" s="84"/>
      <c r="NOY13" s="84"/>
      <c r="NOZ13" s="84"/>
      <c r="NPA13" s="84"/>
      <c r="NPB13" s="84"/>
      <c r="NPC13" s="84"/>
      <c r="NPD13" s="84"/>
      <c r="NPE13" s="84"/>
      <c r="NPF13" s="84"/>
      <c r="NPG13" s="84"/>
      <c r="NPH13" s="84"/>
      <c r="NPI13" s="84"/>
      <c r="NPJ13" s="84"/>
      <c r="NPK13" s="84"/>
      <c r="NPL13" s="84"/>
      <c r="NPM13" s="84"/>
      <c r="NPN13" s="84"/>
      <c r="NPO13" s="84"/>
      <c r="NPP13" s="84"/>
      <c r="NPQ13" s="84"/>
      <c r="NPR13" s="84"/>
      <c r="NPS13" s="84"/>
      <c r="NPT13" s="84"/>
      <c r="NPU13" s="84"/>
      <c r="NPV13" s="84"/>
      <c r="NPW13" s="84"/>
      <c r="NPX13" s="84"/>
      <c r="NPY13" s="84"/>
      <c r="NPZ13" s="84"/>
      <c r="NQA13" s="84"/>
      <c r="NQB13" s="84"/>
      <c r="NQC13" s="84"/>
      <c r="NQD13" s="84"/>
      <c r="NQE13" s="84"/>
      <c r="NQF13" s="84"/>
      <c r="NQG13" s="84"/>
      <c r="NQH13" s="84"/>
      <c r="NQI13" s="84"/>
      <c r="NQJ13" s="84"/>
      <c r="NQK13" s="84"/>
      <c r="NQL13" s="84"/>
      <c r="NQM13" s="84"/>
      <c r="NQN13" s="84"/>
      <c r="NQO13" s="84"/>
      <c r="NQP13" s="84"/>
      <c r="NQQ13" s="84"/>
      <c r="NQR13" s="84"/>
      <c r="NQS13" s="84"/>
      <c r="NQT13" s="84"/>
      <c r="NQU13" s="84"/>
      <c r="NQV13" s="84"/>
      <c r="NQW13" s="84"/>
      <c r="NQX13" s="84"/>
      <c r="NQY13" s="84"/>
      <c r="NQZ13" s="84"/>
      <c r="NRA13" s="84"/>
      <c r="NRB13" s="84"/>
      <c r="NRC13" s="84"/>
      <c r="NRD13" s="84"/>
      <c r="NRE13" s="84"/>
      <c r="NRF13" s="84"/>
      <c r="NRG13" s="84"/>
      <c r="NRH13" s="84"/>
      <c r="NRI13" s="84"/>
      <c r="NRJ13" s="84"/>
      <c r="NRK13" s="84"/>
      <c r="NRL13" s="84"/>
      <c r="NRM13" s="84"/>
      <c r="NRN13" s="84"/>
      <c r="NRO13" s="84"/>
      <c r="NRP13" s="84"/>
      <c r="NRQ13" s="84"/>
      <c r="NRR13" s="84"/>
      <c r="NRS13" s="84"/>
      <c r="NRT13" s="84"/>
      <c r="NRU13" s="84"/>
      <c r="NRV13" s="84"/>
      <c r="NRW13" s="84"/>
      <c r="NRX13" s="84"/>
      <c r="NRY13" s="84"/>
      <c r="NRZ13" s="84"/>
      <c r="NSA13" s="84"/>
      <c r="NSB13" s="84"/>
      <c r="NSC13" s="84"/>
      <c r="NSD13" s="84"/>
      <c r="NSE13" s="84"/>
      <c r="NSF13" s="84"/>
      <c r="NSG13" s="84"/>
      <c r="NSH13" s="84"/>
      <c r="NSI13" s="84"/>
      <c r="NSJ13" s="84"/>
      <c r="NSK13" s="84"/>
      <c r="NSL13" s="84"/>
      <c r="NSM13" s="84"/>
      <c r="NSN13" s="84"/>
      <c r="NSO13" s="84"/>
      <c r="NSP13" s="84"/>
      <c r="NSQ13" s="84"/>
      <c r="NSR13" s="84"/>
      <c r="NSS13" s="84"/>
      <c r="NST13" s="84"/>
      <c r="NSU13" s="84"/>
      <c r="NSV13" s="84"/>
      <c r="NSW13" s="84"/>
      <c r="NSX13" s="84"/>
      <c r="NSY13" s="84"/>
      <c r="NSZ13" s="84"/>
      <c r="NTA13" s="84"/>
      <c r="NTB13" s="84"/>
      <c r="NTC13" s="84"/>
      <c r="NTD13" s="84"/>
      <c r="NTE13" s="84"/>
      <c r="NTF13" s="84"/>
      <c r="NTG13" s="84"/>
      <c r="NTH13" s="84"/>
      <c r="NTI13" s="84"/>
      <c r="NTJ13" s="84"/>
      <c r="NTK13" s="84"/>
      <c r="NTL13" s="84"/>
      <c r="NTM13" s="84"/>
      <c r="NTN13" s="84"/>
      <c r="NTO13" s="84"/>
      <c r="NTP13" s="84"/>
      <c r="NTQ13" s="84"/>
      <c r="NTR13" s="84"/>
      <c r="NTS13" s="84"/>
      <c r="NTT13" s="84"/>
      <c r="NTU13" s="84"/>
      <c r="NTV13" s="84"/>
      <c r="NTW13" s="84"/>
      <c r="NTX13" s="84"/>
      <c r="NTY13" s="84"/>
      <c r="NTZ13" s="84"/>
      <c r="NUA13" s="84"/>
      <c r="NUB13" s="84"/>
      <c r="NUC13" s="84"/>
      <c r="NUD13" s="84"/>
      <c r="NUE13" s="84"/>
      <c r="NUF13" s="84"/>
      <c r="NUG13" s="84"/>
      <c r="NUH13" s="84"/>
      <c r="NUI13" s="84"/>
      <c r="NUJ13" s="84"/>
      <c r="NUK13" s="84"/>
      <c r="NUL13" s="84"/>
      <c r="NUM13" s="84"/>
      <c r="NUN13" s="84"/>
      <c r="NUO13" s="84"/>
      <c r="NUP13" s="84"/>
      <c r="NUQ13" s="84"/>
      <c r="NUR13" s="84"/>
      <c r="NUS13" s="84"/>
      <c r="NUT13" s="84"/>
      <c r="NUU13" s="84"/>
      <c r="NUV13" s="84"/>
      <c r="NUW13" s="84"/>
      <c r="NUX13" s="84"/>
      <c r="NUY13" s="84"/>
      <c r="NUZ13" s="84"/>
      <c r="NVA13" s="84"/>
      <c r="NVB13" s="84"/>
      <c r="NVC13" s="84"/>
      <c r="NVD13" s="84"/>
      <c r="NVE13" s="84"/>
      <c r="NVF13" s="84"/>
      <c r="NVG13" s="84"/>
      <c r="NVH13" s="84"/>
      <c r="NVI13" s="84"/>
      <c r="NVJ13" s="84"/>
      <c r="NVK13" s="84"/>
      <c r="NVL13" s="84"/>
      <c r="NVM13" s="84"/>
      <c r="NVN13" s="84"/>
      <c r="NVO13" s="84"/>
      <c r="NVP13" s="84"/>
      <c r="NVQ13" s="84"/>
      <c r="NVR13" s="84"/>
      <c r="NVS13" s="84"/>
      <c r="NVT13" s="84"/>
      <c r="NVU13" s="84"/>
      <c r="NVV13" s="84"/>
      <c r="NVW13" s="84"/>
      <c r="NVX13" s="84"/>
      <c r="NVY13" s="84"/>
      <c r="NVZ13" s="84"/>
      <c r="NWA13" s="84"/>
      <c r="NWB13" s="84"/>
      <c r="NWC13" s="84"/>
      <c r="NWD13" s="84"/>
      <c r="NWE13" s="84"/>
      <c r="NWF13" s="84"/>
      <c r="NWG13" s="84"/>
      <c r="NWH13" s="84"/>
      <c r="NWI13" s="84"/>
      <c r="NWJ13" s="84"/>
      <c r="NWK13" s="84"/>
      <c r="NWL13" s="84"/>
      <c r="NWM13" s="84"/>
      <c r="NWN13" s="84"/>
      <c r="NWO13" s="84"/>
      <c r="NWP13" s="84"/>
      <c r="NWQ13" s="84"/>
      <c r="NWR13" s="84"/>
      <c r="NWS13" s="84"/>
      <c r="NWT13" s="84"/>
      <c r="NWU13" s="84"/>
      <c r="NWV13" s="84"/>
      <c r="NWW13" s="84"/>
      <c r="NWX13" s="84"/>
      <c r="NWY13" s="84"/>
      <c r="NWZ13" s="84"/>
      <c r="NXA13" s="84"/>
      <c r="NXB13" s="84"/>
      <c r="NXC13" s="84"/>
      <c r="NXD13" s="84"/>
      <c r="NXE13" s="84"/>
      <c r="NXF13" s="84"/>
      <c r="NXG13" s="84"/>
      <c r="NXH13" s="84"/>
      <c r="NXI13" s="84"/>
      <c r="NXJ13" s="84"/>
      <c r="NXK13" s="84"/>
      <c r="NXL13" s="84"/>
      <c r="NXM13" s="84"/>
      <c r="NXN13" s="84"/>
      <c r="NXO13" s="84"/>
      <c r="NXP13" s="84"/>
      <c r="NXQ13" s="84"/>
      <c r="NXR13" s="84"/>
      <c r="NXS13" s="84"/>
      <c r="NXT13" s="84"/>
      <c r="NXU13" s="84"/>
      <c r="NXV13" s="84"/>
      <c r="NXW13" s="84"/>
      <c r="NXX13" s="84"/>
      <c r="NXY13" s="84"/>
      <c r="NXZ13" s="84"/>
      <c r="NYA13" s="84"/>
      <c r="NYB13" s="84"/>
      <c r="NYC13" s="84"/>
      <c r="NYD13" s="84"/>
      <c r="NYE13" s="84"/>
      <c r="NYF13" s="84"/>
      <c r="NYG13" s="84"/>
      <c r="NYH13" s="84"/>
      <c r="NYI13" s="84"/>
      <c r="NYJ13" s="84"/>
      <c r="NYK13" s="84"/>
      <c r="NYL13" s="84"/>
      <c r="NYM13" s="84"/>
      <c r="NYN13" s="84"/>
      <c r="NYO13" s="84"/>
      <c r="NYP13" s="84"/>
      <c r="NYQ13" s="84"/>
      <c r="NYR13" s="84"/>
      <c r="NYS13" s="84"/>
      <c r="NYT13" s="84"/>
      <c r="NYU13" s="84"/>
      <c r="NYV13" s="84"/>
      <c r="NYW13" s="84"/>
      <c r="NYX13" s="84"/>
      <c r="NYY13" s="84"/>
      <c r="NYZ13" s="84"/>
      <c r="NZA13" s="84"/>
      <c r="NZB13" s="84"/>
      <c r="NZC13" s="84"/>
      <c r="NZD13" s="84"/>
      <c r="NZE13" s="84"/>
      <c r="NZF13" s="84"/>
      <c r="NZG13" s="84"/>
      <c r="NZH13" s="84"/>
      <c r="NZI13" s="84"/>
      <c r="NZJ13" s="84"/>
      <c r="NZK13" s="84"/>
      <c r="NZL13" s="84"/>
      <c r="NZM13" s="84"/>
      <c r="NZN13" s="84"/>
      <c r="NZO13" s="84"/>
      <c r="NZP13" s="84"/>
      <c r="NZQ13" s="84"/>
      <c r="NZR13" s="84"/>
      <c r="NZS13" s="84"/>
      <c r="NZT13" s="84"/>
      <c r="NZU13" s="84"/>
      <c r="NZV13" s="84"/>
      <c r="NZW13" s="84"/>
      <c r="NZX13" s="84"/>
      <c r="NZY13" s="84"/>
      <c r="NZZ13" s="84"/>
      <c r="OAA13" s="84"/>
      <c r="OAB13" s="84"/>
      <c r="OAC13" s="84"/>
      <c r="OAD13" s="84"/>
      <c r="OAE13" s="84"/>
      <c r="OAF13" s="84"/>
      <c r="OAG13" s="84"/>
      <c r="OAH13" s="84"/>
      <c r="OAI13" s="84"/>
      <c r="OAJ13" s="84"/>
      <c r="OAK13" s="84"/>
      <c r="OAL13" s="84"/>
      <c r="OAM13" s="84"/>
      <c r="OAN13" s="84"/>
      <c r="OAO13" s="84"/>
      <c r="OAP13" s="84"/>
      <c r="OAQ13" s="84"/>
      <c r="OAR13" s="84"/>
      <c r="OAS13" s="84"/>
      <c r="OAT13" s="84"/>
      <c r="OAU13" s="84"/>
      <c r="OAV13" s="84"/>
      <c r="OAW13" s="84"/>
      <c r="OAX13" s="84"/>
      <c r="OAY13" s="84"/>
      <c r="OAZ13" s="84"/>
      <c r="OBA13" s="84"/>
      <c r="OBB13" s="84"/>
      <c r="OBC13" s="84"/>
      <c r="OBD13" s="84"/>
      <c r="OBE13" s="84"/>
      <c r="OBF13" s="84"/>
      <c r="OBG13" s="84"/>
      <c r="OBH13" s="84"/>
      <c r="OBI13" s="84"/>
      <c r="OBJ13" s="84"/>
      <c r="OBK13" s="84"/>
      <c r="OBL13" s="84"/>
      <c r="OBM13" s="84"/>
      <c r="OBN13" s="84"/>
      <c r="OBO13" s="84"/>
      <c r="OBP13" s="84"/>
      <c r="OBQ13" s="84"/>
      <c r="OBR13" s="84"/>
      <c r="OBS13" s="84"/>
      <c r="OBT13" s="84"/>
      <c r="OBU13" s="84"/>
      <c r="OBV13" s="84"/>
      <c r="OBW13" s="84"/>
      <c r="OBX13" s="84"/>
      <c r="OBY13" s="84"/>
      <c r="OBZ13" s="84"/>
      <c r="OCA13" s="84"/>
      <c r="OCB13" s="84"/>
      <c r="OCC13" s="84"/>
      <c r="OCD13" s="84"/>
      <c r="OCE13" s="84"/>
      <c r="OCF13" s="84"/>
      <c r="OCG13" s="84"/>
      <c r="OCH13" s="84"/>
      <c r="OCI13" s="84"/>
      <c r="OCJ13" s="84"/>
      <c r="OCK13" s="84"/>
      <c r="OCL13" s="84"/>
      <c r="OCM13" s="84"/>
      <c r="OCN13" s="84"/>
      <c r="OCO13" s="84"/>
      <c r="OCP13" s="84"/>
      <c r="OCQ13" s="84"/>
      <c r="OCR13" s="84"/>
      <c r="OCS13" s="84"/>
      <c r="OCT13" s="84"/>
      <c r="OCU13" s="84"/>
      <c r="OCV13" s="84"/>
      <c r="OCW13" s="84"/>
      <c r="OCX13" s="84"/>
      <c r="OCY13" s="84"/>
      <c r="OCZ13" s="84"/>
      <c r="ODA13" s="84"/>
      <c r="ODB13" s="84"/>
      <c r="ODC13" s="84"/>
      <c r="ODD13" s="84"/>
      <c r="ODE13" s="84"/>
      <c r="ODF13" s="84"/>
      <c r="ODG13" s="84"/>
      <c r="ODH13" s="84"/>
      <c r="ODI13" s="84"/>
      <c r="ODJ13" s="84"/>
      <c r="ODK13" s="84"/>
      <c r="ODL13" s="84"/>
      <c r="ODM13" s="84"/>
      <c r="ODN13" s="84"/>
      <c r="ODO13" s="84"/>
      <c r="ODP13" s="84"/>
      <c r="ODQ13" s="84"/>
      <c r="ODR13" s="84"/>
      <c r="ODS13" s="84"/>
      <c r="ODT13" s="84"/>
      <c r="ODU13" s="84"/>
      <c r="ODV13" s="84"/>
      <c r="ODW13" s="84"/>
      <c r="ODX13" s="84"/>
      <c r="ODY13" s="84"/>
      <c r="ODZ13" s="84"/>
      <c r="OEA13" s="84"/>
      <c r="OEB13" s="84"/>
      <c r="OEC13" s="84"/>
      <c r="OED13" s="84"/>
      <c r="OEE13" s="84"/>
      <c r="OEF13" s="84"/>
      <c r="OEG13" s="84"/>
      <c r="OEH13" s="84"/>
      <c r="OEI13" s="84"/>
      <c r="OEJ13" s="84"/>
      <c r="OEK13" s="84"/>
      <c r="OEL13" s="84"/>
      <c r="OEM13" s="84"/>
      <c r="OEN13" s="84"/>
      <c r="OEO13" s="84"/>
      <c r="OEP13" s="84"/>
      <c r="OEQ13" s="84"/>
      <c r="OER13" s="84"/>
      <c r="OES13" s="84"/>
      <c r="OET13" s="84"/>
      <c r="OEU13" s="84"/>
      <c r="OEV13" s="84"/>
      <c r="OEW13" s="84"/>
      <c r="OEX13" s="84"/>
      <c r="OEY13" s="84"/>
      <c r="OEZ13" s="84"/>
      <c r="OFA13" s="84"/>
      <c r="OFB13" s="84"/>
      <c r="OFC13" s="84"/>
      <c r="OFD13" s="84"/>
      <c r="OFE13" s="84"/>
      <c r="OFF13" s="84"/>
      <c r="OFG13" s="84"/>
      <c r="OFH13" s="84"/>
      <c r="OFI13" s="84"/>
      <c r="OFJ13" s="84"/>
      <c r="OFK13" s="84"/>
      <c r="OFL13" s="84"/>
      <c r="OFM13" s="84"/>
      <c r="OFN13" s="84"/>
      <c r="OFO13" s="84"/>
      <c r="OFP13" s="84"/>
      <c r="OFQ13" s="84"/>
      <c r="OFR13" s="84"/>
      <c r="OFS13" s="84"/>
      <c r="OFT13" s="84"/>
      <c r="OFU13" s="84"/>
      <c r="OFV13" s="84"/>
      <c r="OFW13" s="84"/>
      <c r="OFX13" s="84"/>
      <c r="OFY13" s="84"/>
      <c r="OFZ13" s="84"/>
      <c r="OGA13" s="84"/>
      <c r="OGB13" s="84"/>
      <c r="OGC13" s="84"/>
      <c r="OGD13" s="84"/>
      <c r="OGE13" s="84"/>
      <c r="OGF13" s="84"/>
      <c r="OGG13" s="84"/>
      <c r="OGH13" s="84"/>
      <c r="OGI13" s="84"/>
      <c r="OGJ13" s="84"/>
      <c r="OGK13" s="84"/>
      <c r="OGL13" s="84"/>
      <c r="OGM13" s="84"/>
      <c r="OGN13" s="84"/>
      <c r="OGO13" s="84"/>
      <c r="OGP13" s="84"/>
      <c r="OGQ13" s="84"/>
      <c r="OGR13" s="84"/>
      <c r="OGS13" s="84"/>
      <c r="OGT13" s="84"/>
      <c r="OGU13" s="84"/>
      <c r="OGV13" s="84"/>
      <c r="OGW13" s="84"/>
      <c r="OGX13" s="84"/>
      <c r="OGY13" s="84"/>
      <c r="OGZ13" s="84"/>
      <c r="OHA13" s="84"/>
      <c r="OHB13" s="84"/>
      <c r="OHC13" s="84"/>
      <c r="OHD13" s="84"/>
      <c r="OHE13" s="84"/>
      <c r="OHF13" s="84"/>
      <c r="OHG13" s="84"/>
      <c r="OHH13" s="84"/>
      <c r="OHI13" s="84"/>
      <c r="OHJ13" s="84"/>
      <c r="OHK13" s="84"/>
      <c r="OHL13" s="84"/>
      <c r="OHM13" s="84"/>
      <c r="OHN13" s="84"/>
      <c r="OHO13" s="84"/>
      <c r="OHP13" s="84"/>
      <c r="OHQ13" s="84"/>
      <c r="OHR13" s="84"/>
      <c r="OHS13" s="84"/>
      <c r="OHT13" s="84"/>
      <c r="OHU13" s="84"/>
      <c r="OHV13" s="84"/>
      <c r="OHW13" s="84"/>
      <c r="OHX13" s="84"/>
      <c r="OHY13" s="84"/>
      <c r="OHZ13" s="84"/>
      <c r="OIA13" s="84"/>
      <c r="OIB13" s="84"/>
      <c r="OIC13" s="84"/>
      <c r="OID13" s="84"/>
      <c r="OIE13" s="84"/>
      <c r="OIF13" s="84"/>
      <c r="OIG13" s="84"/>
      <c r="OIH13" s="84"/>
      <c r="OII13" s="84"/>
      <c r="OIJ13" s="84"/>
      <c r="OIK13" s="84"/>
      <c r="OIL13" s="84"/>
      <c r="OIM13" s="84"/>
      <c r="OIN13" s="84"/>
      <c r="OIO13" s="84"/>
      <c r="OIP13" s="84"/>
      <c r="OIQ13" s="84"/>
      <c r="OIR13" s="84"/>
      <c r="OIS13" s="84"/>
      <c r="OIT13" s="84"/>
      <c r="OIU13" s="84"/>
      <c r="OIV13" s="84"/>
      <c r="OIW13" s="84"/>
      <c r="OIX13" s="84"/>
      <c r="OIY13" s="84"/>
      <c r="OIZ13" s="84"/>
      <c r="OJA13" s="84"/>
      <c r="OJB13" s="84"/>
      <c r="OJC13" s="84"/>
      <c r="OJD13" s="84"/>
      <c r="OJE13" s="84"/>
      <c r="OJF13" s="84"/>
      <c r="OJG13" s="84"/>
      <c r="OJH13" s="84"/>
      <c r="OJI13" s="84"/>
      <c r="OJJ13" s="84"/>
      <c r="OJK13" s="84"/>
      <c r="OJL13" s="84"/>
      <c r="OJM13" s="84"/>
      <c r="OJN13" s="84"/>
      <c r="OJO13" s="84"/>
      <c r="OJP13" s="84"/>
      <c r="OJQ13" s="84"/>
      <c r="OJR13" s="84"/>
      <c r="OJS13" s="84"/>
      <c r="OJT13" s="84"/>
      <c r="OJU13" s="84"/>
      <c r="OJV13" s="84"/>
      <c r="OJW13" s="84"/>
      <c r="OJX13" s="84"/>
      <c r="OJY13" s="84"/>
      <c r="OJZ13" s="84"/>
      <c r="OKA13" s="84"/>
      <c r="OKB13" s="84"/>
      <c r="OKC13" s="84"/>
      <c r="OKD13" s="84"/>
      <c r="OKE13" s="84"/>
      <c r="OKF13" s="84"/>
      <c r="OKG13" s="84"/>
      <c r="OKH13" s="84"/>
      <c r="OKI13" s="84"/>
      <c r="OKJ13" s="84"/>
      <c r="OKK13" s="84"/>
      <c r="OKL13" s="84"/>
      <c r="OKM13" s="84"/>
      <c r="OKN13" s="84"/>
      <c r="OKO13" s="84"/>
      <c r="OKP13" s="84"/>
      <c r="OKQ13" s="84"/>
      <c r="OKR13" s="84"/>
      <c r="OKS13" s="84"/>
      <c r="OKT13" s="84"/>
      <c r="OKU13" s="84"/>
      <c r="OKV13" s="84"/>
      <c r="OKW13" s="84"/>
      <c r="OKX13" s="84"/>
      <c r="OKY13" s="84"/>
      <c r="OKZ13" s="84"/>
      <c r="OLA13" s="84"/>
      <c r="OLB13" s="84"/>
      <c r="OLC13" s="84"/>
      <c r="OLD13" s="84"/>
      <c r="OLE13" s="84"/>
      <c r="OLF13" s="84"/>
      <c r="OLG13" s="84"/>
      <c r="OLH13" s="84"/>
      <c r="OLI13" s="84"/>
      <c r="OLJ13" s="84"/>
      <c r="OLK13" s="84"/>
      <c r="OLL13" s="84"/>
      <c r="OLM13" s="84"/>
      <c r="OLN13" s="84"/>
      <c r="OLO13" s="84"/>
      <c r="OLP13" s="84"/>
      <c r="OLQ13" s="84"/>
      <c r="OLR13" s="84"/>
      <c r="OLS13" s="84"/>
      <c r="OLT13" s="84"/>
      <c r="OLU13" s="84"/>
      <c r="OLV13" s="84"/>
      <c r="OLW13" s="84"/>
      <c r="OLX13" s="84"/>
      <c r="OLY13" s="84"/>
      <c r="OLZ13" s="84"/>
      <c r="OMA13" s="84"/>
      <c r="OMB13" s="84"/>
      <c r="OMC13" s="84"/>
      <c r="OMD13" s="84"/>
      <c r="OME13" s="84"/>
      <c r="OMF13" s="84"/>
      <c r="OMG13" s="84"/>
      <c r="OMH13" s="84"/>
      <c r="OMI13" s="84"/>
      <c r="OMJ13" s="84"/>
      <c r="OMK13" s="84"/>
      <c r="OML13" s="84"/>
      <c r="OMM13" s="84"/>
      <c r="OMN13" s="84"/>
      <c r="OMO13" s="84"/>
      <c r="OMP13" s="84"/>
      <c r="OMQ13" s="84"/>
      <c r="OMR13" s="84"/>
      <c r="OMS13" s="84"/>
      <c r="OMT13" s="84"/>
      <c r="OMU13" s="84"/>
      <c r="OMV13" s="84"/>
      <c r="OMW13" s="84"/>
      <c r="OMX13" s="84"/>
      <c r="OMY13" s="84"/>
      <c r="OMZ13" s="84"/>
      <c r="ONA13" s="84"/>
      <c r="ONB13" s="84"/>
      <c r="ONC13" s="84"/>
      <c r="OND13" s="84"/>
      <c r="ONE13" s="84"/>
      <c r="ONF13" s="84"/>
      <c r="ONG13" s="84"/>
      <c r="ONH13" s="84"/>
      <c r="ONI13" s="84"/>
      <c r="ONJ13" s="84"/>
      <c r="ONK13" s="84"/>
      <c r="ONL13" s="84"/>
      <c r="ONM13" s="84"/>
      <c r="ONN13" s="84"/>
      <c r="ONO13" s="84"/>
      <c r="ONP13" s="84"/>
      <c r="ONQ13" s="84"/>
      <c r="ONR13" s="84"/>
      <c r="ONS13" s="84"/>
      <c r="ONT13" s="84"/>
      <c r="ONU13" s="84"/>
      <c r="ONV13" s="84"/>
      <c r="ONW13" s="84"/>
      <c r="ONX13" s="84"/>
      <c r="ONY13" s="84"/>
      <c r="ONZ13" s="84"/>
      <c r="OOA13" s="84"/>
      <c r="OOB13" s="84"/>
      <c r="OOC13" s="84"/>
      <c r="OOD13" s="84"/>
      <c r="OOE13" s="84"/>
      <c r="OOF13" s="84"/>
      <c r="OOG13" s="84"/>
      <c r="OOH13" s="84"/>
      <c r="OOI13" s="84"/>
      <c r="OOJ13" s="84"/>
      <c r="OOK13" s="84"/>
      <c r="OOL13" s="84"/>
      <c r="OOM13" s="84"/>
      <c r="OON13" s="84"/>
      <c r="OOO13" s="84"/>
      <c r="OOP13" s="84"/>
      <c r="OOQ13" s="84"/>
      <c r="OOR13" s="84"/>
      <c r="OOS13" s="84"/>
      <c r="OOT13" s="84"/>
      <c r="OOU13" s="84"/>
      <c r="OOV13" s="84"/>
      <c r="OOW13" s="84"/>
      <c r="OOX13" s="84"/>
      <c r="OOY13" s="84"/>
      <c r="OOZ13" s="84"/>
      <c r="OPA13" s="84"/>
      <c r="OPB13" s="84"/>
      <c r="OPC13" s="84"/>
      <c r="OPD13" s="84"/>
      <c r="OPE13" s="84"/>
      <c r="OPF13" s="84"/>
      <c r="OPG13" s="84"/>
      <c r="OPH13" s="84"/>
      <c r="OPI13" s="84"/>
      <c r="OPJ13" s="84"/>
      <c r="OPK13" s="84"/>
      <c r="OPL13" s="84"/>
      <c r="OPM13" s="84"/>
      <c r="OPN13" s="84"/>
      <c r="OPO13" s="84"/>
      <c r="OPP13" s="84"/>
      <c r="OPQ13" s="84"/>
      <c r="OPR13" s="84"/>
      <c r="OPS13" s="84"/>
      <c r="OPT13" s="84"/>
      <c r="OPU13" s="84"/>
      <c r="OPV13" s="84"/>
      <c r="OPW13" s="84"/>
      <c r="OPX13" s="84"/>
      <c r="OPY13" s="84"/>
      <c r="OPZ13" s="84"/>
      <c r="OQA13" s="84"/>
      <c r="OQB13" s="84"/>
      <c r="OQC13" s="84"/>
      <c r="OQD13" s="84"/>
      <c r="OQE13" s="84"/>
      <c r="OQF13" s="84"/>
      <c r="OQG13" s="84"/>
      <c r="OQH13" s="84"/>
      <c r="OQI13" s="84"/>
      <c r="OQJ13" s="84"/>
      <c r="OQK13" s="84"/>
      <c r="OQL13" s="84"/>
      <c r="OQM13" s="84"/>
      <c r="OQN13" s="84"/>
      <c r="OQO13" s="84"/>
      <c r="OQP13" s="84"/>
      <c r="OQQ13" s="84"/>
      <c r="OQR13" s="84"/>
      <c r="OQS13" s="84"/>
      <c r="OQT13" s="84"/>
      <c r="OQU13" s="84"/>
      <c r="OQV13" s="84"/>
      <c r="OQW13" s="84"/>
      <c r="OQX13" s="84"/>
      <c r="OQY13" s="84"/>
      <c r="OQZ13" s="84"/>
      <c r="ORA13" s="84"/>
      <c r="ORB13" s="84"/>
      <c r="ORC13" s="84"/>
      <c r="ORD13" s="84"/>
      <c r="ORE13" s="84"/>
      <c r="ORF13" s="84"/>
      <c r="ORG13" s="84"/>
      <c r="ORH13" s="84"/>
      <c r="ORI13" s="84"/>
      <c r="ORJ13" s="84"/>
      <c r="ORK13" s="84"/>
      <c r="ORL13" s="84"/>
      <c r="ORM13" s="84"/>
      <c r="ORN13" s="84"/>
      <c r="ORO13" s="84"/>
      <c r="ORP13" s="84"/>
      <c r="ORQ13" s="84"/>
      <c r="ORR13" s="84"/>
      <c r="ORS13" s="84"/>
      <c r="ORT13" s="84"/>
      <c r="ORU13" s="84"/>
      <c r="ORV13" s="84"/>
      <c r="ORW13" s="84"/>
      <c r="ORX13" s="84"/>
      <c r="ORY13" s="84"/>
      <c r="ORZ13" s="84"/>
      <c r="OSA13" s="84"/>
      <c r="OSB13" s="84"/>
      <c r="OSC13" s="84"/>
      <c r="OSD13" s="84"/>
      <c r="OSE13" s="84"/>
      <c r="OSF13" s="84"/>
      <c r="OSG13" s="84"/>
      <c r="OSH13" s="84"/>
      <c r="OSI13" s="84"/>
      <c r="OSJ13" s="84"/>
      <c r="OSK13" s="84"/>
      <c r="OSL13" s="84"/>
      <c r="OSM13" s="84"/>
      <c r="OSN13" s="84"/>
      <c r="OSO13" s="84"/>
      <c r="OSP13" s="84"/>
      <c r="OSQ13" s="84"/>
      <c r="OSR13" s="84"/>
      <c r="OSS13" s="84"/>
      <c r="OST13" s="84"/>
      <c r="OSU13" s="84"/>
      <c r="OSV13" s="84"/>
      <c r="OSW13" s="84"/>
      <c r="OSX13" s="84"/>
      <c r="OSY13" s="84"/>
      <c r="OSZ13" s="84"/>
      <c r="OTA13" s="84"/>
      <c r="OTB13" s="84"/>
      <c r="OTC13" s="84"/>
      <c r="OTD13" s="84"/>
      <c r="OTE13" s="84"/>
      <c r="OTF13" s="84"/>
      <c r="OTG13" s="84"/>
      <c r="OTH13" s="84"/>
      <c r="OTI13" s="84"/>
      <c r="OTJ13" s="84"/>
      <c r="OTK13" s="84"/>
      <c r="OTL13" s="84"/>
      <c r="OTM13" s="84"/>
      <c r="OTN13" s="84"/>
      <c r="OTO13" s="84"/>
      <c r="OTP13" s="84"/>
      <c r="OTQ13" s="84"/>
      <c r="OTR13" s="84"/>
      <c r="OTS13" s="84"/>
      <c r="OTT13" s="84"/>
      <c r="OTU13" s="84"/>
      <c r="OTV13" s="84"/>
      <c r="OTW13" s="84"/>
      <c r="OTX13" s="84"/>
      <c r="OTY13" s="84"/>
      <c r="OTZ13" s="84"/>
      <c r="OUA13" s="84"/>
      <c r="OUB13" s="84"/>
      <c r="OUC13" s="84"/>
      <c r="OUD13" s="84"/>
      <c r="OUE13" s="84"/>
      <c r="OUF13" s="84"/>
      <c r="OUG13" s="84"/>
      <c r="OUH13" s="84"/>
      <c r="OUI13" s="84"/>
      <c r="OUJ13" s="84"/>
      <c r="OUK13" s="84"/>
      <c r="OUL13" s="84"/>
      <c r="OUM13" s="84"/>
      <c r="OUN13" s="84"/>
      <c r="OUO13" s="84"/>
      <c r="OUP13" s="84"/>
      <c r="OUQ13" s="84"/>
      <c r="OUR13" s="84"/>
      <c r="OUS13" s="84"/>
      <c r="OUT13" s="84"/>
      <c r="OUU13" s="84"/>
      <c r="OUV13" s="84"/>
      <c r="OUW13" s="84"/>
      <c r="OUX13" s="84"/>
      <c r="OUY13" s="84"/>
      <c r="OUZ13" s="84"/>
      <c r="OVA13" s="84"/>
      <c r="OVB13" s="84"/>
      <c r="OVC13" s="84"/>
      <c r="OVD13" s="84"/>
      <c r="OVE13" s="84"/>
      <c r="OVF13" s="84"/>
      <c r="OVG13" s="84"/>
      <c r="OVH13" s="84"/>
      <c r="OVI13" s="84"/>
      <c r="OVJ13" s="84"/>
      <c r="OVK13" s="84"/>
      <c r="OVL13" s="84"/>
      <c r="OVM13" s="84"/>
      <c r="OVN13" s="84"/>
      <c r="OVO13" s="84"/>
      <c r="OVP13" s="84"/>
      <c r="OVQ13" s="84"/>
      <c r="OVR13" s="84"/>
      <c r="OVS13" s="84"/>
      <c r="OVT13" s="84"/>
      <c r="OVU13" s="84"/>
      <c r="OVV13" s="84"/>
      <c r="OVW13" s="84"/>
      <c r="OVX13" s="84"/>
      <c r="OVY13" s="84"/>
      <c r="OVZ13" s="84"/>
      <c r="OWA13" s="84"/>
      <c r="OWB13" s="84"/>
      <c r="OWC13" s="84"/>
      <c r="OWD13" s="84"/>
      <c r="OWE13" s="84"/>
      <c r="OWF13" s="84"/>
      <c r="OWG13" s="84"/>
      <c r="OWH13" s="84"/>
      <c r="OWI13" s="84"/>
      <c r="OWJ13" s="84"/>
      <c r="OWK13" s="84"/>
      <c r="OWL13" s="84"/>
      <c r="OWM13" s="84"/>
      <c r="OWN13" s="84"/>
      <c r="OWO13" s="84"/>
      <c r="OWP13" s="84"/>
      <c r="OWQ13" s="84"/>
      <c r="OWR13" s="84"/>
      <c r="OWS13" s="84"/>
      <c r="OWT13" s="84"/>
      <c r="OWU13" s="84"/>
      <c r="OWV13" s="84"/>
      <c r="OWW13" s="84"/>
      <c r="OWX13" s="84"/>
      <c r="OWY13" s="84"/>
      <c r="OWZ13" s="84"/>
      <c r="OXA13" s="84"/>
      <c r="OXB13" s="84"/>
      <c r="OXC13" s="84"/>
      <c r="OXD13" s="84"/>
      <c r="OXE13" s="84"/>
      <c r="OXF13" s="84"/>
      <c r="OXG13" s="84"/>
      <c r="OXH13" s="84"/>
      <c r="OXI13" s="84"/>
      <c r="OXJ13" s="84"/>
      <c r="OXK13" s="84"/>
      <c r="OXL13" s="84"/>
      <c r="OXM13" s="84"/>
      <c r="OXN13" s="84"/>
      <c r="OXO13" s="84"/>
      <c r="OXP13" s="84"/>
      <c r="OXQ13" s="84"/>
      <c r="OXR13" s="84"/>
      <c r="OXS13" s="84"/>
      <c r="OXT13" s="84"/>
      <c r="OXU13" s="84"/>
      <c r="OXV13" s="84"/>
      <c r="OXW13" s="84"/>
      <c r="OXX13" s="84"/>
      <c r="OXY13" s="84"/>
      <c r="OXZ13" s="84"/>
      <c r="OYA13" s="84"/>
      <c r="OYB13" s="84"/>
      <c r="OYC13" s="84"/>
      <c r="OYD13" s="84"/>
      <c r="OYE13" s="84"/>
      <c r="OYF13" s="84"/>
      <c r="OYG13" s="84"/>
      <c r="OYH13" s="84"/>
      <c r="OYI13" s="84"/>
      <c r="OYJ13" s="84"/>
      <c r="OYK13" s="84"/>
      <c r="OYL13" s="84"/>
      <c r="OYM13" s="84"/>
      <c r="OYN13" s="84"/>
      <c r="OYO13" s="84"/>
      <c r="OYP13" s="84"/>
      <c r="OYQ13" s="84"/>
      <c r="OYR13" s="84"/>
      <c r="OYS13" s="84"/>
      <c r="OYT13" s="84"/>
      <c r="OYU13" s="84"/>
      <c r="OYV13" s="84"/>
      <c r="OYW13" s="84"/>
      <c r="OYX13" s="84"/>
      <c r="OYY13" s="84"/>
      <c r="OYZ13" s="84"/>
      <c r="OZA13" s="84"/>
      <c r="OZB13" s="84"/>
      <c r="OZC13" s="84"/>
      <c r="OZD13" s="84"/>
      <c r="OZE13" s="84"/>
      <c r="OZF13" s="84"/>
      <c r="OZG13" s="84"/>
      <c r="OZH13" s="84"/>
      <c r="OZI13" s="84"/>
      <c r="OZJ13" s="84"/>
      <c r="OZK13" s="84"/>
      <c r="OZL13" s="84"/>
      <c r="OZM13" s="84"/>
      <c r="OZN13" s="84"/>
      <c r="OZO13" s="84"/>
      <c r="OZP13" s="84"/>
      <c r="OZQ13" s="84"/>
      <c r="OZR13" s="84"/>
      <c r="OZS13" s="84"/>
      <c r="OZT13" s="84"/>
      <c r="OZU13" s="84"/>
      <c r="OZV13" s="84"/>
      <c r="OZW13" s="84"/>
      <c r="OZX13" s="84"/>
      <c r="OZY13" s="84"/>
      <c r="OZZ13" s="84"/>
      <c r="PAA13" s="84"/>
      <c r="PAB13" s="84"/>
      <c r="PAC13" s="84"/>
      <c r="PAD13" s="84"/>
      <c r="PAE13" s="84"/>
      <c r="PAF13" s="84"/>
      <c r="PAG13" s="84"/>
      <c r="PAH13" s="84"/>
      <c r="PAI13" s="84"/>
      <c r="PAJ13" s="84"/>
      <c r="PAK13" s="84"/>
      <c r="PAL13" s="84"/>
      <c r="PAM13" s="84"/>
      <c r="PAN13" s="84"/>
      <c r="PAO13" s="84"/>
      <c r="PAP13" s="84"/>
      <c r="PAQ13" s="84"/>
      <c r="PAR13" s="84"/>
      <c r="PAS13" s="84"/>
      <c r="PAT13" s="84"/>
      <c r="PAU13" s="84"/>
      <c r="PAV13" s="84"/>
      <c r="PAW13" s="84"/>
      <c r="PAX13" s="84"/>
      <c r="PAY13" s="84"/>
      <c r="PAZ13" s="84"/>
      <c r="PBA13" s="84"/>
      <c r="PBB13" s="84"/>
      <c r="PBC13" s="84"/>
      <c r="PBD13" s="84"/>
      <c r="PBE13" s="84"/>
      <c r="PBF13" s="84"/>
      <c r="PBG13" s="84"/>
      <c r="PBH13" s="84"/>
      <c r="PBI13" s="84"/>
      <c r="PBJ13" s="84"/>
      <c r="PBK13" s="84"/>
      <c r="PBL13" s="84"/>
      <c r="PBM13" s="84"/>
      <c r="PBN13" s="84"/>
      <c r="PBO13" s="84"/>
      <c r="PBP13" s="84"/>
      <c r="PBQ13" s="84"/>
      <c r="PBR13" s="84"/>
      <c r="PBS13" s="84"/>
      <c r="PBT13" s="84"/>
      <c r="PBU13" s="84"/>
      <c r="PBV13" s="84"/>
      <c r="PBW13" s="84"/>
      <c r="PBX13" s="84"/>
      <c r="PBY13" s="84"/>
      <c r="PBZ13" s="84"/>
      <c r="PCA13" s="84"/>
      <c r="PCB13" s="84"/>
      <c r="PCC13" s="84"/>
      <c r="PCD13" s="84"/>
      <c r="PCE13" s="84"/>
      <c r="PCF13" s="84"/>
      <c r="PCG13" s="84"/>
      <c r="PCH13" s="84"/>
      <c r="PCI13" s="84"/>
      <c r="PCJ13" s="84"/>
      <c r="PCK13" s="84"/>
      <c r="PCL13" s="84"/>
      <c r="PCM13" s="84"/>
      <c r="PCN13" s="84"/>
      <c r="PCO13" s="84"/>
      <c r="PCP13" s="84"/>
      <c r="PCQ13" s="84"/>
      <c r="PCR13" s="84"/>
      <c r="PCS13" s="84"/>
      <c r="PCT13" s="84"/>
      <c r="PCU13" s="84"/>
      <c r="PCV13" s="84"/>
      <c r="PCW13" s="84"/>
      <c r="PCX13" s="84"/>
      <c r="PCY13" s="84"/>
      <c r="PCZ13" s="84"/>
      <c r="PDA13" s="84"/>
      <c r="PDB13" s="84"/>
      <c r="PDC13" s="84"/>
      <c r="PDD13" s="84"/>
      <c r="PDE13" s="84"/>
      <c r="PDF13" s="84"/>
      <c r="PDG13" s="84"/>
      <c r="PDH13" s="84"/>
      <c r="PDI13" s="84"/>
      <c r="PDJ13" s="84"/>
      <c r="PDK13" s="84"/>
      <c r="PDL13" s="84"/>
      <c r="PDM13" s="84"/>
      <c r="PDN13" s="84"/>
      <c r="PDO13" s="84"/>
      <c r="PDP13" s="84"/>
      <c r="PDQ13" s="84"/>
      <c r="PDR13" s="84"/>
      <c r="PDS13" s="84"/>
      <c r="PDT13" s="84"/>
      <c r="PDU13" s="84"/>
      <c r="PDV13" s="84"/>
      <c r="PDW13" s="84"/>
      <c r="PDX13" s="84"/>
      <c r="PDY13" s="84"/>
      <c r="PDZ13" s="84"/>
      <c r="PEA13" s="84"/>
      <c r="PEB13" s="84"/>
      <c r="PEC13" s="84"/>
      <c r="PED13" s="84"/>
      <c r="PEE13" s="84"/>
      <c r="PEF13" s="84"/>
      <c r="PEG13" s="84"/>
      <c r="PEH13" s="84"/>
      <c r="PEI13" s="84"/>
      <c r="PEJ13" s="84"/>
      <c r="PEK13" s="84"/>
      <c r="PEL13" s="84"/>
      <c r="PEM13" s="84"/>
      <c r="PEN13" s="84"/>
      <c r="PEO13" s="84"/>
      <c r="PEP13" s="84"/>
      <c r="PEQ13" s="84"/>
      <c r="PER13" s="84"/>
      <c r="PES13" s="84"/>
      <c r="PET13" s="84"/>
      <c r="PEU13" s="84"/>
      <c r="PEV13" s="84"/>
      <c r="PEW13" s="84"/>
      <c r="PEX13" s="84"/>
      <c r="PEY13" s="84"/>
      <c r="PEZ13" s="84"/>
      <c r="PFA13" s="84"/>
      <c r="PFB13" s="84"/>
      <c r="PFC13" s="84"/>
      <c r="PFD13" s="84"/>
      <c r="PFE13" s="84"/>
      <c r="PFF13" s="84"/>
      <c r="PFG13" s="84"/>
      <c r="PFH13" s="84"/>
      <c r="PFI13" s="84"/>
      <c r="PFJ13" s="84"/>
      <c r="PFK13" s="84"/>
      <c r="PFL13" s="84"/>
      <c r="PFM13" s="84"/>
      <c r="PFN13" s="84"/>
      <c r="PFO13" s="84"/>
      <c r="PFP13" s="84"/>
      <c r="PFQ13" s="84"/>
      <c r="PFR13" s="84"/>
      <c r="PFS13" s="84"/>
      <c r="PFT13" s="84"/>
      <c r="PFU13" s="84"/>
      <c r="PFV13" s="84"/>
      <c r="PFW13" s="84"/>
      <c r="PFX13" s="84"/>
      <c r="PFY13" s="84"/>
      <c r="PFZ13" s="84"/>
      <c r="PGA13" s="84"/>
      <c r="PGB13" s="84"/>
      <c r="PGC13" s="84"/>
      <c r="PGD13" s="84"/>
      <c r="PGE13" s="84"/>
      <c r="PGF13" s="84"/>
      <c r="PGG13" s="84"/>
      <c r="PGH13" s="84"/>
      <c r="PGI13" s="84"/>
      <c r="PGJ13" s="84"/>
      <c r="PGK13" s="84"/>
      <c r="PGL13" s="84"/>
      <c r="PGM13" s="84"/>
      <c r="PGN13" s="84"/>
      <c r="PGO13" s="84"/>
      <c r="PGP13" s="84"/>
      <c r="PGQ13" s="84"/>
      <c r="PGR13" s="84"/>
      <c r="PGS13" s="84"/>
      <c r="PGT13" s="84"/>
      <c r="PGU13" s="84"/>
      <c r="PGV13" s="84"/>
      <c r="PGW13" s="84"/>
      <c r="PGX13" s="84"/>
      <c r="PGY13" s="84"/>
      <c r="PGZ13" s="84"/>
      <c r="PHA13" s="84"/>
      <c r="PHB13" s="84"/>
      <c r="PHC13" s="84"/>
      <c r="PHD13" s="84"/>
      <c r="PHE13" s="84"/>
      <c r="PHF13" s="84"/>
      <c r="PHG13" s="84"/>
      <c r="PHH13" s="84"/>
      <c r="PHI13" s="84"/>
      <c r="PHJ13" s="84"/>
      <c r="PHK13" s="84"/>
      <c r="PHL13" s="84"/>
      <c r="PHM13" s="84"/>
      <c r="PHN13" s="84"/>
      <c r="PHO13" s="84"/>
      <c r="PHP13" s="84"/>
      <c r="PHQ13" s="84"/>
      <c r="PHR13" s="84"/>
      <c r="PHS13" s="84"/>
      <c r="PHT13" s="84"/>
      <c r="PHU13" s="84"/>
      <c r="PHV13" s="84"/>
      <c r="PHW13" s="84"/>
      <c r="PHX13" s="84"/>
      <c r="PHY13" s="84"/>
      <c r="PHZ13" s="84"/>
      <c r="PIA13" s="84"/>
      <c r="PIB13" s="84"/>
      <c r="PIC13" s="84"/>
      <c r="PID13" s="84"/>
      <c r="PIE13" s="84"/>
      <c r="PIF13" s="84"/>
      <c r="PIG13" s="84"/>
      <c r="PIH13" s="84"/>
      <c r="PII13" s="84"/>
      <c r="PIJ13" s="84"/>
      <c r="PIK13" s="84"/>
      <c r="PIL13" s="84"/>
      <c r="PIM13" s="84"/>
      <c r="PIN13" s="84"/>
      <c r="PIO13" s="84"/>
      <c r="PIP13" s="84"/>
      <c r="PIQ13" s="84"/>
      <c r="PIR13" s="84"/>
      <c r="PIS13" s="84"/>
      <c r="PIT13" s="84"/>
      <c r="PIU13" s="84"/>
      <c r="PIV13" s="84"/>
      <c r="PIW13" s="84"/>
      <c r="PIX13" s="84"/>
      <c r="PIY13" s="84"/>
      <c r="PIZ13" s="84"/>
      <c r="PJA13" s="84"/>
      <c r="PJB13" s="84"/>
      <c r="PJC13" s="84"/>
      <c r="PJD13" s="84"/>
      <c r="PJE13" s="84"/>
      <c r="PJF13" s="84"/>
      <c r="PJG13" s="84"/>
      <c r="PJH13" s="84"/>
      <c r="PJI13" s="84"/>
      <c r="PJJ13" s="84"/>
      <c r="PJK13" s="84"/>
      <c r="PJL13" s="84"/>
      <c r="PJM13" s="84"/>
      <c r="PJN13" s="84"/>
      <c r="PJO13" s="84"/>
      <c r="PJP13" s="84"/>
      <c r="PJQ13" s="84"/>
      <c r="PJR13" s="84"/>
      <c r="PJS13" s="84"/>
      <c r="PJT13" s="84"/>
      <c r="PJU13" s="84"/>
      <c r="PJV13" s="84"/>
      <c r="PJW13" s="84"/>
      <c r="PJX13" s="84"/>
      <c r="PJY13" s="84"/>
      <c r="PJZ13" s="84"/>
      <c r="PKA13" s="84"/>
      <c r="PKB13" s="84"/>
      <c r="PKC13" s="84"/>
      <c r="PKD13" s="84"/>
      <c r="PKE13" s="84"/>
      <c r="PKF13" s="84"/>
      <c r="PKG13" s="84"/>
      <c r="PKH13" s="84"/>
      <c r="PKI13" s="84"/>
      <c r="PKJ13" s="84"/>
      <c r="PKK13" s="84"/>
      <c r="PKL13" s="84"/>
      <c r="PKM13" s="84"/>
      <c r="PKN13" s="84"/>
      <c r="PKO13" s="84"/>
      <c r="PKP13" s="84"/>
      <c r="PKQ13" s="84"/>
      <c r="PKR13" s="84"/>
      <c r="PKS13" s="84"/>
      <c r="PKT13" s="84"/>
      <c r="PKU13" s="84"/>
      <c r="PKV13" s="84"/>
      <c r="PKW13" s="84"/>
      <c r="PKX13" s="84"/>
      <c r="PKY13" s="84"/>
      <c r="PKZ13" s="84"/>
      <c r="PLA13" s="84"/>
      <c r="PLB13" s="84"/>
      <c r="PLC13" s="84"/>
      <c r="PLD13" s="84"/>
      <c r="PLE13" s="84"/>
      <c r="PLF13" s="84"/>
      <c r="PLG13" s="84"/>
      <c r="PLH13" s="84"/>
      <c r="PLI13" s="84"/>
      <c r="PLJ13" s="84"/>
      <c r="PLK13" s="84"/>
      <c r="PLL13" s="84"/>
      <c r="PLM13" s="84"/>
      <c r="PLN13" s="84"/>
      <c r="PLO13" s="84"/>
      <c r="PLP13" s="84"/>
      <c r="PLQ13" s="84"/>
      <c r="PLR13" s="84"/>
      <c r="PLS13" s="84"/>
      <c r="PLT13" s="84"/>
      <c r="PLU13" s="84"/>
      <c r="PLV13" s="84"/>
      <c r="PLW13" s="84"/>
      <c r="PLX13" s="84"/>
      <c r="PLY13" s="84"/>
      <c r="PLZ13" s="84"/>
      <c r="PMA13" s="84"/>
      <c r="PMB13" s="84"/>
      <c r="PMC13" s="84"/>
      <c r="PMD13" s="84"/>
      <c r="PME13" s="84"/>
      <c r="PMF13" s="84"/>
      <c r="PMG13" s="84"/>
      <c r="PMH13" s="84"/>
      <c r="PMI13" s="84"/>
      <c r="PMJ13" s="84"/>
      <c r="PMK13" s="84"/>
      <c r="PML13" s="84"/>
      <c r="PMM13" s="84"/>
      <c r="PMN13" s="84"/>
      <c r="PMO13" s="84"/>
      <c r="PMP13" s="84"/>
      <c r="PMQ13" s="84"/>
      <c r="PMR13" s="84"/>
      <c r="PMS13" s="84"/>
      <c r="PMT13" s="84"/>
      <c r="PMU13" s="84"/>
      <c r="PMV13" s="84"/>
      <c r="PMW13" s="84"/>
      <c r="PMX13" s="84"/>
      <c r="PMY13" s="84"/>
      <c r="PMZ13" s="84"/>
      <c r="PNA13" s="84"/>
      <c r="PNB13" s="84"/>
      <c r="PNC13" s="84"/>
      <c r="PND13" s="84"/>
      <c r="PNE13" s="84"/>
      <c r="PNF13" s="84"/>
      <c r="PNG13" s="84"/>
      <c r="PNH13" s="84"/>
      <c r="PNI13" s="84"/>
      <c r="PNJ13" s="84"/>
      <c r="PNK13" s="84"/>
      <c r="PNL13" s="84"/>
      <c r="PNM13" s="84"/>
      <c r="PNN13" s="84"/>
      <c r="PNO13" s="84"/>
      <c r="PNP13" s="84"/>
      <c r="PNQ13" s="84"/>
      <c r="PNR13" s="84"/>
      <c r="PNS13" s="84"/>
      <c r="PNT13" s="84"/>
      <c r="PNU13" s="84"/>
      <c r="PNV13" s="84"/>
      <c r="PNW13" s="84"/>
      <c r="PNX13" s="84"/>
      <c r="PNY13" s="84"/>
      <c r="PNZ13" s="84"/>
      <c r="POA13" s="84"/>
      <c r="POB13" s="84"/>
      <c r="POC13" s="84"/>
      <c r="POD13" s="84"/>
      <c r="POE13" s="84"/>
      <c r="POF13" s="84"/>
      <c r="POG13" s="84"/>
      <c r="POH13" s="84"/>
      <c r="POI13" s="84"/>
      <c r="POJ13" s="84"/>
      <c r="POK13" s="84"/>
      <c r="POL13" s="84"/>
      <c r="POM13" s="84"/>
      <c r="PON13" s="84"/>
      <c r="POO13" s="84"/>
      <c r="POP13" s="84"/>
      <c r="POQ13" s="84"/>
      <c r="POR13" s="84"/>
      <c r="POS13" s="84"/>
      <c r="POT13" s="84"/>
      <c r="POU13" s="84"/>
      <c r="POV13" s="84"/>
      <c r="POW13" s="84"/>
      <c r="POX13" s="84"/>
      <c r="POY13" s="84"/>
      <c r="POZ13" s="84"/>
      <c r="PPA13" s="84"/>
      <c r="PPB13" s="84"/>
      <c r="PPC13" s="84"/>
      <c r="PPD13" s="84"/>
      <c r="PPE13" s="84"/>
      <c r="PPF13" s="84"/>
      <c r="PPG13" s="84"/>
      <c r="PPH13" s="84"/>
      <c r="PPI13" s="84"/>
      <c r="PPJ13" s="84"/>
      <c r="PPK13" s="84"/>
      <c r="PPL13" s="84"/>
      <c r="PPM13" s="84"/>
      <c r="PPN13" s="84"/>
      <c r="PPO13" s="84"/>
      <c r="PPP13" s="84"/>
      <c r="PPQ13" s="84"/>
      <c r="PPR13" s="84"/>
      <c r="PPS13" s="84"/>
      <c r="PPT13" s="84"/>
      <c r="PPU13" s="84"/>
      <c r="PPV13" s="84"/>
      <c r="PPW13" s="84"/>
      <c r="PPX13" s="84"/>
      <c r="PPY13" s="84"/>
      <c r="PPZ13" s="84"/>
      <c r="PQA13" s="84"/>
      <c r="PQB13" s="84"/>
      <c r="PQC13" s="84"/>
      <c r="PQD13" s="84"/>
      <c r="PQE13" s="84"/>
      <c r="PQF13" s="84"/>
      <c r="PQG13" s="84"/>
      <c r="PQH13" s="84"/>
      <c r="PQI13" s="84"/>
      <c r="PQJ13" s="84"/>
      <c r="PQK13" s="84"/>
      <c r="PQL13" s="84"/>
      <c r="PQM13" s="84"/>
      <c r="PQN13" s="84"/>
      <c r="PQO13" s="84"/>
      <c r="PQP13" s="84"/>
      <c r="PQQ13" s="84"/>
      <c r="PQR13" s="84"/>
      <c r="PQS13" s="84"/>
      <c r="PQT13" s="84"/>
      <c r="PQU13" s="84"/>
      <c r="PQV13" s="84"/>
      <c r="PQW13" s="84"/>
      <c r="PQX13" s="84"/>
      <c r="PQY13" s="84"/>
      <c r="PQZ13" s="84"/>
      <c r="PRA13" s="84"/>
      <c r="PRB13" s="84"/>
      <c r="PRC13" s="84"/>
      <c r="PRD13" s="84"/>
      <c r="PRE13" s="84"/>
      <c r="PRF13" s="84"/>
      <c r="PRG13" s="84"/>
      <c r="PRH13" s="84"/>
      <c r="PRI13" s="84"/>
      <c r="PRJ13" s="84"/>
      <c r="PRK13" s="84"/>
      <c r="PRL13" s="84"/>
      <c r="PRM13" s="84"/>
      <c r="PRN13" s="84"/>
      <c r="PRO13" s="84"/>
      <c r="PRP13" s="84"/>
      <c r="PRQ13" s="84"/>
      <c r="PRR13" s="84"/>
      <c r="PRS13" s="84"/>
      <c r="PRT13" s="84"/>
      <c r="PRU13" s="84"/>
      <c r="PRV13" s="84"/>
      <c r="PRW13" s="84"/>
      <c r="PRX13" s="84"/>
      <c r="PRY13" s="84"/>
      <c r="PRZ13" s="84"/>
      <c r="PSA13" s="84"/>
      <c r="PSB13" s="84"/>
      <c r="PSC13" s="84"/>
      <c r="PSD13" s="84"/>
      <c r="PSE13" s="84"/>
      <c r="PSF13" s="84"/>
      <c r="PSG13" s="84"/>
      <c r="PSH13" s="84"/>
      <c r="PSI13" s="84"/>
      <c r="PSJ13" s="84"/>
      <c r="PSK13" s="84"/>
      <c r="PSL13" s="84"/>
      <c r="PSM13" s="84"/>
      <c r="PSN13" s="84"/>
      <c r="PSO13" s="84"/>
      <c r="PSP13" s="84"/>
      <c r="PSQ13" s="84"/>
      <c r="PSR13" s="84"/>
      <c r="PSS13" s="84"/>
      <c r="PST13" s="84"/>
      <c r="PSU13" s="84"/>
      <c r="PSV13" s="84"/>
      <c r="PSW13" s="84"/>
      <c r="PSX13" s="84"/>
      <c r="PSY13" s="84"/>
      <c r="PSZ13" s="84"/>
      <c r="PTA13" s="84"/>
      <c r="PTB13" s="84"/>
      <c r="PTC13" s="84"/>
      <c r="PTD13" s="84"/>
      <c r="PTE13" s="84"/>
      <c r="PTF13" s="84"/>
      <c r="PTG13" s="84"/>
      <c r="PTH13" s="84"/>
      <c r="PTI13" s="84"/>
      <c r="PTJ13" s="84"/>
      <c r="PTK13" s="84"/>
      <c r="PTL13" s="84"/>
      <c r="PTM13" s="84"/>
      <c r="PTN13" s="84"/>
      <c r="PTO13" s="84"/>
      <c r="PTP13" s="84"/>
      <c r="PTQ13" s="84"/>
      <c r="PTR13" s="84"/>
      <c r="PTS13" s="84"/>
      <c r="PTT13" s="84"/>
      <c r="PTU13" s="84"/>
      <c r="PTV13" s="84"/>
      <c r="PTW13" s="84"/>
      <c r="PTX13" s="84"/>
      <c r="PTY13" s="84"/>
      <c r="PTZ13" s="84"/>
      <c r="PUA13" s="84"/>
      <c r="PUB13" s="84"/>
      <c r="PUC13" s="84"/>
      <c r="PUD13" s="84"/>
      <c r="PUE13" s="84"/>
      <c r="PUF13" s="84"/>
      <c r="PUG13" s="84"/>
      <c r="PUH13" s="84"/>
      <c r="PUI13" s="84"/>
      <c r="PUJ13" s="84"/>
      <c r="PUK13" s="84"/>
      <c r="PUL13" s="84"/>
      <c r="PUM13" s="84"/>
      <c r="PUN13" s="84"/>
      <c r="PUO13" s="84"/>
      <c r="PUP13" s="84"/>
      <c r="PUQ13" s="84"/>
      <c r="PUR13" s="84"/>
      <c r="PUS13" s="84"/>
      <c r="PUT13" s="84"/>
      <c r="PUU13" s="84"/>
      <c r="PUV13" s="84"/>
      <c r="PUW13" s="84"/>
      <c r="PUX13" s="84"/>
      <c r="PUY13" s="84"/>
      <c r="PUZ13" s="84"/>
      <c r="PVA13" s="84"/>
      <c r="PVB13" s="84"/>
      <c r="PVC13" s="84"/>
      <c r="PVD13" s="84"/>
      <c r="PVE13" s="84"/>
      <c r="PVF13" s="84"/>
      <c r="PVG13" s="84"/>
      <c r="PVH13" s="84"/>
      <c r="PVI13" s="84"/>
      <c r="PVJ13" s="84"/>
      <c r="PVK13" s="84"/>
      <c r="PVL13" s="84"/>
      <c r="PVM13" s="84"/>
      <c r="PVN13" s="84"/>
      <c r="PVO13" s="84"/>
      <c r="PVP13" s="84"/>
      <c r="PVQ13" s="84"/>
      <c r="PVR13" s="84"/>
      <c r="PVS13" s="84"/>
      <c r="PVT13" s="84"/>
      <c r="PVU13" s="84"/>
      <c r="PVV13" s="84"/>
      <c r="PVW13" s="84"/>
      <c r="PVX13" s="84"/>
      <c r="PVY13" s="84"/>
      <c r="PVZ13" s="84"/>
      <c r="PWA13" s="84"/>
      <c r="PWB13" s="84"/>
      <c r="PWC13" s="84"/>
      <c r="PWD13" s="84"/>
      <c r="PWE13" s="84"/>
      <c r="PWF13" s="84"/>
      <c r="PWG13" s="84"/>
      <c r="PWH13" s="84"/>
      <c r="PWI13" s="84"/>
      <c r="PWJ13" s="84"/>
      <c r="PWK13" s="84"/>
      <c r="PWL13" s="84"/>
      <c r="PWM13" s="84"/>
      <c r="PWN13" s="84"/>
      <c r="PWO13" s="84"/>
      <c r="PWP13" s="84"/>
      <c r="PWQ13" s="84"/>
      <c r="PWR13" s="84"/>
      <c r="PWS13" s="84"/>
      <c r="PWT13" s="84"/>
      <c r="PWU13" s="84"/>
      <c r="PWV13" s="84"/>
      <c r="PWW13" s="84"/>
      <c r="PWX13" s="84"/>
      <c r="PWY13" s="84"/>
      <c r="PWZ13" s="84"/>
      <c r="PXA13" s="84"/>
      <c r="PXB13" s="84"/>
      <c r="PXC13" s="84"/>
      <c r="PXD13" s="84"/>
      <c r="PXE13" s="84"/>
      <c r="PXF13" s="84"/>
      <c r="PXG13" s="84"/>
      <c r="PXH13" s="84"/>
      <c r="PXI13" s="84"/>
      <c r="PXJ13" s="84"/>
      <c r="PXK13" s="84"/>
      <c r="PXL13" s="84"/>
      <c r="PXM13" s="84"/>
      <c r="PXN13" s="84"/>
      <c r="PXO13" s="84"/>
      <c r="PXP13" s="84"/>
      <c r="PXQ13" s="84"/>
      <c r="PXR13" s="84"/>
      <c r="PXS13" s="84"/>
      <c r="PXT13" s="84"/>
      <c r="PXU13" s="84"/>
      <c r="PXV13" s="84"/>
      <c r="PXW13" s="84"/>
      <c r="PXX13" s="84"/>
      <c r="PXY13" s="84"/>
      <c r="PXZ13" s="84"/>
      <c r="PYA13" s="84"/>
      <c r="PYB13" s="84"/>
      <c r="PYC13" s="84"/>
      <c r="PYD13" s="84"/>
      <c r="PYE13" s="84"/>
      <c r="PYF13" s="84"/>
      <c r="PYG13" s="84"/>
      <c r="PYH13" s="84"/>
      <c r="PYI13" s="84"/>
      <c r="PYJ13" s="84"/>
      <c r="PYK13" s="84"/>
      <c r="PYL13" s="84"/>
      <c r="PYM13" s="84"/>
      <c r="PYN13" s="84"/>
      <c r="PYO13" s="84"/>
      <c r="PYP13" s="84"/>
      <c r="PYQ13" s="84"/>
      <c r="PYR13" s="84"/>
      <c r="PYS13" s="84"/>
      <c r="PYT13" s="84"/>
      <c r="PYU13" s="84"/>
      <c r="PYV13" s="84"/>
      <c r="PYW13" s="84"/>
      <c r="PYX13" s="84"/>
      <c r="PYY13" s="84"/>
      <c r="PYZ13" s="84"/>
      <c r="PZA13" s="84"/>
      <c r="PZB13" s="84"/>
      <c r="PZC13" s="84"/>
      <c r="PZD13" s="84"/>
      <c r="PZE13" s="84"/>
      <c r="PZF13" s="84"/>
      <c r="PZG13" s="84"/>
      <c r="PZH13" s="84"/>
      <c r="PZI13" s="84"/>
      <c r="PZJ13" s="84"/>
      <c r="PZK13" s="84"/>
      <c r="PZL13" s="84"/>
      <c r="PZM13" s="84"/>
      <c r="PZN13" s="84"/>
      <c r="PZO13" s="84"/>
      <c r="PZP13" s="84"/>
      <c r="PZQ13" s="84"/>
      <c r="PZR13" s="84"/>
      <c r="PZS13" s="84"/>
      <c r="PZT13" s="84"/>
      <c r="PZU13" s="84"/>
      <c r="PZV13" s="84"/>
      <c r="PZW13" s="84"/>
      <c r="PZX13" s="84"/>
      <c r="PZY13" s="84"/>
      <c r="PZZ13" s="84"/>
      <c r="QAA13" s="84"/>
      <c r="QAB13" s="84"/>
      <c r="QAC13" s="84"/>
      <c r="QAD13" s="84"/>
      <c r="QAE13" s="84"/>
      <c r="QAF13" s="84"/>
      <c r="QAG13" s="84"/>
      <c r="QAH13" s="84"/>
      <c r="QAI13" s="84"/>
      <c r="QAJ13" s="84"/>
      <c r="QAK13" s="84"/>
      <c r="QAL13" s="84"/>
      <c r="QAM13" s="84"/>
      <c r="QAN13" s="84"/>
      <c r="QAO13" s="84"/>
      <c r="QAP13" s="84"/>
      <c r="QAQ13" s="84"/>
      <c r="QAR13" s="84"/>
      <c r="QAS13" s="84"/>
      <c r="QAT13" s="84"/>
      <c r="QAU13" s="84"/>
      <c r="QAV13" s="84"/>
      <c r="QAW13" s="84"/>
      <c r="QAX13" s="84"/>
      <c r="QAY13" s="84"/>
      <c r="QAZ13" s="84"/>
      <c r="QBA13" s="84"/>
      <c r="QBB13" s="84"/>
      <c r="QBC13" s="84"/>
      <c r="QBD13" s="84"/>
      <c r="QBE13" s="84"/>
      <c r="QBF13" s="84"/>
      <c r="QBG13" s="84"/>
      <c r="QBH13" s="84"/>
      <c r="QBI13" s="84"/>
      <c r="QBJ13" s="84"/>
      <c r="QBK13" s="84"/>
      <c r="QBL13" s="84"/>
      <c r="QBM13" s="84"/>
      <c r="QBN13" s="84"/>
      <c r="QBO13" s="84"/>
      <c r="QBP13" s="84"/>
      <c r="QBQ13" s="84"/>
      <c r="QBR13" s="84"/>
      <c r="QBS13" s="84"/>
      <c r="QBT13" s="84"/>
      <c r="QBU13" s="84"/>
      <c r="QBV13" s="84"/>
      <c r="QBW13" s="84"/>
      <c r="QBX13" s="84"/>
      <c r="QBY13" s="84"/>
      <c r="QBZ13" s="84"/>
      <c r="QCA13" s="84"/>
      <c r="QCB13" s="84"/>
      <c r="QCC13" s="84"/>
      <c r="QCD13" s="84"/>
      <c r="QCE13" s="84"/>
      <c r="QCF13" s="84"/>
      <c r="QCG13" s="84"/>
      <c r="QCH13" s="84"/>
      <c r="QCI13" s="84"/>
      <c r="QCJ13" s="84"/>
      <c r="QCK13" s="84"/>
      <c r="QCL13" s="84"/>
      <c r="QCM13" s="84"/>
      <c r="QCN13" s="84"/>
      <c r="QCO13" s="84"/>
      <c r="QCP13" s="84"/>
      <c r="QCQ13" s="84"/>
      <c r="QCR13" s="84"/>
      <c r="QCS13" s="84"/>
      <c r="QCT13" s="84"/>
      <c r="QCU13" s="84"/>
      <c r="QCV13" s="84"/>
      <c r="QCW13" s="84"/>
      <c r="QCX13" s="84"/>
      <c r="QCY13" s="84"/>
      <c r="QCZ13" s="84"/>
      <c r="QDA13" s="84"/>
      <c r="QDB13" s="84"/>
      <c r="QDC13" s="84"/>
      <c r="QDD13" s="84"/>
      <c r="QDE13" s="84"/>
      <c r="QDF13" s="84"/>
      <c r="QDG13" s="84"/>
      <c r="QDH13" s="84"/>
      <c r="QDI13" s="84"/>
      <c r="QDJ13" s="84"/>
      <c r="QDK13" s="84"/>
      <c r="QDL13" s="84"/>
      <c r="QDM13" s="84"/>
      <c r="QDN13" s="84"/>
      <c r="QDO13" s="84"/>
      <c r="QDP13" s="84"/>
      <c r="QDQ13" s="84"/>
      <c r="QDR13" s="84"/>
      <c r="QDS13" s="84"/>
      <c r="QDT13" s="84"/>
      <c r="QDU13" s="84"/>
      <c r="QDV13" s="84"/>
      <c r="QDW13" s="84"/>
      <c r="QDX13" s="84"/>
      <c r="QDY13" s="84"/>
      <c r="QDZ13" s="84"/>
      <c r="QEA13" s="84"/>
      <c r="QEB13" s="84"/>
      <c r="QEC13" s="84"/>
      <c r="QED13" s="84"/>
      <c r="QEE13" s="84"/>
      <c r="QEF13" s="84"/>
      <c r="QEG13" s="84"/>
      <c r="QEH13" s="84"/>
      <c r="QEI13" s="84"/>
      <c r="QEJ13" s="84"/>
      <c r="QEK13" s="84"/>
      <c r="QEL13" s="84"/>
      <c r="QEM13" s="84"/>
      <c r="QEN13" s="84"/>
      <c r="QEO13" s="84"/>
      <c r="QEP13" s="84"/>
      <c r="QEQ13" s="84"/>
      <c r="QER13" s="84"/>
      <c r="QES13" s="84"/>
      <c r="QET13" s="84"/>
      <c r="QEU13" s="84"/>
      <c r="QEV13" s="84"/>
      <c r="QEW13" s="84"/>
      <c r="QEX13" s="84"/>
      <c r="QEY13" s="84"/>
      <c r="QEZ13" s="84"/>
      <c r="QFA13" s="84"/>
      <c r="QFB13" s="84"/>
      <c r="QFC13" s="84"/>
      <c r="QFD13" s="84"/>
      <c r="QFE13" s="84"/>
      <c r="QFF13" s="84"/>
      <c r="QFG13" s="84"/>
      <c r="QFH13" s="84"/>
      <c r="QFI13" s="84"/>
      <c r="QFJ13" s="84"/>
      <c r="QFK13" s="84"/>
      <c r="QFL13" s="84"/>
      <c r="QFM13" s="84"/>
      <c r="QFN13" s="84"/>
      <c r="QFO13" s="84"/>
      <c r="QFP13" s="84"/>
      <c r="QFQ13" s="84"/>
      <c r="QFR13" s="84"/>
      <c r="QFS13" s="84"/>
      <c r="QFT13" s="84"/>
      <c r="QFU13" s="84"/>
      <c r="QFV13" s="84"/>
      <c r="QFW13" s="84"/>
      <c r="QFX13" s="84"/>
      <c r="QFY13" s="84"/>
      <c r="QFZ13" s="84"/>
      <c r="QGA13" s="84"/>
      <c r="QGB13" s="84"/>
      <c r="QGC13" s="84"/>
      <c r="QGD13" s="84"/>
      <c r="QGE13" s="84"/>
      <c r="QGF13" s="84"/>
      <c r="QGG13" s="84"/>
      <c r="QGH13" s="84"/>
      <c r="QGI13" s="84"/>
      <c r="QGJ13" s="84"/>
      <c r="QGK13" s="84"/>
      <c r="QGL13" s="84"/>
      <c r="QGM13" s="84"/>
      <c r="QGN13" s="84"/>
      <c r="QGO13" s="84"/>
      <c r="QGP13" s="84"/>
      <c r="QGQ13" s="84"/>
      <c r="QGR13" s="84"/>
      <c r="QGS13" s="84"/>
      <c r="QGT13" s="84"/>
      <c r="QGU13" s="84"/>
      <c r="QGV13" s="84"/>
      <c r="QGW13" s="84"/>
      <c r="QGX13" s="84"/>
      <c r="QGY13" s="84"/>
      <c r="QGZ13" s="84"/>
      <c r="QHA13" s="84"/>
      <c r="QHB13" s="84"/>
      <c r="QHC13" s="84"/>
      <c r="QHD13" s="84"/>
      <c r="QHE13" s="84"/>
      <c r="QHF13" s="84"/>
      <c r="QHG13" s="84"/>
      <c r="QHH13" s="84"/>
      <c r="QHI13" s="84"/>
      <c r="QHJ13" s="84"/>
      <c r="QHK13" s="84"/>
      <c r="QHL13" s="84"/>
      <c r="QHM13" s="84"/>
      <c r="QHN13" s="84"/>
      <c r="QHO13" s="84"/>
      <c r="QHP13" s="84"/>
      <c r="QHQ13" s="84"/>
      <c r="QHR13" s="84"/>
      <c r="QHS13" s="84"/>
      <c r="QHT13" s="84"/>
      <c r="QHU13" s="84"/>
      <c r="QHV13" s="84"/>
      <c r="QHW13" s="84"/>
      <c r="QHX13" s="84"/>
      <c r="QHY13" s="84"/>
      <c r="QHZ13" s="84"/>
      <c r="QIA13" s="84"/>
      <c r="QIB13" s="84"/>
      <c r="QIC13" s="84"/>
      <c r="QID13" s="84"/>
      <c r="QIE13" s="84"/>
      <c r="QIF13" s="84"/>
      <c r="QIG13" s="84"/>
      <c r="QIH13" s="84"/>
      <c r="QII13" s="84"/>
      <c r="QIJ13" s="84"/>
      <c r="QIK13" s="84"/>
      <c r="QIL13" s="84"/>
      <c r="QIM13" s="84"/>
      <c r="QIN13" s="84"/>
      <c r="QIO13" s="84"/>
      <c r="QIP13" s="84"/>
      <c r="QIQ13" s="84"/>
      <c r="QIR13" s="84"/>
      <c r="QIS13" s="84"/>
      <c r="QIT13" s="84"/>
      <c r="QIU13" s="84"/>
      <c r="QIV13" s="84"/>
      <c r="QIW13" s="84"/>
      <c r="QIX13" s="84"/>
      <c r="QIY13" s="84"/>
      <c r="QIZ13" s="84"/>
      <c r="QJA13" s="84"/>
      <c r="QJB13" s="84"/>
      <c r="QJC13" s="84"/>
      <c r="QJD13" s="84"/>
      <c r="QJE13" s="84"/>
      <c r="QJF13" s="84"/>
      <c r="QJG13" s="84"/>
      <c r="QJH13" s="84"/>
      <c r="QJI13" s="84"/>
      <c r="QJJ13" s="84"/>
      <c r="QJK13" s="84"/>
      <c r="QJL13" s="84"/>
      <c r="QJM13" s="84"/>
      <c r="QJN13" s="84"/>
      <c r="QJO13" s="84"/>
      <c r="QJP13" s="84"/>
      <c r="QJQ13" s="84"/>
      <c r="QJR13" s="84"/>
      <c r="QJS13" s="84"/>
      <c r="QJT13" s="84"/>
      <c r="QJU13" s="84"/>
      <c r="QJV13" s="84"/>
      <c r="QJW13" s="84"/>
      <c r="QJX13" s="84"/>
      <c r="QJY13" s="84"/>
      <c r="QJZ13" s="84"/>
      <c r="QKA13" s="84"/>
      <c r="QKB13" s="84"/>
      <c r="QKC13" s="84"/>
      <c r="QKD13" s="84"/>
      <c r="QKE13" s="84"/>
      <c r="QKF13" s="84"/>
      <c r="QKG13" s="84"/>
      <c r="QKH13" s="84"/>
      <c r="QKI13" s="84"/>
      <c r="QKJ13" s="84"/>
      <c r="QKK13" s="84"/>
      <c r="QKL13" s="84"/>
      <c r="QKM13" s="84"/>
      <c r="QKN13" s="84"/>
      <c r="QKO13" s="84"/>
      <c r="QKP13" s="84"/>
      <c r="QKQ13" s="84"/>
      <c r="QKR13" s="84"/>
      <c r="QKS13" s="84"/>
      <c r="QKT13" s="84"/>
      <c r="QKU13" s="84"/>
      <c r="QKV13" s="84"/>
      <c r="QKW13" s="84"/>
      <c r="QKX13" s="84"/>
      <c r="QKY13" s="84"/>
      <c r="QKZ13" s="84"/>
      <c r="QLA13" s="84"/>
      <c r="QLB13" s="84"/>
      <c r="QLC13" s="84"/>
      <c r="QLD13" s="84"/>
      <c r="QLE13" s="84"/>
      <c r="QLF13" s="84"/>
      <c r="QLG13" s="84"/>
      <c r="QLH13" s="84"/>
      <c r="QLI13" s="84"/>
      <c r="QLJ13" s="84"/>
      <c r="QLK13" s="84"/>
      <c r="QLL13" s="84"/>
      <c r="QLM13" s="84"/>
      <c r="QLN13" s="84"/>
      <c r="QLO13" s="84"/>
      <c r="QLP13" s="84"/>
      <c r="QLQ13" s="84"/>
      <c r="QLR13" s="84"/>
      <c r="QLS13" s="84"/>
      <c r="QLT13" s="84"/>
      <c r="QLU13" s="84"/>
      <c r="QLV13" s="84"/>
      <c r="QLW13" s="84"/>
      <c r="QLX13" s="84"/>
      <c r="QLY13" s="84"/>
      <c r="QLZ13" s="84"/>
      <c r="QMA13" s="84"/>
      <c r="QMB13" s="84"/>
      <c r="QMC13" s="84"/>
      <c r="QMD13" s="84"/>
      <c r="QME13" s="84"/>
      <c r="QMF13" s="84"/>
      <c r="QMG13" s="84"/>
      <c r="QMH13" s="84"/>
      <c r="QMI13" s="84"/>
      <c r="QMJ13" s="84"/>
      <c r="QMK13" s="84"/>
      <c r="QML13" s="84"/>
      <c r="QMM13" s="84"/>
      <c r="QMN13" s="84"/>
      <c r="QMO13" s="84"/>
      <c r="QMP13" s="84"/>
      <c r="QMQ13" s="84"/>
      <c r="QMR13" s="84"/>
      <c r="QMS13" s="84"/>
      <c r="QMT13" s="84"/>
      <c r="QMU13" s="84"/>
      <c r="QMV13" s="84"/>
      <c r="QMW13" s="84"/>
      <c r="QMX13" s="84"/>
      <c r="QMY13" s="84"/>
      <c r="QMZ13" s="84"/>
      <c r="QNA13" s="84"/>
      <c r="QNB13" s="84"/>
      <c r="QNC13" s="84"/>
      <c r="QND13" s="84"/>
      <c r="QNE13" s="84"/>
      <c r="QNF13" s="84"/>
      <c r="QNG13" s="84"/>
      <c r="QNH13" s="84"/>
      <c r="QNI13" s="84"/>
      <c r="QNJ13" s="84"/>
      <c r="QNK13" s="84"/>
      <c r="QNL13" s="84"/>
      <c r="QNM13" s="84"/>
      <c r="QNN13" s="84"/>
      <c r="QNO13" s="84"/>
      <c r="QNP13" s="84"/>
      <c r="QNQ13" s="84"/>
      <c r="QNR13" s="84"/>
      <c r="QNS13" s="84"/>
      <c r="QNT13" s="84"/>
      <c r="QNU13" s="84"/>
      <c r="QNV13" s="84"/>
      <c r="QNW13" s="84"/>
      <c r="QNX13" s="84"/>
      <c r="QNY13" s="84"/>
      <c r="QNZ13" s="84"/>
      <c r="QOA13" s="84"/>
      <c r="QOB13" s="84"/>
      <c r="QOC13" s="84"/>
      <c r="QOD13" s="84"/>
      <c r="QOE13" s="84"/>
      <c r="QOF13" s="84"/>
      <c r="QOG13" s="84"/>
      <c r="QOH13" s="84"/>
      <c r="QOI13" s="84"/>
      <c r="QOJ13" s="84"/>
      <c r="QOK13" s="84"/>
      <c r="QOL13" s="84"/>
      <c r="QOM13" s="84"/>
      <c r="QON13" s="84"/>
      <c r="QOO13" s="84"/>
      <c r="QOP13" s="84"/>
      <c r="QOQ13" s="84"/>
      <c r="QOR13" s="84"/>
      <c r="QOS13" s="84"/>
      <c r="QOT13" s="84"/>
      <c r="QOU13" s="84"/>
      <c r="QOV13" s="84"/>
      <c r="QOW13" s="84"/>
      <c r="QOX13" s="84"/>
      <c r="QOY13" s="84"/>
      <c r="QOZ13" s="84"/>
      <c r="QPA13" s="84"/>
      <c r="QPB13" s="84"/>
      <c r="QPC13" s="84"/>
      <c r="QPD13" s="84"/>
      <c r="QPE13" s="84"/>
      <c r="QPF13" s="84"/>
      <c r="QPG13" s="84"/>
      <c r="QPH13" s="84"/>
      <c r="QPI13" s="84"/>
      <c r="QPJ13" s="84"/>
      <c r="QPK13" s="84"/>
      <c r="QPL13" s="84"/>
      <c r="QPM13" s="84"/>
      <c r="QPN13" s="84"/>
      <c r="QPO13" s="84"/>
      <c r="QPP13" s="84"/>
      <c r="QPQ13" s="84"/>
      <c r="QPR13" s="84"/>
      <c r="QPS13" s="84"/>
      <c r="QPT13" s="84"/>
      <c r="QPU13" s="84"/>
      <c r="QPV13" s="84"/>
      <c r="QPW13" s="84"/>
      <c r="QPX13" s="84"/>
      <c r="QPY13" s="84"/>
      <c r="QPZ13" s="84"/>
      <c r="QQA13" s="84"/>
      <c r="QQB13" s="84"/>
      <c r="QQC13" s="84"/>
      <c r="QQD13" s="84"/>
      <c r="QQE13" s="84"/>
      <c r="QQF13" s="84"/>
      <c r="QQG13" s="84"/>
      <c r="QQH13" s="84"/>
      <c r="QQI13" s="84"/>
      <c r="QQJ13" s="84"/>
      <c r="QQK13" s="84"/>
      <c r="QQL13" s="84"/>
      <c r="QQM13" s="84"/>
      <c r="QQN13" s="84"/>
      <c r="QQO13" s="84"/>
      <c r="QQP13" s="84"/>
      <c r="QQQ13" s="84"/>
      <c r="QQR13" s="84"/>
      <c r="QQS13" s="84"/>
      <c r="QQT13" s="84"/>
      <c r="QQU13" s="84"/>
      <c r="QQV13" s="84"/>
      <c r="QQW13" s="84"/>
      <c r="QQX13" s="84"/>
      <c r="QQY13" s="84"/>
      <c r="QQZ13" s="84"/>
      <c r="QRA13" s="84"/>
      <c r="QRB13" s="84"/>
      <c r="QRC13" s="84"/>
      <c r="QRD13" s="84"/>
      <c r="QRE13" s="84"/>
      <c r="QRF13" s="84"/>
      <c r="QRG13" s="84"/>
      <c r="QRH13" s="84"/>
      <c r="QRI13" s="84"/>
      <c r="QRJ13" s="84"/>
      <c r="QRK13" s="84"/>
      <c r="QRL13" s="84"/>
      <c r="QRM13" s="84"/>
      <c r="QRN13" s="84"/>
      <c r="QRO13" s="84"/>
      <c r="QRP13" s="84"/>
      <c r="QRQ13" s="84"/>
      <c r="QRR13" s="84"/>
      <c r="QRS13" s="84"/>
      <c r="QRT13" s="84"/>
      <c r="QRU13" s="84"/>
      <c r="QRV13" s="84"/>
      <c r="QRW13" s="84"/>
      <c r="QRX13" s="84"/>
      <c r="QRY13" s="84"/>
      <c r="QRZ13" s="84"/>
      <c r="QSA13" s="84"/>
      <c r="QSB13" s="84"/>
      <c r="QSC13" s="84"/>
      <c r="QSD13" s="84"/>
      <c r="QSE13" s="84"/>
      <c r="QSF13" s="84"/>
      <c r="QSG13" s="84"/>
      <c r="QSH13" s="84"/>
      <c r="QSI13" s="84"/>
      <c r="QSJ13" s="84"/>
      <c r="QSK13" s="84"/>
      <c r="QSL13" s="84"/>
      <c r="QSM13" s="84"/>
      <c r="QSN13" s="84"/>
      <c r="QSO13" s="84"/>
      <c r="QSP13" s="84"/>
      <c r="QSQ13" s="84"/>
      <c r="QSR13" s="84"/>
      <c r="QSS13" s="84"/>
      <c r="QST13" s="84"/>
      <c r="QSU13" s="84"/>
      <c r="QSV13" s="84"/>
      <c r="QSW13" s="84"/>
      <c r="QSX13" s="84"/>
      <c r="QSY13" s="84"/>
      <c r="QSZ13" s="84"/>
      <c r="QTA13" s="84"/>
      <c r="QTB13" s="84"/>
      <c r="QTC13" s="84"/>
      <c r="QTD13" s="84"/>
      <c r="QTE13" s="84"/>
      <c r="QTF13" s="84"/>
      <c r="QTG13" s="84"/>
      <c r="QTH13" s="84"/>
      <c r="QTI13" s="84"/>
      <c r="QTJ13" s="84"/>
      <c r="QTK13" s="84"/>
      <c r="QTL13" s="84"/>
      <c r="QTM13" s="84"/>
      <c r="QTN13" s="84"/>
      <c r="QTO13" s="84"/>
      <c r="QTP13" s="84"/>
      <c r="QTQ13" s="84"/>
      <c r="QTR13" s="84"/>
      <c r="QTS13" s="84"/>
      <c r="QTT13" s="84"/>
      <c r="QTU13" s="84"/>
      <c r="QTV13" s="84"/>
      <c r="QTW13" s="84"/>
      <c r="QTX13" s="84"/>
      <c r="QTY13" s="84"/>
      <c r="QTZ13" s="84"/>
      <c r="QUA13" s="84"/>
      <c r="QUB13" s="84"/>
      <c r="QUC13" s="84"/>
      <c r="QUD13" s="84"/>
      <c r="QUE13" s="84"/>
      <c r="QUF13" s="84"/>
      <c r="QUG13" s="84"/>
      <c r="QUH13" s="84"/>
      <c r="QUI13" s="84"/>
      <c r="QUJ13" s="84"/>
      <c r="QUK13" s="84"/>
      <c r="QUL13" s="84"/>
      <c r="QUM13" s="84"/>
      <c r="QUN13" s="84"/>
      <c r="QUO13" s="84"/>
      <c r="QUP13" s="84"/>
      <c r="QUQ13" s="84"/>
      <c r="QUR13" s="84"/>
      <c r="QUS13" s="84"/>
      <c r="QUT13" s="84"/>
      <c r="QUU13" s="84"/>
      <c r="QUV13" s="84"/>
      <c r="QUW13" s="84"/>
      <c r="QUX13" s="84"/>
      <c r="QUY13" s="84"/>
      <c r="QUZ13" s="84"/>
      <c r="QVA13" s="84"/>
      <c r="QVB13" s="84"/>
      <c r="QVC13" s="84"/>
      <c r="QVD13" s="84"/>
      <c r="QVE13" s="84"/>
      <c r="QVF13" s="84"/>
      <c r="QVG13" s="84"/>
      <c r="QVH13" s="84"/>
      <c r="QVI13" s="84"/>
      <c r="QVJ13" s="84"/>
      <c r="QVK13" s="84"/>
      <c r="QVL13" s="84"/>
      <c r="QVM13" s="84"/>
      <c r="QVN13" s="84"/>
      <c r="QVO13" s="84"/>
      <c r="QVP13" s="84"/>
      <c r="QVQ13" s="84"/>
      <c r="QVR13" s="84"/>
      <c r="QVS13" s="84"/>
      <c r="QVT13" s="84"/>
      <c r="QVU13" s="84"/>
      <c r="QVV13" s="84"/>
      <c r="QVW13" s="84"/>
      <c r="QVX13" s="84"/>
      <c r="QVY13" s="84"/>
      <c r="QVZ13" s="84"/>
      <c r="QWA13" s="84"/>
      <c r="QWB13" s="84"/>
      <c r="QWC13" s="84"/>
      <c r="QWD13" s="84"/>
      <c r="QWE13" s="84"/>
      <c r="QWF13" s="84"/>
      <c r="QWG13" s="84"/>
      <c r="QWH13" s="84"/>
      <c r="QWI13" s="84"/>
      <c r="QWJ13" s="84"/>
      <c r="QWK13" s="84"/>
      <c r="QWL13" s="84"/>
      <c r="QWM13" s="84"/>
      <c r="QWN13" s="84"/>
      <c r="QWO13" s="84"/>
      <c r="QWP13" s="84"/>
      <c r="QWQ13" s="84"/>
      <c r="QWR13" s="84"/>
      <c r="QWS13" s="84"/>
      <c r="QWT13" s="84"/>
      <c r="QWU13" s="84"/>
      <c r="QWV13" s="84"/>
      <c r="QWW13" s="84"/>
      <c r="QWX13" s="84"/>
      <c r="QWY13" s="84"/>
      <c r="QWZ13" s="84"/>
      <c r="QXA13" s="84"/>
      <c r="QXB13" s="84"/>
      <c r="QXC13" s="84"/>
      <c r="QXD13" s="84"/>
      <c r="QXE13" s="84"/>
      <c r="QXF13" s="84"/>
      <c r="QXG13" s="84"/>
      <c r="QXH13" s="84"/>
      <c r="QXI13" s="84"/>
      <c r="QXJ13" s="84"/>
      <c r="QXK13" s="84"/>
      <c r="QXL13" s="84"/>
      <c r="QXM13" s="84"/>
      <c r="QXN13" s="84"/>
      <c r="QXO13" s="84"/>
      <c r="QXP13" s="84"/>
      <c r="QXQ13" s="84"/>
      <c r="QXR13" s="84"/>
      <c r="QXS13" s="84"/>
      <c r="QXT13" s="84"/>
      <c r="QXU13" s="84"/>
      <c r="QXV13" s="84"/>
      <c r="QXW13" s="84"/>
      <c r="QXX13" s="84"/>
      <c r="QXY13" s="84"/>
      <c r="QXZ13" s="84"/>
      <c r="QYA13" s="84"/>
      <c r="QYB13" s="84"/>
      <c r="QYC13" s="84"/>
      <c r="QYD13" s="84"/>
      <c r="QYE13" s="84"/>
      <c r="QYF13" s="84"/>
      <c r="QYG13" s="84"/>
      <c r="QYH13" s="84"/>
      <c r="QYI13" s="84"/>
      <c r="QYJ13" s="84"/>
      <c r="QYK13" s="84"/>
      <c r="QYL13" s="84"/>
      <c r="QYM13" s="84"/>
      <c r="QYN13" s="84"/>
      <c r="QYO13" s="84"/>
      <c r="QYP13" s="84"/>
      <c r="QYQ13" s="84"/>
      <c r="QYR13" s="84"/>
      <c r="QYS13" s="84"/>
      <c r="QYT13" s="84"/>
      <c r="QYU13" s="84"/>
      <c r="QYV13" s="84"/>
      <c r="QYW13" s="84"/>
      <c r="QYX13" s="84"/>
      <c r="QYY13" s="84"/>
      <c r="QYZ13" s="84"/>
      <c r="QZA13" s="84"/>
      <c r="QZB13" s="84"/>
      <c r="QZC13" s="84"/>
      <c r="QZD13" s="84"/>
      <c r="QZE13" s="84"/>
      <c r="QZF13" s="84"/>
      <c r="QZG13" s="84"/>
      <c r="QZH13" s="84"/>
      <c r="QZI13" s="84"/>
      <c r="QZJ13" s="84"/>
      <c r="QZK13" s="84"/>
      <c r="QZL13" s="84"/>
      <c r="QZM13" s="84"/>
      <c r="QZN13" s="84"/>
      <c r="QZO13" s="84"/>
      <c r="QZP13" s="84"/>
      <c r="QZQ13" s="84"/>
      <c r="QZR13" s="84"/>
      <c r="QZS13" s="84"/>
      <c r="QZT13" s="84"/>
      <c r="QZU13" s="84"/>
      <c r="QZV13" s="84"/>
      <c r="QZW13" s="84"/>
      <c r="QZX13" s="84"/>
      <c r="QZY13" s="84"/>
      <c r="QZZ13" s="84"/>
      <c r="RAA13" s="84"/>
      <c r="RAB13" s="84"/>
      <c r="RAC13" s="84"/>
      <c r="RAD13" s="84"/>
      <c r="RAE13" s="84"/>
      <c r="RAF13" s="84"/>
      <c r="RAG13" s="84"/>
      <c r="RAH13" s="84"/>
      <c r="RAI13" s="84"/>
      <c r="RAJ13" s="84"/>
      <c r="RAK13" s="84"/>
      <c r="RAL13" s="84"/>
      <c r="RAM13" s="84"/>
      <c r="RAN13" s="84"/>
      <c r="RAO13" s="84"/>
      <c r="RAP13" s="84"/>
      <c r="RAQ13" s="84"/>
      <c r="RAR13" s="84"/>
      <c r="RAS13" s="84"/>
      <c r="RAT13" s="84"/>
      <c r="RAU13" s="84"/>
      <c r="RAV13" s="84"/>
      <c r="RAW13" s="84"/>
      <c r="RAX13" s="84"/>
      <c r="RAY13" s="84"/>
      <c r="RAZ13" s="84"/>
      <c r="RBA13" s="84"/>
      <c r="RBB13" s="84"/>
      <c r="RBC13" s="84"/>
      <c r="RBD13" s="84"/>
      <c r="RBE13" s="84"/>
      <c r="RBF13" s="84"/>
      <c r="RBG13" s="84"/>
      <c r="RBH13" s="84"/>
      <c r="RBI13" s="84"/>
      <c r="RBJ13" s="84"/>
      <c r="RBK13" s="84"/>
      <c r="RBL13" s="84"/>
      <c r="RBM13" s="84"/>
      <c r="RBN13" s="84"/>
      <c r="RBO13" s="84"/>
      <c r="RBP13" s="84"/>
      <c r="RBQ13" s="84"/>
      <c r="RBR13" s="84"/>
      <c r="RBS13" s="84"/>
      <c r="RBT13" s="84"/>
      <c r="RBU13" s="84"/>
      <c r="RBV13" s="84"/>
      <c r="RBW13" s="84"/>
      <c r="RBX13" s="84"/>
      <c r="RBY13" s="84"/>
      <c r="RBZ13" s="84"/>
      <c r="RCA13" s="84"/>
      <c r="RCB13" s="84"/>
      <c r="RCC13" s="84"/>
      <c r="RCD13" s="84"/>
      <c r="RCE13" s="84"/>
      <c r="RCF13" s="84"/>
      <c r="RCG13" s="84"/>
      <c r="RCH13" s="84"/>
      <c r="RCI13" s="84"/>
      <c r="RCJ13" s="84"/>
      <c r="RCK13" s="84"/>
      <c r="RCL13" s="84"/>
      <c r="RCM13" s="84"/>
      <c r="RCN13" s="84"/>
      <c r="RCO13" s="84"/>
      <c r="RCP13" s="84"/>
      <c r="RCQ13" s="84"/>
      <c r="RCR13" s="84"/>
      <c r="RCS13" s="84"/>
      <c r="RCT13" s="84"/>
      <c r="RCU13" s="84"/>
      <c r="RCV13" s="84"/>
      <c r="RCW13" s="84"/>
      <c r="RCX13" s="84"/>
      <c r="RCY13" s="84"/>
      <c r="RCZ13" s="84"/>
      <c r="RDA13" s="84"/>
      <c r="RDB13" s="84"/>
      <c r="RDC13" s="84"/>
      <c r="RDD13" s="84"/>
      <c r="RDE13" s="84"/>
      <c r="RDF13" s="84"/>
      <c r="RDG13" s="84"/>
      <c r="RDH13" s="84"/>
      <c r="RDI13" s="84"/>
      <c r="RDJ13" s="84"/>
      <c r="RDK13" s="84"/>
      <c r="RDL13" s="84"/>
      <c r="RDM13" s="84"/>
      <c r="RDN13" s="84"/>
      <c r="RDO13" s="84"/>
      <c r="RDP13" s="84"/>
      <c r="RDQ13" s="84"/>
      <c r="RDR13" s="84"/>
      <c r="RDS13" s="84"/>
      <c r="RDT13" s="84"/>
      <c r="RDU13" s="84"/>
      <c r="RDV13" s="84"/>
      <c r="RDW13" s="84"/>
      <c r="RDX13" s="84"/>
      <c r="RDY13" s="84"/>
      <c r="RDZ13" s="84"/>
      <c r="REA13" s="84"/>
      <c r="REB13" s="84"/>
      <c r="REC13" s="84"/>
      <c r="RED13" s="84"/>
      <c r="REE13" s="84"/>
      <c r="REF13" s="84"/>
      <c r="REG13" s="84"/>
      <c r="REH13" s="84"/>
      <c r="REI13" s="84"/>
      <c r="REJ13" s="84"/>
      <c r="REK13" s="84"/>
      <c r="REL13" s="84"/>
      <c r="REM13" s="84"/>
      <c r="REN13" s="84"/>
      <c r="REO13" s="84"/>
      <c r="REP13" s="84"/>
      <c r="REQ13" s="84"/>
      <c r="RER13" s="84"/>
      <c r="RES13" s="84"/>
      <c r="RET13" s="84"/>
      <c r="REU13" s="84"/>
      <c r="REV13" s="84"/>
      <c r="REW13" s="84"/>
      <c r="REX13" s="84"/>
      <c r="REY13" s="84"/>
      <c r="REZ13" s="84"/>
      <c r="RFA13" s="84"/>
      <c r="RFB13" s="84"/>
      <c r="RFC13" s="84"/>
      <c r="RFD13" s="84"/>
      <c r="RFE13" s="84"/>
      <c r="RFF13" s="84"/>
      <c r="RFG13" s="84"/>
      <c r="RFH13" s="84"/>
      <c r="RFI13" s="84"/>
      <c r="RFJ13" s="84"/>
      <c r="RFK13" s="84"/>
      <c r="RFL13" s="84"/>
      <c r="RFM13" s="84"/>
      <c r="RFN13" s="84"/>
      <c r="RFO13" s="84"/>
      <c r="RFP13" s="84"/>
      <c r="RFQ13" s="84"/>
      <c r="RFR13" s="84"/>
      <c r="RFS13" s="84"/>
      <c r="RFT13" s="84"/>
      <c r="RFU13" s="84"/>
      <c r="RFV13" s="84"/>
      <c r="RFW13" s="84"/>
      <c r="RFX13" s="84"/>
      <c r="RFY13" s="84"/>
      <c r="RFZ13" s="84"/>
      <c r="RGA13" s="84"/>
      <c r="RGB13" s="84"/>
      <c r="RGC13" s="84"/>
      <c r="RGD13" s="84"/>
      <c r="RGE13" s="84"/>
      <c r="RGF13" s="84"/>
      <c r="RGG13" s="84"/>
      <c r="RGH13" s="84"/>
      <c r="RGI13" s="84"/>
      <c r="RGJ13" s="84"/>
      <c r="RGK13" s="84"/>
      <c r="RGL13" s="84"/>
      <c r="RGM13" s="84"/>
      <c r="RGN13" s="84"/>
      <c r="RGO13" s="84"/>
      <c r="RGP13" s="84"/>
      <c r="RGQ13" s="84"/>
      <c r="RGR13" s="84"/>
      <c r="RGS13" s="84"/>
      <c r="RGT13" s="84"/>
      <c r="RGU13" s="84"/>
      <c r="RGV13" s="84"/>
      <c r="RGW13" s="84"/>
      <c r="RGX13" s="84"/>
      <c r="RGY13" s="84"/>
      <c r="RGZ13" s="84"/>
      <c r="RHA13" s="84"/>
      <c r="RHB13" s="84"/>
      <c r="RHC13" s="84"/>
      <c r="RHD13" s="84"/>
      <c r="RHE13" s="84"/>
      <c r="RHF13" s="84"/>
      <c r="RHG13" s="84"/>
      <c r="RHH13" s="84"/>
      <c r="RHI13" s="84"/>
      <c r="RHJ13" s="84"/>
      <c r="RHK13" s="84"/>
      <c r="RHL13" s="84"/>
      <c r="RHM13" s="84"/>
      <c r="RHN13" s="84"/>
      <c r="RHO13" s="84"/>
      <c r="RHP13" s="84"/>
      <c r="RHQ13" s="84"/>
      <c r="RHR13" s="84"/>
      <c r="RHS13" s="84"/>
      <c r="RHT13" s="84"/>
      <c r="RHU13" s="84"/>
      <c r="RHV13" s="84"/>
      <c r="RHW13" s="84"/>
      <c r="RHX13" s="84"/>
      <c r="RHY13" s="84"/>
      <c r="RHZ13" s="84"/>
      <c r="RIA13" s="84"/>
      <c r="RIB13" s="84"/>
      <c r="RIC13" s="84"/>
      <c r="RID13" s="84"/>
      <c r="RIE13" s="84"/>
      <c r="RIF13" s="84"/>
      <c r="RIG13" s="84"/>
      <c r="RIH13" s="84"/>
      <c r="RII13" s="84"/>
      <c r="RIJ13" s="84"/>
      <c r="RIK13" s="84"/>
      <c r="RIL13" s="84"/>
      <c r="RIM13" s="84"/>
      <c r="RIN13" s="84"/>
      <c r="RIO13" s="84"/>
      <c r="RIP13" s="84"/>
      <c r="RIQ13" s="84"/>
      <c r="RIR13" s="84"/>
      <c r="RIS13" s="84"/>
      <c r="RIT13" s="84"/>
      <c r="RIU13" s="84"/>
      <c r="RIV13" s="84"/>
      <c r="RIW13" s="84"/>
      <c r="RIX13" s="84"/>
      <c r="RIY13" s="84"/>
      <c r="RIZ13" s="84"/>
      <c r="RJA13" s="84"/>
      <c r="RJB13" s="84"/>
      <c r="RJC13" s="84"/>
      <c r="RJD13" s="84"/>
      <c r="RJE13" s="84"/>
      <c r="RJF13" s="84"/>
      <c r="RJG13" s="84"/>
      <c r="RJH13" s="84"/>
      <c r="RJI13" s="84"/>
      <c r="RJJ13" s="84"/>
      <c r="RJK13" s="84"/>
      <c r="RJL13" s="84"/>
      <c r="RJM13" s="84"/>
      <c r="RJN13" s="84"/>
      <c r="RJO13" s="84"/>
      <c r="RJP13" s="84"/>
      <c r="RJQ13" s="84"/>
      <c r="RJR13" s="84"/>
      <c r="RJS13" s="84"/>
      <c r="RJT13" s="84"/>
      <c r="RJU13" s="84"/>
      <c r="RJV13" s="84"/>
      <c r="RJW13" s="84"/>
      <c r="RJX13" s="84"/>
      <c r="RJY13" s="84"/>
      <c r="RJZ13" s="84"/>
      <c r="RKA13" s="84"/>
      <c r="RKB13" s="84"/>
      <c r="RKC13" s="84"/>
      <c r="RKD13" s="84"/>
      <c r="RKE13" s="84"/>
      <c r="RKF13" s="84"/>
      <c r="RKG13" s="84"/>
      <c r="RKH13" s="84"/>
      <c r="RKI13" s="84"/>
      <c r="RKJ13" s="84"/>
      <c r="RKK13" s="84"/>
      <c r="RKL13" s="84"/>
      <c r="RKM13" s="84"/>
      <c r="RKN13" s="84"/>
      <c r="RKO13" s="84"/>
      <c r="RKP13" s="84"/>
      <c r="RKQ13" s="84"/>
      <c r="RKR13" s="84"/>
      <c r="RKS13" s="84"/>
      <c r="RKT13" s="84"/>
      <c r="RKU13" s="84"/>
      <c r="RKV13" s="84"/>
      <c r="RKW13" s="84"/>
      <c r="RKX13" s="84"/>
      <c r="RKY13" s="84"/>
      <c r="RKZ13" s="84"/>
      <c r="RLA13" s="84"/>
      <c r="RLB13" s="84"/>
      <c r="RLC13" s="84"/>
      <c r="RLD13" s="84"/>
      <c r="RLE13" s="84"/>
      <c r="RLF13" s="84"/>
      <c r="RLG13" s="84"/>
      <c r="RLH13" s="84"/>
      <c r="RLI13" s="84"/>
      <c r="RLJ13" s="84"/>
      <c r="RLK13" s="84"/>
      <c r="RLL13" s="84"/>
      <c r="RLM13" s="84"/>
      <c r="RLN13" s="84"/>
      <c r="RLO13" s="84"/>
      <c r="RLP13" s="84"/>
      <c r="RLQ13" s="84"/>
      <c r="RLR13" s="84"/>
      <c r="RLS13" s="84"/>
      <c r="RLT13" s="84"/>
      <c r="RLU13" s="84"/>
      <c r="RLV13" s="84"/>
      <c r="RLW13" s="84"/>
      <c r="RLX13" s="84"/>
      <c r="RLY13" s="84"/>
      <c r="RLZ13" s="84"/>
      <c r="RMA13" s="84"/>
      <c r="RMB13" s="84"/>
      <c r="RMC13" s="84"/>
      <c r="RMD13" s="84"/>
      <c r="RME13" s="84"/>
      <c r="RMF13" s="84"/>
      <c r="RMG13" s="84"/>
      <c r="RMH13" s="84"/>
      <c r="RMI13" s="84"/>
      <c r="RMJ13" s="84"/>
      <c r="RMK13" s="84"/>
      <c r="RML13" s="84"/>
      <c r="RMM13" s="84"/>
      <c r="RMN13" s="84"/>
      <c r="RMO13" s="84"/>
      <c r="RMP13" s="84"/>
      <c r="RMQ13" s="84"/>
      <c r="RMR13" s="84"/>
      <c r="RMS13" s="84"/>
      <c r="RMT13" s="84"/>
      <c r="RMU13" s="84"/>
      <c r="RMV13" s="84"/>
      <c r="RMW13" s="84"/>
      <c r="RMX13" s="84"/>
      <c r="RMY13" s="84"/>
      <c r="RMZ13" s="84"/>
      <c r="RNA13" s="84"/>
      <c r="RNB13" s="84"/>
      <c r="RNC13" s="84"/>
      <c r="RND13" s="84"/>
      <c r="RNE13" s="84"/>
      <c r="RNF13" s="84"/>
      <c r="RNG13" s="84"/>
      <c r="RNH13" s="84"/>
      <c r="RNI13" s="84"/>
      <c r="RNJ13" s="84"/>
      <c r="RNK13" s="84"/>
      <c r="RNL13" s="84"/>
      <c r="RNM13" s="84"/>
      <c r="RNN13" s="84"/>
      <c r="RNO13" s="84"/>
      <c r="RNP13" s="84"/>
      <c r="RNQ13" s="84"/>
      <c r="RNR13" s="84"/>
      <c r="RNS13" s="84"/>
      <c r="RNT13" s="84"/>
      <c r="RNU13" s="84"/>
      <c r="RNV13" s="84"/>
      <c r="RNW13" s="84"/>
      <c r="RNX13" s="84"/>
      <c r="RNY13" s="84"/>
      <c r="RNZ13" s="84"/>
      <c r="ROA13" s="84"/>
      <c r="ROB13" s="84"/>
      <c r="ROC13" s="84"/>
      <c r="ROD13" s="84"/>
      <c r="ROE13" s="84"/>
      <c r="ROF13" s="84"/>
      <c r="ROG13" s="84"/>
      <c r="ROH13" s="84"/>
      <c r="ROI13" s="84"/>
      <c r="ROJ13" s="84"/>
      <c r="ROK13" s="84"/>
      <c r="ROL13" s="84"/>
      <c r="ROM13" s="84"/>
      <c r="RON13" s="84"/>
      <c r="ROO13" s="84"/>
      <c r="ROP13" s="84"/>
      <c r="ROQ13" s="84"/>
      <c r="ROR13" s="84"/>
      <c r="ROS13" s="84"/>
      <c r="ROT13" s="84"/>
      <c r="ROU13" s="84"/>
      <c r="ROV13" s="84"/>
      <c r="ROW13" s="84"/>
      <c r="ROX13" s="84"/>
      <c r="ROY13" s="84"/>
      <c r="ROZ13" s="84"/>
      <c r="RPA13" s="84"/>
      <c r="RPB13" s="84"/>
      <c r="RPC13" s="84"/>
      <c r="RPD13" s="84"/>
      <c r="RPE13" s="84"/>
      <c r="RPF13" s="84"/>
      <c r="RPG13" s="84"/>
      <c r="RPH13" s="84"/>
      <c r="RPI13" s="84"/>
      <c r="RPJ13" s="84"/>
      <c r="RPK13" s="84"/>
      <c r="RPL13" s="84"/>
      <c r="RPM13" s="84"/>
      <c r="RPN13" s="84"/>
      <c r="RPO13" s="84"/>
      <c r="RPP13" s="84"/>
      <c r="RPQ13" s="84"/>
      <c r="RPR13" s="84"/>
      <c r="RPS13" s="84"/>
      <c r="RPT13" s="84"/>
      <c r="RPU13" s="84"/>
      <c r="RPV13" s="84"/>
      <c r="RPW13" s="84"/>
      <c r="RPX13" s="84"/>
      <c r="RPY13" s="84"/>
      <c r="RPZ13" s="84"/>
      <c r="RQA13" s="84"/>
      <c r="RQB13" s="84"/>
      <c r="RQC13" s="84"/>
      <c r="RQD13" s="84"/>
      <c r="RQE13" s="84"/>
      <c r="RQF13" s="84"/>
      <c r="RQG13" s="84"/>
      <c r="RQH13" s="84"/>
      <c r="RQI13" s="84"/>
      <c r="RQJ13" s="84"/>
      <c r="RQK13" s="84"/>
      <c r="RQL13" s="84"/>
      <c r="RQM13" s="84"/>
      <c r="RQN13" s="84"/>
      <c r="RQO13" s="84"/>
      <c r="RQP13" s="84"/>
      <c r="RQQ13" s="84"/>
      <c r="RQR13" s="84"/>
      <c r="RQS13" s="84"/>
      <c r="RQT13" s="84"/>
      <c r="RQU13" s="84"/>
      <c r="RQV13" s="84"/>
      <c r="RQW13" s="84"/>
      <c r="RQX13" s="84"/>
      <c r="RQY13" s="84"/>
      <c r="RQZ13" s="84"/>
      <c r="RRA13" s="84"/>
      <c r="RRB13" s="84"/>
      <c r="RRC13" s="84"/>
      <c r="RRD13" s="84"/>
      <c r="RRE13" s="84"/>
      <c r="RRF13" s="84"/>
      <c r="RRG13" s="84"/>
      <c r="RRH13" s="84"/>
      <c r="RRI13" s="84"/>
      <c r="RRJ13" s="84"/>
      <c r="RRK13" s="84"/>
      <c r="RRL13" s="84"/>
      <c r="RRM13" s="84"/>
      <c r="RRN13" s="84"/>
      <c r="RRO13" s="84"/>
      <c r="RRP13" s="84"/>
      <c r="RRQ13" s="84"/>
      <c r="RRR13" s="84"/>
      <c r="RRS13" s="84"/>
      <c r="RRT13" s="84"/>
      <c r="RRU13" s="84"/>
      <c r="RRV13" s="84"/>
      <c r="RRW13" s="84"/>
      <c r="RRX13" s="84"/>
      <c r="RRY13" s="84"/>
      <c r="RRZ13" s="84"/>
      <c r="RSA13" s="84"/>
      <c r="RSB13" s="84"/>
      <c r="RSC13" s="84"/>
      <c r="RSD13" s="84"/>
      <c r="RSE13" s="84"/>
      <c r="RSF13" s="84"/>
      <c r="RSG13" s="84"/>
      <c r="RSH13" s="84"/>
      <c r="RSI13" s="84"/>
      <c r="RSJ13" s="84"/>
      <c r="RSK13" s="84"/>
      <c r="RSL13" s="84"/>
      <c r="RSM13" s="84"/>
      <c r="RSN13" s="84"/>
      <c r="RSO13" s="84"/>
      <c r="RSP13" s="84"/>
      <c r="RSQ13" s="84"/>
      <c r="RSR13" s="84"/>
      <c r="RSS13" s="84"/>
      <c r="RST13" s="84"/>
      <c r="RSU13" s="84"/>
      <c r="RSV13" s="84"/>
      <c r="RSW13" s="84"/>
      <c r="RSX13" s="84"/>
      <c r="RSY13" s="84"/>
      <c r="RSZ13" s="84"/>
      <c r="RTA13" s="84"/>
      <c r="RTB13" s="84"/>
      <c r="RTC13" s="84"/>
      <c r="RTD13" s="84"/>
      <c r="RTE13" s="84"/>
      <c r="RTF13" s="84"/>
      <c r="RTG13" s="84"/>
      <c r="RTH13" s="84"/>
      <c r="RTI13" s="84"/>
      <c r="RTJ13" s="84"/>
      <c r="RTK13" s="84"/>
      <c r="RTL13" s="84"/>
      <c r="RTM13" s="84"/>
      <c r="RTN13" s="84"/>
      <c r="RTO13" s="84"/>
      <c r="RTP13" s="84"/>
      <c r="RTQ13" s="84"/>
      <c r="RTR13" s="84"/>
      <c r="RTS13" s="84"/>
      <c r="RTT13" s="84"/>
      <c r="RTU13" s="84"/>
      <c r="RTV13" s="84"/>
      <c r="RTW13" s="84"/>
      <c r="RTX13" s="84"/>
      <c r="RTY13" s="84"/>
      <c r="RTZ13" s="84"/>
      <c r="RUA13" s="84"/>
      <c r="RUB13" s="84"/>
      <c r="RUC13" s="84"/>
      <c r="RUD13" s="84"/>
      <c r="RUE13" s="84"/>
      <c r="RUF13" s="84"/>
      <c r="RUG13" s="84"/>
      <c r="RUH13" s="84"/>
      <c r="RUI13" s="84"/>
      <c r="RUJ13" s="84"/>
      <c r="RUK13" s="84"/>
      <c r="RUL13" s="84"/>
      <c r="RUM13" s="84"/>
      <c r="RUN13" s="84"/>
      <c r="RUO13" s="84"/>
      <c r="RUP13" s="84"/>
      <c r="RUQ13" s="84"/>
      <c r="RUR13" s="84"/>
      <c r="RUS13" s="84"/>
      <c r="RUT13" s="84"/>
      <c r="RUU13" s="84"/>
      <c r="RUV13" s="84"/>
      <c r="RUW13" s="84"/>
      <c r="RUX13" s="84"/>
      <c r="RUY13" s="84"/>
      <c r="RUZ13" s="84"/>
      <c r="RVA13" s="84"/>
      <c r="RVB13" s="84"/>
      <c r="RVC13" s="84"/>
      <c r="RVD13" s="84"/>
      <c r="RVE13" s="84"/>
      <c r="RVF13" s="84"/>
      <c r="RVG13" s="84"/>
      <c r="RVH13" s="84"/>
      <c r="RVI13" s="84"/>
      <c r="RVJ13" s="84"/>
      <c r="RVK13" s="84"/>
      <c r="RVL13" s="84"/>
      <c r="RVM13" s="84"/>
      <c r="RVN13" s="84"/>
      <c r="RVO13" s="84"/>
      <c r="RVP13" s="84"/>
      <c r="RVQ13" s="84"/>
      <c r="RVR13" s="84"/>
      <c r="RVS13" s="84"/>
      <c r="RVT13" s="84"/>
      <c r="RVU13" s="84"/>
      <c r="RVV13" s="84"/>
      <c r="RVW13" s="84"/>
      <c r="RVX13" s="84"/>
      <c r="RVY13" s="84"/>
      <c r="RVZ13" s="84"/>
      <c r="RWA13" s="84"/>
      <c r="RWB13" s="84"/>
      <c r="RWC13" s="84"/>
      <c r="RWD13" s="84"/>
      <c r="RWE13" s="84"/>
      <c r="RWF13" s="84"/>
      <c r="RWG13" s="84"/>
      <c r="RWH13" s="84"/>
      <c r="RWI13" s="84"/>
      <c r="RWJ13" s="84"/>
      <c r="RWK13" s="84"/>
      <c r="RWL13" s="84"/>
      <c r="RWM13" s="84"/>
      <c r="RWN13" s="84"/>
      <c r="RWO13" s="84"/>
      <c r="RWP13" s="84"/>
      <c r="RWQ13" s="84"/>
      <c r="RWR13" s="84"/>
      <c r="RWS13" s="84"/>
      <c r="RWT13" s="84"/>
      <c r="RWU13" s="84"/>
      <c r="RWV13" s="84"/>
      <c r="RWW13" s="84"/>
      <c r="RWX13" s="84"/>
      <c r="RWY13" s="84"/>
      <c r="RWZ13" s="84"/>
      <c r="RXA13" s="84"/>
      <c r="RXB13" s="84"/>
      <c r="RXC13" s="84"/>
      <c r="RXD13" s="84"/>
      <c r="RXE13" s="84"/>
      <c r="RXF13" s="84"/>
      <c r="RXG13" s="84"/>
      <c r="RXH13" s="84"/>
      <c r="RXI13" s="84"/>
      <c r="RXJ13" s="84"/>
      <c r="RXK13" s="84"/>
      <c r="RXL13" s="84"/>
      <c r="RXM13" s="84"/>
      <c r="RXN13" s="84"/>
      <c r="RXO13" s="84"/>
      <c r="RXP13" s="84"/>
      <c r="RXQ13" s="84"/>
      <c r="RXR13" s="84"/>
      <c r="RXS13" s="84"/>
      <c r="RXT13" s="84"/>
      <c r="RXU13" s="84"/>
      <c r="RXV13" s="84"/>
      <c r="RXW13" s="84"/>
      <c r="RXX13" s="84"/>
      <c r="RXY13" s="84"/>
      <c r="RXZ13" s="84"/>
      <c r="RYA13" s="84"/>
      <c r="RYB13" s="84"/>
      <c r="RYC13" s="84"/>
      <c r="RYD13" s="84"/>
      <c r="RYE13" s="84"/>
      <c r="RYF13" s="84"/>
      <c r="RYG13" s="84"/>
      <c r="RYH13" s="84"/>
      <c r="RYI13" s="84"/>
      <c r="RYJ13" s="84"/>
      <c r="RYK13" s="84"/>
      <c r="RYL13" s="84"/>
      <c r="RYM13" s="84"/>
      <c r="RYN13" s="84"/>
      <c r="RYO13" s="84"/>
      <c r="RYP13" s="84"/>
      <c r="RYQ13" s="84"/>
      <c r="RYR13" s="84"/>
      <c r="RYS13" s="84"/>
      <c r="RYT13" s="84"/>
      <c r="RYU13" s="84"/>
      <c r="RYV13" s="84"/>
      <c r="RYW13" s="84"/>
      <c r="RYX13" s="84"/>
      <c r="RYY13" s="84"/>
      <c r="RYZ13" s="84"/>
      <c r="RZA13" s="84"/>
      <c r="RZB13" s="84"/>
      <c r="RZC13" s="84"/>
      <c r="RZD13" s="84"/>
      <c r="RZE13" s="84"/>
      <c r="RZF13" s="84"/>
      <c r="RZG13" s="84"/>
      <c r="RZH13" s="84"/>
      <c r="RZI13" s="84"/>
      <c r="RZJ13" s="84"/>
      <c r="RZK13" s="84"/>
      <c r="RZL13" s="84"/>
      <c r="RZM13" s="84"/>
      <c r="RZN13" s="84"/>
      <c r="RZO13" s="84"/>
      <c r="RZP13" s="84"/>
      <c r="RZQ13" s="84"/>
      <c r="RZR13" s="84"/>
      <c r="RZS13" s="84"/>
      <c r="RZT13" s="84"/>
      <c r="RZU13" s="84"/>
      <c r="RZV13" s="84"/>
      <c r="RZW13" s="84"/>
      <c r="RZX13" s="84"/>
      <c r="RZY13" s="84"/>
      <c r="RZZ13" s="84"/>
      <c r="SAA13" s="84"/>
      <c r="SAB13" s="84"/>
      <c r="SAC13" s="84"/>
      <c r="SAD13" s="84"/>
      <c r="SAE13" s="84"/>
      <c r="SAF13" s="84"/>
      <c r="SAG13" s="84"/>
      <c r="SAH13" s="84"/>
      <c r="SAI13" s="84"/>
      <c r="SAJ13" s="84"/>
      <c r="SAK13" s="84"/>
      <c r="SAL13" s="84"/>
      <c r="SAM13" s="84"/>
      <c r="SAN13" s="84"/>
      <c r="SAO13" s="84"/>
      <c r="SAP13" s="84"/>
      <c r="SAQ13" s="84"/>
      <c r="SAR13" s="84"/>
      <c r="SAS13" s="84"/>
      <c r="SAT13" s="84"/>
      <c r="SAU13" s="84"/>
      <c r="SAV13" s="84"/>
      <c r="SAW13" s="84"/>
      <c r="SAX13" s="84"/>
      <c r="SAY13" s="84"/>
      <c r="SAZ13" s="84"/>
      <c r="SBA13" s="84"/>
      <c r="SBB13" s="84"/>
      <c r="SBC13" s="84"/>
      <c r="SBD13" s="84"/>
      <c r="SBE13" s="84"/>
      <c r="SBF13" s="84"/>
      <c r="SBG13" s="84"/>
      <c r="SBH13" s="84"/>
      <c r="SBI13" s="84"/>
      <c r="SBJ13" s="84"/>
      <c r="SBK13" s="84"/>
      <c r="SBL13" s="84"/>
      <c r="SBM13" s="84"/>
      <c r="SBN13" s="84"/>
      <c r="SBO13" s="84"/>
      <c r="SBP13" s="84"/>
      <c r="SBQ13" s="84"/>
      <c r="SBR13" s="84"/>
      <c r="SBS13" s="84"/>
      <c r="SBT13" s="84"/>
      <c r="SBU13" s="84"/>
      <c r="SBV13" s="84"/>
      <c r="SBW13" s="84"/>
      <c r="SBX13" s="84"/>
      <c r="SBY13" s="84"/>
      <c r="SBZ13" s="84"/>
      <c r="SCA13" s="84"/>
      <c r="SCB13" s="84"/>
      <c r="SCC13" s="84"/>
      <c r="SCD13" s="84"/>
      <c r="SCE13" s="84"/>
      <c r="SCF13" s="84"/>
      <c r="SCG13" s="84"/>
      <c r="SCH13" s="84"/>
      <c r="SCI13" s="84"/>
      <c r="SCJ13" s="84"/>
      <c r="SCK13" s="84"/>
      <c r="SCL13" s="84"/>
      <c r="SCM13" s="84"/>
      <c r="SCN13" s="84"/>
      <c r="SCO13" s="84"/>
      <c r="SCP13" s="84"/>
      <c r="SCQ13" s="84"/>
      <c r="SCR13" s="84"/>
      <c r="SCS13" s="84"/>
      <c r="SCT13" s="84"/>
      <c r="SCU13" s="84"/>
      <c r="SCV13" s="84"/>
      <c r="SCW13" s="84"/>
      <c r="SCX13" s="84"/>
      <c r="SCY13" s="84"/>
      <c r="SCZ13" s="84"/>
      <c r="SDA13" s="84"/>
      <c r="SDB13" s="84"/>
      <c r="SDC13" s="84"/>
      <c r="SDD13" s="84"/>
      <c r="SDE13" s="84"/>
      <c r="SDF13" s="84"/>
      <c r="SDG13" s="84"/>
      <c r="SDH13" s="84"/>
      <c r="SDI13" s="84"/>
      <c r="SDJ13" s="84"/>
      <c r="SDK13" s="84"/>
      <c r="SDL13" s="84"/>
      <c r="SDM13" s="84"/>
      <c r="SDN13" s="84"/>
      <c r="SDO13" s="84"/>
      <c r="SDP13" s="84"/>
      <c r="SDQ13" s="84"/>
      <c r="SDR13" s="84"/>
      <c r="SDS13" s="84"/>
      <c r="SDT13" s="84"/>
      <c r="SDU13" s="84"/>
      <c r="SDV13" s="84"/>
      <c r="SDW13" s="84"/>
      <c r="SDX13" s="84"/>
      <c r="SDY13" s="84"/>
      <c r="SDZ13" s="84"/>
      <c r="SEA13" s="84"/>
      <c r="SEB13" s="84"/>
      <c r="SEC13" s="84"/>
      <c r="SED13" s="84"/>
      <c r="SEE13" s="84"/>
      <c r="SEF13" s="84"/>
      <c r="SEG13" s="84"/>
      <c r="SEH13" s="84"/>
      <c r="SEI13" s="84"/>
      <c r="SEJ13" s="84"/>
      <c r="SEK13" s="84"/>
      <c r="SEL13" s="84"/>
      <c r="SEM13" s="84"/>
      <c r="SEN13" s="84"/>
      <c r="SEO13" s="84"/>
      <c r="SEP13" s="84"/>
      <c r="SEQ13" s="84"/>
      <c r="SER13" s="84"/>
      <c r="SES13" s="84"/>
      <c r="SET13" s="84"/>
      <c r="SEU13" s="84"/>
      <c r="SEV13" s="84"/>
      <c r="SEW13" s="84"/>
      <c r="SEX13" s="84"/>
      <c r="SEY13" s="84"/>
      <c r="SEZ13" s="84"/>
      <c r="SFA13" s="84"/>
      <c r="SFB13" s="84"/>
      <c r="SFC13" s="84"/>
      <c r="SFD13" s="84"/>
      <c r="SFE13" s="84"/>
      <c r="SFF13" s="84"/>
      <c r="SFG13" s="84"/>
      <c r="SFH13" s="84"/>
      <c r="SFI13" s="84"/>
      <c r="SFJ13" s="84"/>
      <c r="SFK13" s="84"/>
      <c r="SFL13" s="84"/>
      <c r="SFM13" s="84"/>
      <c r="SFN13" s="84"/>
      <c r="SFO13" s="84"/>
      <c r="SFP13" s="84"/>
      <c r="SFQ13" s="84"/>
      <c r="SFR13" s="84"/>
      <c r="SFS13" s="84"/>
      <c r="SFT13" s="84"/>
      <c r="SFU13" s="84"/>
      <c r="SFV13" s="84"/>
      <c r="SFW13" s="84"/>
      <c r="SFX13" s="84"/>
      <c r="SFY13" s="84"/>
      <c r="SFZ13" s="84"/>
      <c r="SGA13" s="84"/>
      <c r="SGB13" s="84"/>
      <c r="SGC13" s="84"/>
      <c r="SGD13" s="84"/>
      <c r="SGE13" s="84"/>
      <c r="SGF13" s="84"/>
      <c r="SGG13" s="84"/>
      <c r="SGH13" s="84"/>
      <c r="SGI13" s="84"/>
      <c r="SGJ13" s="84"/>
      <c r="SGK13" s="84"/>
      <c r="SGL13" s="84"/>
      <c r="SGM13" s="84"/>
      <c r="SGN13" s="84"/>
      <c r="SGO13" s="84"/>
      <c r="SGP13" s="84"/>
      <c r="SGQ13" s="84"/>
      <c r="SGR13" s="84"/>
      <c r="SGS13" s="84"/>
      <c r="SGT13" s="84"/>
      <c r="SGU13" s="84"/>
      <c r="SGV13" s="84"/>
      <c r="SGW13" s="84"/>
      <c r="SGX13" s="84"/>
      <c r="SGY13" s="84"/>
      <c r="SGZ13" s="84"/>
      <c r="SHA13" s="84"/>
      <c r="SHB13" s="84"/>
      <c r="SHC13" s="84"/>
      <c r="SHD13" s="84"/>
      <c r="SHE13" s="84"/>
      <c r="SHF13" s="84"/>
      <c r="SHG13" s="84"/>
      <c r="SHH13" s="84"/>
      <c r="SHI13" s="84"/>
      <c r="SHJ13" s="84"/>
      <c r="SHK13" s="84"/>
      <c r="SHL13" s="84"/>
      <c r="SHM13" s="84"/>
      <c r="SHN13" s="84"/>
      <c r="SHO13" s="84"/>
      <c r="SHP13" s="84"/>
      <c r="SHQ13" s="84"/>
      <c r="SHR13" s="84"/>
      <c r="SHS13" s="84"/>
      <c r="SHT13" s="84"/>
      <c r="SHU13" s="84"/>
      <c r="SHV13" s="84"/>
      <c r="SHW13" s="84"/>
      <c r="SHX13" s="84"/>
      <c r="SHY13" s="84"/>
      <c r="SHZ13" s="84"/>
      <c r="SIA13" s="84"/>
      <c r="SIB13" s="84"/>
      <c r="SIC13" s="84"/>
      <c r="SID13" s="84"/>
      <c r="SIE13" s="84"/>
      <c r="SIF13" s="84"/>
      <c r="SIG13" s="84"/>
      <c r="SIH13" s="84"/>
      <c r="SII13" s="84"/>
      <c r="SIJ13" s="84"/>
      <c r="SIK13" s="84"/>
      <c r="SIL13" s="84"/>
      <c r="SIM13" s="84"/>
      <c r="SIN13" s="84"/>
      <c r="SIO13" s="84"/>
      <c r="SIP13" s="84"/>
      <c r="SIQ13" s="84"/>
      <c r="SIR13" s="84"/>
      <c r="SIS13" s="84"/>
      <c r="SIT13" s="84"/>
      <c r="SIU13" s="84"/>
      <c r="SIV13" s="84"/>
      <c r="SIW13" s="84"/>
      <c r="SIX13" s="84"/>
      <c r="SIY13" s="84"/>
      <c r="SIZ13" s="84"/>
      <c r="SJA13" s="84"/>
      <c r="SJB13" s="84"/>
      <c r="SJC13" s="84"/>
      <c r="SJD13" s="84"/>
      <c r="SJE13" s="84"/>
      <c r="SJF13" s="84"/>
      <c r="SJG13" s="84"/>
      <c r="SJH13" s="84"/>
      <c r="SJI13" s="84"/>
      <c r="SJJ13" s="84"/>
      <c r="SJK13" s="84"/>
      <c r="SJL13" s="84"/>
      <c r="SJM13" s="84"/>
      <c r="SJN13" s="84"/>
      <c r="SJO13" s="84"/>
      <c r="SJP13" s="84"/>
      <c r="SJQ13" s="84"/>
      <c r="SJR13" s="84"/>
      <c r="SJS13" s="84"/>
      <c r="SJT13" s="84"/>
      <c r="SJU13" s="84"/>
      <c r="SJV13" s="84"/>
      <c r="SJW13" s="84"/>
      <c r="SJX13" s="84"/>
      <c r="SJY13" s="84"/>
      <c r="SJZ13" s="84"/>
      <c r="SKA13" s="84"/>
      <c r="SKB13" s="84"/>
      <c r="SKC13" s="84"/>
      <c r="SKD13" s="84"/>
      <c r="SKE13" s="84"/>
      <c r="SKF13" s="84"/>
      <c r="SKG13" s="84"/>
      <c r="SKH13" s="84"/>
      <c r="SKI13" s="84"/>
      <c r="SKJ13" s="84"/>
      <c r="SKK13" s="84"/>
      <c r="SKL13" s="84"/>
      <c r="SKM13" s="84"/>
      <c r="SKN13" s="84"/>
      <c r="SKO13" s="84"/>
      <c r="SKP13" s="84"/>
      <c r="SKQ13" s="84"/>
      <c r="SKR13" s="84"/>
      <c r="SKS13" s="84"/>
      <c r="SKT13" s="84"/>
      <c r="SKU13" s="84"/>
      <c r="SKV13" s="84"/>
      <c r="SKW13" s="84"/>
      <c r="SKX13" s="84"/>
      <c r="SKY13" s="84"/>
      <c r="SKZ13" s="84"/>
      <c r="SLA13" s="84"/>
      <c r="SLB13" s="84"/>
      <c r="SLC13" s="84"/>
      <c r="SLD13" s="84"/>
      <c r="SLE13" s="84"/>
      <c r="SLF13" s="84"/>
      <c r="SLG13" s="84"/>
      <c r="SLH13" s="84"/>
      <c r="SLI13" s="84"/>
      <c r="SLJ13" s="84"/>
      <c r="SLK13" s="84"/>
      <c r="SLL13" s="84"/>
      <c r="SLM13" s="84"/>
      <c r="SLN13" s="84"/>
      <c r="SLO13" s="84"/>
      <c r="SLP13" s="84"/>
      <c r="SLQ13" s="84"/>
      <c r="SLR13" s="84"/>
      <c r="SLS13" s="84"/>
      <c r="SLT13" s="84"/>
      <c r="SLU13" s="84"/>
      <c r="SLV13" s="84"/>
      <c r="SLW13" s="84"/>
      <c r="SLX13" s="84"/>
      <c r="SLY13" s="84"/>
      <c r="SLZ13" s="84"/>
      <c r="SMA13" s="84"/>
      <c r="SMB13" s="84"/>
      <c r="SMC13" s="84"/>
      <c r="SMD13" s="84"/>
      <c r="SME13" s="84"/>
      <c r="SMF13" s="84"/>
      <c r="SMG13" s="84"/>
      <c r="SMH13" s="84"/>
      <c r="SMI13" s="84"/>
      <c r="SMJ13" s="84"/>
      <c r="SMK13" s="84"/>
      <c r="SML13" s="84"/>
      <c r="SMM13" s="84"/>
      <c r="SMN13" s="84"/>
      <c r="SMO13" s="84"/>
      <c r="SMP13" s="84"/>
      <c r="SMQ13" s="84"/>
      <c r="SMR13" s="84"/>
      <c r="SMS13" s="84"/>
      <c r="SMT13" s="84"/>
      <c r="SMU13" s="84"/>
      <c r="SMV13" s="84"/>
      <c r="SMW13" s="84"/>
      <c r="SMX13" s="84"/>
      <c r="SMY13" s="84"/>
      <c r="SMZ13" s="84"/>
      <c r="SNA13" s="84"/>
      <c r="SNB13" s="84"/>
      <c r="SNC13" s="84"/>
      <c r="SND13" s="84"/>
      <c r="SNE13" s="84"/>
      <c r="SNF13" s="84"/>
      <c r="SNG13" s="84"/>
      <c r="SNH13" s="84"/>
      <c r="SNI13" s="84"/>
      <c r="SNJ13" s="84"/>
      <c r="SNK13" s="84"/>
      <c r="SNL13" s="84"/>
      <c r="SNM13" s="84"/>
      <c r="SNN13" s="84"/>
      <c r="SNO13" s="84"/>
      <c r="SNP13" s="84"/>
      <c r="SNQ13" s="84"/>
      <c r="SNR13" s="84"/>
      <c r="SNS13" s="84"/>
      <c r="SNT13" s="84"/>
      <c r="SNU13" s="84"/>
      <c r="SNV13" s="84"/>
      <c r="SNW13" s="84"/>
      <c r="SNX13" s="84"/>
      <c r="SNY13" s="84"/>
      <c r="SNZ13" s="84"/>
      <c r="SOA13" s="84"/>
      <c r="SOB13" s="84"/>
      <c r="SOC13" s="84"/>
      <c r="SOD13" s="84"/>
      <c r="SOE13" s="84"/>
      <c r="SOF13" s="84"/>
      <c r="SOG13" s="84"/>
      <c r="SOH13" s="84"/>
      <c r="SOI13" s="84"/>
      <c r="SOJ13" s="84"/>
      <c r="SOK13" s="84"/>
      <c r="SOL13" s="84"/>
      <c r="SOM13" s="84"/>
      <c r="SON13" s="84"/>
      <c r="SOO13" s="84"/>
      <c r="SOP13" s="84"/>
      <c r="SOQ13" s="84"/>
      <c r="SOR13" s="84"/>
      <c r="SOS13" s="84"/>
      <c r="SOT13" s="84"/>
      <c r="SOU13" s="84"/>
      <c r="SOV13" s="84"/>
      <c r="SOW13" s="84"/>
      <c r="SOX13" s="84"/>
      <c r="SOY13" s="84"/>
      <c r="SOZ13" s="84"/>
      <c r="SPA13" s="84"/>
      <c r="SPB13" s="84"/>
      <c r="SPC13" s="84"/>
      <c r="SPD13" s="84"/>
      <c r="SPE13" s="84"/>
      <c r="SPF13" s="84"/>
      <c r="SPG13" s="84"/>
      <c r="SPH13" s="84"/>
      <c r="SPI13" s="84"/>
      <c r="SPJ13" s="84"/>
      <c r="SPK13" s="84"/>
      <c r="SPL13" s="84"/>
      <c r="SPM13" s="84"/>
      <c r="SPN13" s="84"/>
      <c r="SPO13" s="84"/>
      <c r="SPP13" s="84"/>
      <c r="SPQ13" s="84"/>
      <c r="SPR13" s="84"/>
      <c r="SPS13" s="84"/>
      <c r="SPT13" s="84"/>
      <c r="SPU13" s="84"/>
      <c r="SPV13" s="84"/>
      <c r="SPW13" s="84"/>
      <c r="SPX13" s="84"/>
      <c r="SPY13" s="84"/>
      <c r="SPZ13" s="84"/>
      <c r="SQA13" s="84"/>
      <c r="SQB13" s="84"/>
      <c r="SQC13" s="84"/>
      <c r="SQD13" s="84"/>
      <c r="SQE13" s="84"/>
      <c r="SQF13" s="84"/>
      <c r="SQG13" s="84"/>
      <c r="SQH13" s="84"/>
      <c r="SQI13" s="84"/>
      <c r="SQJ13" s="84"/>
      <c r="SQK13" s="84"/>
      <c r="SQL13" s="84"/>
      <c r="SQM13" s="84"/>
      <c r="SQN13" s="84"/>
      <c r="SQO13" s="84"/>
      <c r="SQP13" s="84"/>
      <c r="SQQ13" s="84"/>
      <c r="SQR13" s="84"/>
      <c r="SQS13" s="84"/>
      <c r="SQT13" s="84"/>
      <c r="SQU13" s="84"/>
      <c r="SQV13" s="84"/>
      <c r="SQW13" s="84"/>
      <c r="SQX13" s="84"/>
      <c r="SQY13" s="84"/>
      <c r="SQZ13" s="84"/>
      <c r="SRA13" s="84"/>
      <c r="SRB13" s="84"/>
      <c r="SRC13" s="84"/>
      <c r="SRD13" s="84"/>
      <c r="SRE13" s="84"/>
      <c r="SRF13" s="84"/>
      <c r="SRG13" s="84"/>
      <c r="SRH13" s="84"/>
      <c r="SRI13" s="84"/>
      <c r="SRJ13" s="84"/>
      <c r="SRK13" s="84"/>
      <c r="SRL13" s="84"/>
      <c r="SRM13" s="84"/>
      <c r="SRN13" s="84"/>
      <c r="SRO13" s="84"/>
      <c r="SRP13" s="84"/>
      <c r="SRQ13" s="84"/>
      <c r="SRR13" s="84"/>
      <c r="SRS13" s="84"/>
      <c r="SRT13" s="84"/>
      <c r="SRU13" s="84"/>
      <c r="SRV13" s="84"/>
      <c r="SRW13" s="84"/>
      <c r="SRX13" s="84"/>
      <c r="SRY13" s="84"/>
      <c r="SRZ13" s="84"/>
      <c r="SSA13" s="84"/>
      <c r="SSB13" s="84"/>
      <c r="SSC13" s="84"/>
      <c r="SSD13" s="84"/>
      <c r="SSE13" s="84"/>
      <c r="SSF13" s="84"/>
      <c r="SSG13" s="84"/>
      <c r="SSH13" s="84"/>
      <c r="SSI13" s="84"/>
      <c r="SSJ13" s="84"/>
      <c r="SSK13" s="84"/>
      <c r="SSL13" s="84"/>
      <c r="SSM13" s="84"/>
      <c r="SSN13" s="84"/>
      <c r="SSO13" s="84"/>
      <c r="SSP13" s="84"/>
      <c r="SSQ13" s="84"/>
      <c r="SSR13" s="84"/>
      <c r="SSS13" s="84"/>
      <c r="SST13" s="84"/>
      <c r="SSU13" s="84"/>
      <c r="SSV13" s="84"/>
      <c r="SSW13" s="84"/>
      <c r="SSX13" s="84"/>
      <c r="SSY13" s="84"/>
      <c r="SSZ13" s="84"/>
      <c r="STA13" s="84"/>
      <c r="STB13" s="84"/>
      <c r="STC13" s="84"/>
      <c r="STD13" s="84"/>
      <c r="STE13" s="84"/>
      <c r="STF13" s="84"/>
      <c r="STG13" s="84"/>
      <c r="STH13" s="84"/>
      <c r="STI13" s="84"/>
      <c r="STJ13" s="84"/>
      <c r="STK13" s="84"/>
      <c r="STL13" s="84"/>
      <c r="STM13" s="84"/>
      <c r="STN13" s="84"/>
      <c r="STO13" s="84"/>
      <c r="STP13" s="84"/>
      <c r="STQ13" s="84"/>
      <c r="STR13" s="84"/>
      <c r="STS13" s="84"/>
      <c r="STT13" s="84"/>
      <c r="STU13" s="84"/>
      <c r="STV13" s="84"/>
      <c r="STW13" s="84"/>
      <c r="STX13" s="84"/>
      <c r="STY13" s="84"/>
      <c r="STZ13" s="84"/>
      <c r="SUA13" s="84"/>
      <c r="SUB13" s="84"/>
      <c r="SUC13" s="84"/>
      <c r="SUD13" s="84"/>
      <c r="SUE13" s="84"/>
      <c r="SUF13" s="84"/>
      <c r="SUG13" s="84"/>
      <c r="SUH13" s="84"/>
      <c r="SUI13" s="84"/>
      <c r="SUJ13" s="84"/>
      <c r="SUK13" s="84"/>
      <c r="SUL13" s="84"/>
      <c r="SUM13" s="84"/>
      <c r="SUN13" s="84"/>
      <c r="SUO13" s="84"/>
      <c r="SUP13" s="84"/>
      <c r="SUQ13" s="84"/>
      <c r="SUR13" s="84"/>
      <c r="SUS13" s="84"/>
      <c r="SUT13" s="84"/>
      <c r="SUU13" s="84"/>
      <c r="SUV13" s="84"/>
      <c r="SUW13" s="84"/>
      <c r="SUX13" s="84"/>
      <c r="SUY13" s="84"/>
      <c r="SUZ13" s="84"/>
      <c r="SVA13" s="84"/>
      <c r="SVB13" s="84"/>
      <c r="SVC13" s="84"/>
      <c r="SVD13" s="84"/>
      <c r="SVE13" s="84"/>
      <c r="SVF13" s="84"/>
      <c r="SVG13" s="84"/>
      <c r="SVH13" s="84"/>
      <c r="SVI13" s="84"/>
      <c r="SVJ13" s="84"/>
      <c r="SVK13" s="84"/>
      <c r="SVL13" s="84"/>
      <c r="SVM13" s="84"/>
      <c r="SVN13" s="84"/>
      <c r="SVO13" s="84"/>
      <c r="SVP13" s="84"/>
      <c r="SVQ13" s="84"/>
      <c r="SVR13" s="84"/>
      <c r="SVS13" s="84"/>
      <c r="SVT13" s="84"/>
      <c r="SVU13" s="84"/>
      <c r="SVV13" s="84"/>
      <c r="SVW13" s="84"/>
      <c r="SVX13" s="84"/>
      <c r="SVY13" s="84"/>
      <c r="SVZ13" s="84"/>
      <c r="SWA13" s="84"/>
      <c r="SWB13" s="84"/>
      <c r="SWC13" s="84"/>
      <c r="SWD13" s="84"/>
      <c r="SWE13" s="84"/>
      <c r="SWF13" s="84"/>
      <c r="SWG13" s="84"/>
      <c r="SWH13" s="84"/>
      <c r="SWI13" s="84"/>
      <c r="SWJ13" s="84"/>
      <c r="SWK13" s="84"/>
      <c r="SWL13" s="84"/>
      <c r="SWM13" s="84"/>
      <c r="SWN13" s="84"/>
      <c r="SWO13" s="84"/>
      <c r="SWP13" s="84"/>
      <c r="SWQ13" s="84"/>
      <c r="SWR13" s="84"/>
      <c r="SWS13" s="84"/>
      <c r="SWT13" s="84"/>
      <c r="SWU13" s="84"/>
      <c r="SWV13" s="84"/>
      <c r="SWW13" s="84"/>
      <c r="SWX13" s="84"/>
      <c r="SWY13" s="84"/>
      <c r="SWZ13" s="84"/>
      <c r="SXA13" s="84"/>
      <c r="SXB13" s="84"/>
      <c r="SXC13" s="84"/>
      <c r="SXD13" s="84"/>
      <c r="SXE13" s="84"/>
      <c r="SXF13" s="84"/>
      <c r="SXG13" s="84"/>
      <c r="SXH13" s="84"/>
      <c r="SXI13" s="84"/>
      <c r="SXJ13" s="84"/>
      <c r="SXK13" s="84"/>
      <c r="SXL13" s="84"/>
      <c r="SXM13" s="84"/>
      <c r="SXN13" s="84"/>
      <c r="SXO13" s="84"/>
      <c r="SXP13" s="84"/>
      <c r="SXQ13" s="84"/>
      <c r="SXR13" s="84"/>
      <c r="SXS13" s="84"/>
      <c r="SXT13" s="84"/>
      <c r="SXU13" s="84"/>
      <c r="SXV13" s="84"/>
      <c r="SXW13" s="84"/>
      <c r="SXX13" s="84"/>
      <c r="SXY13" s="84"/>
      <c r="SXZ13" s="84"/>
      <c r="SYA13" s="84"/>
      <c r="SYB13" s="84"/>
      <c r="SYC13" s="84"/>
      <c r="SYD13" s="84"/>
      <c r="SYE13" s="84"/>
      <c r="SYF13" s="84"/>
      <c r="SYG13" s="84"/>
      <c r="SYH13" s="84"/>
      <c r="SYI13" s="84"/>
      <c r="SYJ13" s="84"/>
      <c r="SYK13" s="84"/>
      <c r="SYL13" s="84"/>
      <c r="SYM13" s="84"/>
      <c r="SYN13" s="84"/>
      <c r="SYO13" s="84"/>
      <c r="SYP13" s="84"/>
      <c r="SYQ13" s="84"/>
      <c r="SYR13" s="84"/>
      <c r="SYS13" s="84"/>
      <c r="SYT13" s="84"/>
      <c r="SYU13" s="84"/>
      <c r="SYV13" s="84"/>
      <c r="SYW13" s="84"/>
      <c r="SYX13" s="84"/>
      <c r="SYY13" s="84"/>
      <c r="SYZ13" s="84"/>
      <c r="SZA13" s="84"/>
      <c r="SZB13" s="84"/>
      <c r="SZC13" s="84"/>
      <c r="SZD13" s="84"/>
      <c r="SZE13" s="84"/>
      <c r="SZF13" s="84"/>
      <c r="SZG13" s="84"/>
      <c r="SZH13" s="84"/>
      <c r="SZI13" s="84"/>
      <c r="SZJ13" s="84"/>
      <c r="SZK13" s="84"/>
      <c r="SZL13" s="84"/>
      <c r="SZM13" s="84"/>
      <c r="SZN13" s="84"/>
      <c r="SZO13" s="84"/>
      <c r="SZP13" s="84"/>
      <c r="SZQ13" s="84"/>
      <c r="SZR13" s="84"/>
      <c r="SZS13" s="84"/>
      <c r="SZT13" s="84"/>
      <c r="SZU13" s="84"/>
      <c r="SZV13" s="84"/>
      <c r="SZW13" s="84"/>
      <c r="SZX13" s="84"/>
      <c r="SZY13" s="84"/>
      <c r="SZZ13" s="84"/>
      <c r="TAA13" s="84"/>
      <c r="TAB13" s="84"/>
      <c r="TAC13" s="84"/>
      <c r="TAD13" s="84"/>
      <c r="TAE13" s="84"/>
      <c r="TAF13" s="84"/>
      <c r="TAG13" s="84"/>
      <c r="TAH13" s="84"/>
      <c r="TAI13" s="84"/>
      <c r="TAJ13" s="84"/>
      <c r="TAK13" s="84"/>
      <c r="TAL13" s="84"/>
      <c r="TAM13" s="84"/>
      <c r="TAN13" s="84"/>
      <c r="TAO13" s="84"/>
      <c r="TAP13" s="84"/>
      <c r="TAQ13" s="84"/>
      <c r="TAR13" s="84"/>
      <c r="TAS13" s="84"/>
      <c r="TAT13" s="84"/>
      <c r="TAU13" s="84"/>
      <c r="TAV13" s="84"/>
      <c r="TAW13" s="84"/>
      <c r="TAX13" s="84"/>
      <c r="TAY13" s="84"/>
      <c r="TAZ13" s="84"/>
      <c r="TBA13" s="84"/>
      <c r="TBB13" s="84"/>
      <c r="TBC13" s="84"/>
      <c r="TBD13" s="84"/>
      <c r="TBE13" s="84"/>
      <c r="TBF13" s="84"/>
      <c r="TBG13" s="84"/>
      <c r="TBH13" s="84"/>
      <c r="TBI13" s="84"/>
      <c r="TBJ13" s="84"/>
      <c r="TBK13" s="84"/>
      <c r="TBL13" s="84"/>
      <c r="TBM13" s="84"/>
      <c r="TBN13" s="84"/>
      <c r="TBO13" s="84"/>
      <c r="TBP13" s="84"/>
      <c r="TBQ13" s="84"/>
      <c r="TBR13" s="84"/>
      <c r="TBS13" s="84"/>
      <c r="TBT13" s="84"/>
      <c r="TBU13" s="84"/>
      <c r="TBV13" s="84"/>
      <c r="TBW13" s="84"/>
      <c r="TBX13" s="84"/>
      <c r="TBY13" s="84"/>
      <c r="TBZ13" s="84"/>
      <c r="TCA13" s="84"/>
      <c r="TCB13" s="84"/>
      <c r="TCC13" s="84"/>
      <c r="TCD13" s="84"/>
      <c r="TCE13" s="84"/>
      <c r="TCF13" s="84"/>
      <c r="TCG13" s="84"/>
      <c r="TCH13" s="84"/>
      <c r="TCI13" s="84"/>
      <c r="TCJ13" s="84"/>
      <c r="TCK13" s="84"/>
      <c r="TCL13" s="84"/>
      <c r="TCM13" s="84"/>
      <c r="TCN13" s="84"/>
      <c r="TCO13" s="84"/>
      <c r="TCP13" s="84"/>
      <c r="TCQ13" s="84"/>
      <c r="TCR13" s="84"/>
      <c r="TCS13" s="84"/>
      <c r="TCT13" s="84"/>
      <c r="TCU13" s="84"/>
      <c r="TCV13" s="84"/>
      <c r="TCW13" s="84"/>
      <c r="TCX13" s="84"/>
      <c r="TCY13" s="84"/>
      <c r="TCZ13" s="84"/>
      <c r="TDA13" s="84"/>
      <c r="TDB13" s="84"/>
      <c r="TDC13" s="84"/>
      <c r="TDD13" s="84"/>
      <c r="TDE13" s="84"/>
      <c r="TDF13" s="84"/>
      <c r="TDG13" s="84"/>
      <c r="TDH13" s="84"/>
      <c r="TDI13" s="84"/>
      <c r="TDJ13" s="84"/>
      <c r="TDK13" s="84"/>
      <c r="TDL13" s="84"/>
      <c r="TDM13" s="84"/>
      <c r="TDN13" s="84"/>
      <c r="TDO13" s="84"/>
      <c r="TDP13" s="84"/>
      <c r="TDQ13" s="84"/>
      <c r="TDR13" s="84"/>
      <c r="TDS13" s="84"/>
      <c r="TDT13" s="84"/>
      <c r="TDU13" s="84"/>
      <c r="TDV13" s="84"/>
      <c r="TDW13" s="84"/>
      <c r="TDX13" s="84"/>
      <c r="TDY13" s="84"/>
      <c r="TDZ13" s="84"/>
      <c r="TEA13" s="84"/>
      <c r="TEB13" s="84"/>
      <c r="TEC13" s="84"/>
      <c r="TED13" s="84"/>
      <c r="TEE13" s="84"/>
      <c r="TEF13" s="84"/>
      <c r="TEG13" s="84"/>
      <c r="TEH13" s="84"/>
      <c r="TEI13" s="84"/>
      <c r="TEJ13" s="84"/>
      <c r="TEK13" s="84"/>
      <c r="TEL13" s="84"/>
      <c r="TEM13" s="84"/>
      <c r="TEN13" s="84"/>
      <c r="TEO13" s="84"/>
      <c r="TEP13" s="84"/>
      <c r="TEQ13" s="84"/>
      <c r="TER13" s="84"/>
      <c r="TES13" s="84"/>
      <c r="TET13" s="84"/>
      <c r="TEU13" s="84"/>
      <c r="TEV13" s="84"/>
      <c r="TEW13" s="84"/>
      <c r="TEX13" s="84"/>
      <c r="TEY13" s="84"/>
      <c r="TEZ13" s="84"/>
      <c r="TFA13" s="84"/>
      <c r="TFB13" s="84"/>
      <c r="TFC13" s="84"/>
      <c r="TFD13" s="84"/>
      <c r="TFE13" s="84"/>
      <c r="TFF13" s="84"/>
      <c r="TFG13" s="84"/>
      <c r="TFH13" s="84"/>
      <c r="TFI13" s="84"/>
      <c r="TFJ13" s="84"/>
      <c r="TFK13" s="84"/>
      <c r="TFL13" s="84"/>
      <c r="TFM13" s="84"/>
      <c r="TFN13" s="84"/>
      <c r="TFO13" s="84"/>
      <c r="TFP13" s="84"/>
      <c r="TFQ13" s="84"/>
      <c r="TFR13" s="84"/>
      <c r="TFS13" s="84"/>
      <c r="TFT13" s="84"/>
      <c r="TFU13" s="84"/>
      <c r="TFV13" s="84"/>
      <c r="TFW13" s="84"/>
      <c r="TFX13" s="84"/>
      <c r="TFY13" s="84"/>
      <c r="TFZ13" s="84"/>
      <c r="TGA13" s="84"/>
      <c r="TGB13" s="84"/>
      <c r="TGC13" s="84"/>
      <c r="TGD13" s="84"/>
      <c r="TGE13" s="84"/>
      <c r="TGF13" s="84"/>
      <c r="TGG13" s="84"/>
      <c r="TGH13" s="84"/>
      <c r="TGI13" s="84"/>
      <c r="TGJ13" s="84"/>
      <c r="TGK13" s="84"/>
      <c r="TGL13" s="84"/>
      <c r="TGM13" s="84"/>
      <c r="TGN13" s="84"/>
      <c r="TGO13" s="84"/>
      <c r="TGP13" s="84"/>
      <c r="TGQ13" s="84"/>
      <c r="TGR13" s="84"/>
      <c r="TGS13" s="84"/>
      <c r="TGT13" s="84"/>
      <c r="TGU13" s="84"/>
      <c r="TGV13" s="84"/>
      <c r="TGW13" s="84"/>
      <c r="TGX13" s="84"/>
      <c r="TGY13" s="84"/>
      <c r="TGZ13" s="84"/>
      <c r="THA13" s="84"/>
      <c r="THB13" s="84"/>
      <c r="THC13" s="84"/>
      <c r="THD13" s="84"/>
      <c r="THE13" s="84"/>
      <c r="THF13" s="84"/>
      <c r="THG13" s="84"/>
      <c r="THH13" s="84"/>
      <c r="THI13" s="84"/>
      <c r="THJ13" s="84"/>
      <c r="THK13" s="84"/>
      <c r="THL13" s="84"/>
      <c r="THM13" s="84"/>
      <c r="THN13" s="84"/>
      <c r="THO13" s="84"/>
      <c r="THP13" s="84"/>
      <c r="THQ13" s="84"/>
      <c r="THR13" s="84"/>
      <c r="THS13" s="84"/>
      <c r="THT13" s="84"/>
      <c r="THU13" s="84"/>
      <c r="THV13" s="84"/>
      <c r="THW13" s="84"/>
      <c r="THX13" s="84"/>
      <c r="THY13" s="84"/>
      <c r="THZ13" s="84"/>
      <c r="TIA13" s="84"/>
      <c r="TIB13" s="84"/>
      <c r="TIC13" s="84"/>
      <c r="TID13" s="84"/>
      <c r="TIE13" s="84"/>
      <c r="TIF13" s="84"/>
      <c r="TIG13" s="84"/>
      <c r="TIH13" s="84"/>
      <c r="TII13" s="84"/>
      <c r="TIJ13" s="84"/>
      <c r="TIK13" s="84"/>
      <c r="TIL13" s="84"/>
      <c r="TIM13" s="84"/>
      <c r="TIN13" s="84"/>
      <c r="TIO13" s="84"/>
      <c r="TIP13" s="84"/>
      <c r="TIQ13" s="84"/>
      <c r="TIR13" s="84"/>
      <c r="TIS13" s="84"/>
      <c r="TIT13" s="84"/>
      <c r="TIU13" s="84"/>
      <c r="TIV13" s="84"/>
      <c r="TIW13" s="84"/>
      <c r="TIX13" s="84"/>
      <c r="TIY13" s="84"/>
      <c r="TIZ13" s="84"/>
      <c r="TJA13" s="84"/>
      <c r="TJB13" s="84"/>
      <c r="TJC13" s="84"/>
      <c r="TJD13" s="84"/>
      <c r="TJE13" s="84"/>
      <c r="TJF13" s="84"/>
      <c r="TJG13" s="84"/>
      <c r="TJH13" s="84"/>
      <c r="TJI13" s="84"/>
      <c r="TJJ13" s="84"/>
      <c r="TJK13" s="84"/>
      <c r="TJL13" s="84"/>
      <c r="TJM13" s="84"/>
      <c r="TJN13" s="84"/>
      <c r="TJO13" s="84"/>
      <c r="TJP13" s="84"/>
      <c r="TJQ13" s="84"/>
      <c r="TJR13" s="84"/>
      <c r="TJS13" s="84"/>
      <c r="TJT13" s="84"/>
      <c r="TJU13" s="84"/>
      <c r="TJV13" s="84"/>
      <c r="TJW13" s="84"/>
      <c r="TJX13" s="84"/>
      <c r="TJY13" s="84"/>
      <c r="TJZ13" s="84"/>
      <c r="TKA13" s="84"/>
      <c r="TKB13" s="84"/>
      <c r="TKC13" s="84"/>
      <c r="TKD13" s="84"/>
      <c r="TKE13" s="84"/>
      <c r="TKF13" s="84"/>
      <c r="TKG13" s="84"/>
      <c r="TKH13" s="84"/>
      <c r="TKI13" s="84"/>
      <c r="TKJ13" s="84"/>
      <c r="TKK13" s="84"/>
      <c r="TKL13" s="84"/>
      <c r="TKM13" s="84"/>
      <c r="TKN13" s="84"/>
      <c r="TKO13" s="84"/>
      <c r="TKP13" s="84"/>
      <c r="TKQ13" s="84"/>
      <c r="TKR13" s="84"/>
      <c r="TKS13" s="84"/>
      <c r="TKT13" s="84"/>
      <c r="TKU13" s="84"/>
      <c r="TKV13" s="84"/>
      <c r="TKW13" s="84"/>
      <c r="TKX13" s="84"/>
      <c r="TKY13" s="84"/>
      <c r="TKZ13" s="84"/>
      <c r="TLA13" s="84"/>
      <c r="TLB13" s="84"/>
      <c r="TLC13" s="84"/>
      <c r="TLD13" s="84"/>
      <c r="TLE13" s="84"/>
      <c r="TLF13" s="84"/>
      <c r="TLG13" s="84"/>
      <c r="TLH13" s="84"/>
      <c r="TLI13" s="84"/>
      <c r="TLJ13" s="84"/>
      <c r="TLK13" s="84"/>
      <c r="TLL13" s="84"/>
      <c r="TLM13" s="84"/>
      <c r="TLN13" s="84"/>
      <c r="TLO13" s="84"/>
      <c r="TLP13" s="84"/>
      <c r="TLQ13" s="84"/>
      <c r="TLR13" s="84"/>
      <c r="TLS13" s="84"/>
      <c r="TLT13" s="84"/>
      <c r="TLU13" s="84"/>
      <c r="TLV13" s="84"/>
      <c r="TLW13" s="84"/>
      <c r="TLX13" s="84"/>
      <c r="TLY13" s="84"/>
      <c r="TLZ13" s="84"/>
      <c r="TMA13" s="84"/>
      <c r="TMB13" s="84"/>
      <c r="TMC13" s="84"/>
      <c r="TMD13" s="84"/>
      <c r="TME13" s="84"/>
      <c r="TMF13" s="84"/>
      <c r="TMG13" s="84"/>
      <c r="TMH13" s="84"/>
      <c r="TMI13" s="84"/>
      <c r="TMJ13" s="84"/>
      <c r="TMK13" s="84"/>
      <c r="TML13" s="84"/>
      <c r="TMM13" s="84"/>
      <c r="TMN13" s="84"/>
      <c r="TMO13" s="84"/>
      <c r="TMP13" s="84"/>
      <c r="TMQ13" s="84"/>
      <c r="TMR13" s="84"/>
      <c r="TMS13" s="84"/>
      <c r="TMT13" s="84"/>
      <c r="TMU13" s="84"/>
      <c r="TMV13" s="84"/>
      <c r="TMW13" s="84"/>
      <c r="TMX13" s="84"/>
      <c r="TMY13" s="84"/>
      <c r="TMZ13" s="84"/>
      <c r="TNA13" s="84"/>
      <c r="TNB13" s="84"/>
      <c r="TNC13" s="84"/>
      <c r="TND13" s="84"/>
      <c r="TNE13" s="84"/>
      <c r="TNF13" s="84"/>
      <c r="TNG13" s="84"/>
      <c r="TNH13" s="84"/>
      <c r="TNI13" s="84"/>
      <c r="TNJ13" s="84"/>
      <c r="TNK13" s="84"/>
      <c r="TNL13" s="84"/>
      <c r="TNM13" s="84"/>
      <c r="TNN13" s="84"/>
      <c r="TNO13" s="84"/>
      <c r="TNP13" s="84"/>
      <c r="TNQ13" s="84"/>
      <c r="TNR13" s="84"/>
      <c r="TNS13" s="84"/>
      <c r="TNT13" s="84"/>
      <c r="TNU13" s="84"/>
      <c r="TNV13" s="84"/>
      <c r="TNW13" s="84"/>
      <c r="TNX13" s="84"/>
      <c r="TNY13" s="84"/>
      <c r="TNZ13" s="84"/>
      <c r="TOA13" s="84"/>
      <c r="TOB13" s="84"/>
      <c r="TOC13" s="84"/>
      <c r="TOD13" s="84"/>
      <c r="TOE13" s="84"/>
      <c r="TOF13" s="84"/>
      <c r="TOG13" s="84"/>
      <c r="TOH13" s="84"/>
      <c r="TOI13" s="84"/>
      <c r="TOJ13" s="84"/>
      <c r="TOK13" s="84"/>
      <c r="TOL13" s="84"/>
      <c r="TOM13" s="84"/>
      <c r="TON13" s="84"/>
      <c r="TOO13" s="84"/>
      <c r="TOP13" s="84"/>
      <c r="TOQ13" s="84"/>
      <c r="TOR13" s="84"/>
      <c r="TOS13" s="84"/>
      <c r="TOT13" s="84"/>
      <c r="TOU13" s="84"/>
      <c r="TOV13" s="84"/>
      <c r="TOW13" s="84"/>
      <c r="TOX13" s="84"/>
      <c r="TOY13" s="84"/>
      <c r="TOZ13" s="84"/>
      <c r="TPA13" s="84"/>
      <c r="TPB13" s="84"/>
      <c r="TPC13" s="84"/>
      <c r="TPD13" s="84"/>
      <c r="TPE13" s="84"/>
      <c r="TPF13" s="84"/>
      <c r="TPG13" s="84"/>
      <c r="TPH13" s="84"/>
      <c r="TPI13" s="84"/>
      <c r="TPJ13" s="84"/>
      <c r="TPK13" s="84"/>
      <c r="TPL13" s="84"/>
      <c r="TPM13" s="84"/>
      <c r="TPN13" s="84"/>
      <c r="TPO13" s="84"/>
      <c r="TPP13" s="84"/>
      <c r="TPQ13" s="84"/>
      <c r="TPR13" s="84"/>
      <c r="TPS13" s="84"/>
      <c r="TPT13" s="84"/>
      <c r="TPU13" s="84"/>
      <c r="TPV13" s="84"/>
      <c r="TPW13" s="84"/>
      <c r="TPX13" s="84"/>
      <c r="TPY13" s="84"/>
      <c r="TPZ13" s="84"/>
      <c r="TQA13" s="84"/>
      <c r="TQB13" s="84"/>
      <c r="TQC13" s="84"/>
      <c r="TQD13" s="84"/>
      <c r="TQE13" s="84"/>
      <c r="TQF13" s="84"/>
      <c r="TQG13" s="84"/>
      <c r="TQH13" s="84"/>
      <c r="TQI13" s="84"/>
      <c r="TQJ13" s="84"/>
      <c r="TQK13" s="84"/>
      <c r="TQL13" s="84"/>
      <c r="TQM13" s="84"/>
      <c r="TQN13" s="84"/>
      <c r="TQO13" s="84"/>
      <c r="TQP13" s="84"/>
      <c r="TQQ13" s="84"/>
      <c r="TQR13" s="84"/>
      <c r="TQS13" s="84"/>
      <c r="TQT13" s="84"/>
      <c r="TQU13" s="84"/>
      <c r="TQV13" s="84"/>
      <c r="TQW13" s="84"/>
      <c r="TQX13" s="84"/>
      <c r="TQY13" s="84"/>
      <c r="TQZ13" s="84"/>
      <c r="TRA13" s="84"/>
      <c r="TRB13" s="84"/>
      <c r="TRC13" s="84"/>
      <c r="TRD13" s="84"/>
      <c r="TRE13" s="84"/>
      <c r="TRF13" s="84"/>
      <c r="TRG13" s="84"/>
      <c r="TRH13" s="84"/>
      <c r="TRI13" s="84"/>
      <c r="TRJ13" s="84"/>
      <c r="TRK13" s="84"/>
      <c r="TRL13" s="84"/>
      <c r="TRM13" s="84"/>
      <c r="TRN13" s="84"/>
      <c r="TRO13" s="84"/>
      <c r="TRP13" s="84"/>
      <c r="TRQ13" s="84"/>
      <c r="TRR13" s="84"/>
      <c r="TRS13" s="84"/>
      <c r="TRT13" s="84"/>
      <c r="TRU13" s="84"/>
      <c r="TRV13" s="84"/>
      <c r="TRW13" s="84"/>
      <c r="TRX13" s="84"/>
      <c r="TRY13" s="84"/>
      <c r="TRZ13" s="84"/>
      <c r="TSA13" s="84"/>
      <c r="TSB13" s="84"/>
      <c r="TSC13" s="84"/>
      <c r="TSD13" s="84"/>
      <c r="TSE13" s="84"/>
      <c r="TSF13" s="84"/>
      <c r="TSG13" s="84"/>
      <c r="TSH13" s="84"/>
      <c r="TSI13" s="84"/>
      <c r="TSJ13" s="84"/>
      <c r="TSK13" s="84"/>
      <c r="TSL13" s="84"/>
      <c r="TSM13" s="84"/>
      <c r="TSN13" s="84"/>
      <c r="TSO13" s="84"/>
      <c r="TSP13" s="84"/>
      <c r="TSQ13" s="84"/>
      <c r="TSR13" s="84"/>
      <c r="TSS13" s="84"/>
      <c r="TST13" s="84"/>
      <c r="TSU13" s="84"/>
      <c r="TSV13" s="84"/>
      <c r="TSW13" s="84"/>
      <c r="TSX13" s="84"/>
      <c r="TSY13" s="84"/>
      <c r="TSZ13" s="84"/>
      <c r="TTA13" s="84"/>
      <c r="TTB13" s="84"/>
      <c r="TTC13" s="84"/>
      <c r="TTD13" s="84"/>
      <c r="TTE13" s="84"/>
      <c r="TTF13" s="84"/>
      <c r="TTG13" s="84"/>
      <c r="TTH13" s="84"/>
      <c r="TTI13" s="84"/>
      <c r="TTJ13" s="84"/>
      <c r="TTK13" s="84"/>
      <c r="TTL13" s="84"/>
      <c r="TTM13" s="84"/>
      <c r="TTN13" s="84"/>
      <c r="TTO13" s="84"/>
      <c r="TTP13" s="84"/>
      <c r="TTQ13" s="84"/>
      <c r="TTR13" s="84"/>
      <c r="TTS13" s="84"/>
      <c r="TTT13" s="84"/>
      <c r="TTU13" s="84"/>
      <c r="TTV13" s="84"/>
      <c r="TTW13" s="84"/>
      <c r="TTX13" s="84"/>
      <c r="TTY13" s="84"/>
      <c r="TTZ13" s="84"/>
      <c r="TUA13" s="84"/>
      <c r="TUB13" s="84"/>
      <c r="TUC13" s="84"/>
      <c r="TUD13" s="84"/>
      <c r="TUE13" s="84"/>
      <c r="TUF13" s="84"/>
      <c r="TUG13" s="84"/>
      <c r="TUH13" s="84"/>
      <c r="TUI13" s="84"/>
      <c r="TUJ13" s="84"/>
      <c r="TUK13" s="84"/>
      <c r="TUL13" s="84"/>
      <c r="TUM13" s="84"/>
      <c r="TUN13" s="84"/>
      <c r="TUO13" s="84"/>
      <c r="TUP13" s="84"/>
      <c r="TUQ13" s="84"/>
      <c r="TUR13" s="84"/>
      <c r="TUS13" s="84"/>
      <c r="TUT13" s="84"/>
      <c r="TUU13" s="84"/>
      <c r="TUV13" s="84"/>
      <c r="TUW13" s="84"/>
      <c r="TUX13" s="84"/>
      <c r="TUY13" s="84"/>
      <c r="TUZ13" s="84"/>
      <c r="TVA13" s="84"/>
      <c r="TVB13" s="84"/>
      <c r="TVC13" s="84"/>
      <c r="TVD13" s="84"/>
      <c r="TVE13" s="84"/>
      <c r="TVF13" s="84"/>
      <c r="TVG13" s="84"/>
      <c r="TVH13" s="84"/>
      <c r="TVI13" s="84"/>
      <c r="TVJ13" s="84"/>
      <c r="TVK13" s="84"/>
      <c r="TVL13" s="84"/>
      <c r="TVM13" s="84"/>
      <c r="TVN13" s="84"/>
      <c r="TVO13" s="84"/>
      <c r="TVP13" s="84"/>
      <c r="TVQ13" s="84"/>
      <c r="TVR13" s="84"/>
      <c r="TVS13" s="84"/>
      <c r="TVT13" s="84"/>
      <c r="TVU13" s="84"/>
      <c r="TVV13" s="84"/>
      <c r="TVW13" s="84"/>
      <c r="TVX13" s="84"/>
      <c r="TVY13" s="84"/>
      <c r="TVZ13" s="84"/>
      <c r="TWA13" s="84"/>
      <c r="TWB13" s="84"/>
      <c r="TWC13" s="84"/>
      <c r="TWD13" s="84"/>
      <c r="TWE13" s="84"/>
      <c r="TWF13" s="84"/>
      <c r="TWG13" s="84"/>
      <c r="TWH13" s="84"/>
      <c r="TWI13" s="84"/>
      <c r="TWJ13" s="84"/>
      <c r="TWK13" s="84"/>
      <c r="TWL13" s="84"/>
      <c r="TWM13" s="84"/>
      <c r="TWN13" s="84"/>
      <c r="TWO13" s="84"/>
      <c r="TWP13" s="84"/>
      <c r="TWQ13" s="84"/>
      <c r="TWR13" s="84"/>
      <c r="TWS13" s="84"/>
      <c r="TWT13" s="84"/>
      <c r="TWU13" s="84"/>
      <c r="TWV13" s="84"/>
      <c r="TWW13" s="84"/>
      <c r="TWX13" s="84"/>
      <c r="TWY13" s="84"/>
      <c r="TWZ13" s="84"/>
      <c r="TXA13" s="84"/>
      <c r="TXB13" s="84"/>
      <c r="TXC13" s="84"/>
      <c r="TXD13" s="84"/>
      <c r="TXE13" s="84"/>
      <c r="TXF13" s="84"/>
      <c r="TXG13" s="84"/>
      <c r="TXH13" s="84"/>
      <c r="TXI13" s="84"/>
      <c r="TXJ13" s="84"/>
      <c r="TXK13" s="84"/>
      <c r="TXL13" s="84"/>
      <c r="TXM13" s="84"/>
      <c r="TXN13" s="84"/>
      <c r="TXO13" s="84"/>
      <c r="TXP13" s="84"/>
      <c r="TXQ13" s="84"/>
      <c r="TXR13" s="84"/>
      <c r="TXS13" s="84"/>
      <c r="TXT13" s="84"/>
      <c r="TXU13" s="84"/>
      <c r="TXV13" s="84"/>
      <c r="TXW13" s="84"/>
      <c r="TXX13" s="84"/>
      <c r="TXY13" s="84"/>
      <c r="TXZ13" s="84"/>
      <c r="TYA13" s="84"/>
      <c r="TYB13" s="84"/>
      <c r="TYC13" s="84"/>
      <c r="TYD13" s="84"/>
      <c r="TYE13" s="84"/>
      <c r="TYF13" s="84"/>
      <c r="TYG13" s="84"/>
      <c r="TYH13" s="84"/>
      <c r="TYI13" s="84"/>
      <c r="TYJ13" s="84"/>
      <c r="TYK13" s="84"/>
      <c r="TYL13" s="84"/>
      <c r="TYM13" s="84"/>
      <c r="TYN13" s="84"/>
      <c r="TYO13" s="84"/>
      <c r="TYP13" s="84"/>
      <c r="TYQ13" s="84"/>
      <c r="TYR13" s="84"/>
      <c r="TYS13" s="84"/>
      <c r="TYT13" s="84"/>
      <c r="TYU13" s="84"/>
      <c r="TYV13" s="84"/>
      <c r="TYW13" s="84"/>
      <c r="TYX13" s="84"/>
      <c r="TYY13" s="84"/>
      <c r="TYZ13" s="84"/>
      <c r="TZA13" s="84"/>
      <c r="TZB13" s="84"/>
      <c r="TZC13" s="84"/>
      <c r="TZD13" s="84"/>
      <c r="TZE13" s="84"/>
      <c r="TZF13" s="84"/>
      <c r="TZG13" s="84"/>
      <c r="TZH13" s="84"/>
      <c r="TZI13" s="84"/>
      <c r="TZJ13" s="84"/>
      <c r="TZK13" s="84"/>
      <c r="TZL13" s="84"/>
      <c r="TZM13" s="84"/>
      <c r="TZN13" s="84"/>
      <c r="TZO13" s="84"/>
      <c r="TZP13" s="84"/>
      <c r="TZQ13" s="84"/>
      <c r="TZR13" s="84"/>
      <c r="TZS13" s="84"/>
      <c r="TZT13" s="84"/>
      <c r="TZU13" s="84"/>
      <c r="TZV13" s="84"/>
      <c r="TZW13" s="84"/>
      <c r="TZX13" s="84"/>
      <c r="TZY13" s="84"/>
      <c r="TZZ13" s="84"/>
      <c r="UAA13" s="84"/>
      <c r="UAB13" s="84"/>
      <c r="UAC13" s="84"/>
      <c r="UAD13" s="84"/>
      <c r="UAE13" s="84"/>
      <c r="UAF13" s="84"/>
      <c r="UAG13" s="84"/>
      <c r="UAH13" s="84"/>
      <c r="UAI13" s="84"/>
      <c r="UAJ13" s="84"/>
      <c r="UAK13" s="84"/>
      <c r="UAL13" s="84"/>
      <c r="UAM13" s="84"/>
      <c r="UAN13" s="84"/>
      <c r="UAO13" s="84"/>
      <c r="UAP13" s="84"/>
      <c r="UAQ13" s="84"/>
      <c r="UAR13" s="84"/>
      <c r="UAS13" s="84"/>
      <c r="UAT13" s="84"/>
      <c r="UAU13" s="84"/>
      <c r="UAV13" s="84"/>
      <c r="UAW13" s="84"/>
      <c r="UAX13" s="84"/>
      <c r="UAY13" s="84"/>
      <c r="UAZ13" s="84"/>
      <c r="UBA13" s="84"/>
      <c r="UBB13" s="84"/>
      <c r="UBC13" s="84"/>
      <c r="UBD13" s="84"/>
      <c r="UBE13" s="84"/>
      <c r="UBF13" s="84"/>
      <c r="UBG13" s="84"/>
      <c r="UBH13" s="84"/>
      <c r="UBI13" s="84"/>
      <c r="UBJ13" s="84"/>
      <c r="UBK13" s="84"/>
      <c r="UBL13" s="84"/>
      <c r="UBM13" s="84"/>
      <c r="UBN13" s="84"/>
      <c r="UBO13" s="84"/>
      <c r="UBP13" s="84"/>
      <c r="UBQ13" s="84"/>
      <c r="UBR13" s="84"/>
      <c r="UBS13" s="84"/>
      <c r="UBT13" s="84"/>
      <c r="UBU13" s="84"/>
      <c r="UBV13" s="84"/>
      <c r="UBW13" s="84"/>
      <c r="UBX13" s="84"/>
      <c r="UBY13" s="84"/>
      <c r="UBZ13" s="84"/>
      <c r="UCA13" s="84"/>
      <c r="UCB13" s="84"/>
      <c r="UCC13" s="84"/>
      <c r="UCD13" s="84"/>
      <c r="UCE13" s="84"/>
      <c r="UCF13" s="84"/>
      <c r="UCG13" s="84"/>
      <c r="UCH13" s="84"/>
      <c r="UCI13" s="84"/>
      <c r="UCJ13" s="84"/>
      <c r="UCK13" s="84"/>
      <c r="UCL13" s="84"/>
      <c r="UCM13" s="84"/>
      <c r="UCN13" s="84"/>
      <c r="UCO13" s="84"/>
      <c r="UCP13" s="84"/>
      <c r="UCQ13" s="84"/>
      <c r="UCR13" s="84"/>
      <c r="UCS13" s="84"/>
      <c r="UCT13" s="84"/>
      <c r="UCU13" s="84"/>
      <c r="UCV13" s="84"/>
      <c r="UCW13" s="84"/>
      <c r="UCX13" s="84"/>
      <c r="UCY13" s="84"/>
      <c r="UCZ13" s="84"/>
      <c r="UDA13" s="84"/>
      <c r="UDB13" s="84"/>
      <c r="UDC13" s="84"/>
      <c r="UDD13" s="84"/>
      <c r="UDE13" s="84"/>
      <c r="UDF13" s="84"/>
      <c r="UDG13" s="84"/>
      <c r="UDH13" s="84"/>
      <c r="UDI13" s="84"/>
      <c r="UDJ13" s="84"/>
      <c r="UDK13" s="84"/>
      <c r="UDL13" s="84"/>
      <c r="UDM13" s="84"/>
      <c r="UDN13" s="84"/>
      <c r="UDO13" s="84"/>
      <c r="UDP13" s="84"/>
      <c r="UDQ13" s="84"/>
      <c r="UDR13" s="84"/>
      <c r="UDS13" s="84"/>
      <c r="UDT13" s="84"/>
      <c r="UDU13" s="84"/>
      <c r="UDV13" s="84"/>
      <c r="UDW13" s="84"/>
      <c r="UDX13" s="84"/>
      <c r="UDY13" s="84"/>
      <c r="UDZ13" s="84"/>
      <c r="UEA13" s="84"/>
      <c r="UEB13" s="84"/>
      <c r="UEC13" s="84"/>
      <c r="UED13" s="84"/>
      <c r="UEE13" s="84"/>
      <c r="UEF13" s="84"/>
      <c r="UEG13" s="84"/>
      <c r="UEH13" s="84"/>
      <c r="UEI13" s="84"/>
      <c r="UEJ13" s="84"/>
      <c r="UEK13" s="84"/>
      <c r="UEL13" s="84"/>
      <c r="UEM13" s="84"/>
      <c r="UEN13" s="84"/>
      <c r="UEO13" s="84"/>
      <c r="UEP13" s="84"/>
      <c r="UEQ13" s="84"/>
      <c r="UER13" s="84"/>
      <c r="UES13" s="84"/>
      <c r="UET13" s="84"/>
      <c r="UEU13" s="84"/>
      <c r="UEV13" s="84"/>
      <c r="UEW13" s="84"/>
      <c r="UEX13" s="84"/>
      <c r="UEY13" s="84"/>
      <c r="UEZ13" s="84"/>
      <c r="UFA13" s="84"/>
      <c r="UFB13" s="84"/>
      <c r="UFC13" s="84"/>
      <c r="UFD13" s="84"/>
      <c r="UFE13" s="84"/>
      <c r="UFF13" s="84"/>
      <c r="UFG13" s="84"/>
      <c r="UFH13" s="84"/>
      <c r="UFI13" s="84"/>
      <c r="UFJ13" s="84"/>
      <c r="UFK13" s="84"/>
      <c r="UFL13" s="84"/>
      <c r="UFM13" s="84"/>
      <c r="UFN13" s="84"/>
      <c r="UFO13" s="84"/>
      <c r="UFP13" s="84"/>
      <c r="UFQ13" s="84"/>
      <c r="UFR13" s="84"/>
      <c r="UFS13" s="84"/>
      <c r="UFT13" s="84"/>
      <c r="UFU13" s="84"/>
      <c r="UFV13" s="84"/>
      <c r="UFW13" s="84"/>
      <c r="UFX13" s="84"/>
      <c r="UFY13" s="84"/>
      <c r="UFZ13" s="84"/>
      <c r="UGA13" s="84"/>
      <c r="UGB13" s="84"/>
      <c r="UGC13" s="84"/>
      <c r="UGD13" s="84"/>
      <c r="UGE13" s="84"/>
      <c r="UGF13" s="84"/>
      <c r="UGG13" s="84"/>
      <c r="UGH13" s="84"/>
      <c r="UGI13" s="84"/>
      <c r="UGJ13" s="84"/>
      <c r="UGK13" s="84"/>
      <c r="UGL13" s="84"/>
      <c r="UGM13" s="84"/>
      <c r="UGN13" s="84"/>
      <c r="UGO13" s="84"/>
      <c r="UGP13" s="84"/>
      <c r="UGQ13" s="84"/>
      <c r="UGR13" s="84"/>
      <c r="UGS13" s="84"/>
      <c r="UGT13" s="84"/>
      <c r="UGU13" s="84"/>
      <c r="UGV13" s="84"/>
      <c r="UGW13" s="84"/>
      <c r="UGX13" s="84"/>
      <c r="UGY13" s="84"/>
      <c r="UGZ13" s="84"/>
      <c r="UHA13" s="84"/>
      <c r="UHB13" s="84"/>
      <c r="UHC13" s="84"/>
      <c r="UHD13" s="84"/>
      <c r="UHE13" s="84"/>
      <c r="UHF13" s="84"/>
      <c r="UHG13" s="84"/>
      <c r="UHH13" s="84"/>
      <c r="UHI13" s="84"/>
      <c r="UHJ13" s="84"/>
      <c r="UHK13" s="84"/>
      <c r="UHL13" s="84"/>
      <c r="UHM13" s="84"/>
      <c r="UHN13" s="84"/>
      <c r="UHO13" s="84"/>
      <c r="UHP13" s="84"/>
      <c r="UHQ13" s="84"/>
      <c r="UHR13" s="84"/>
      <c r="UHS13" s="84"/>
      <c r="UHT13" s="84"/>
      <c r="UHU13" s="84"/>
      <c r="UHV13" s="84"/>
      <c r="UHW13" s="84"/>
      <c r="UHX13" s="84"/>
      <c r="UHY13" s="84"/>
      <c r="UHZ13" s="84"/>
      <c r="UIA13" s="84"/>
      <c r="UIB13" s="84"/>
      <c r="UIC13" s="84"/>
      <c r="UID13" s="84"/>
      <c r="UIE13" s="84"/>
      <c r="UIF13" s="84"/>
      <c r="UIG13" s="84"/>
      <c r="UIH13" s="84"/>
      <c r="UII13" s="84"/>
      <c r="UIJ13" s="84"/>
      <c r="UIK13" s="84"/>
      <c r="UIL13" s="84"/>
      <c r="UIM13" s="84"/>
      <c r="UIN13" s="84"/>
      <c r="UIO13" s="84"/>
      <c r="UIP13" s="84"/>
      <c r="UIQ13" s="84"/>
      <c r="UIR13" s="84"/>
      <c r="UIS13" s="84"/>
      <c r="UIT13" s="84"/>
      <c r="UIU13" s="84"/>
      <c r="UIV13" s="84"/>
      <c r="UIW13" s="84"/>
      <c r="UIX13" s="84"/>
      <c r="UIY13" s="84"/>
      <c r="UIZ13" s="84"/>
      <c r="UJA13" s="84"/>
      <c r="UJB13" s="84"/>
      <c r="UJC13" s="84"/>
      <c r="UJD13" s="84"/>
      <c r="UJE13" s="84"/>
      <c r="UJF13" s="84"/>
      <c r="UJG13" s="84"/>
      <c r="UJH13" s="84"/>
      <c r="UJI13" s="84"/>
      <c r="UJJ13" s="84"/>
      <c r="UJK13" s="84"/>
      <c r="UJL13" s="84"/>
      <c r="UJM13" s="84"/>
      <c r="UJN13" s="84"/>
      <c r="UJO13" s="84"/>
      <c r="UJP13" s="84"/>
      <c r="UJQ13" s="84"/>
      <c r="UJR13" s="84"/>
      <c r="UJS13" s="84"/>
      <c r="UJT13" s="84"/>
      <c r="UJU13" s="84"/>
      <c r="UJV13" s="84"/>
      <c r="UJW13" s="84"/>
      <c r="UJX13" s="84"/>
      <c r="UJY13" s="84"/>
      <c r="UJZ13" s="84"/>
      <c r="UKA13" s="84"/>
      <c r="UKB13" s="84"/>
      <c r="UKC13" s="84"/>
      <c r="UKD13" s="84"/>
      <c r="UKE13" s="84"/>
      <c r="UKF13" s="84"/>
      <c r="UKG13" s="84"/>
      <c r="UKH13" s="84"/>
      <c r="UKI13" s="84"/>
      <c r="UKJ13" s="84"/>
      <c r="UKK13" s="84"/>
      <c r="UKL13" s="84"/>
      <c r="UKM13" s="84"/>
      <c r="UKN13" s="84"/>
      <c r="UKO13" s="84"/>
      <c r="UKP13" s="84"/>
      <c r="UKQ13" s="84"/>
      <c r="UKR13" s="84"/>
      <c r="UKS13" s="84"/>
      <c r="UKT13" s="84"/>
      <c r="UKU13" s="84"/>
      <c r="UKV13" s="84"/>
      <c r="UKW13" s="84"/>
      <c r="UKX13" s="84"/>
      <c r="UKY13" s="84"/>
      <c r="UKZ13" s="84"/>
      <c r="ULA13" s="84"/>
      <c r="ULB13" s="84"/>
      <c r="ULC13" s="84"/>
      <c r="ULD13" s="84"/>
      <c r="ULE13" s="84"/>
      <c r="ULF13" s="84"/>
      <c r="ULG13" s="84"/>
      <c r="ULH13" s="84"/>
      <c r="ULI13" s="84"/>
      <c r="ULJ13" s="84"/>
      <c r="ULK13" s="84"/>
      <c r="ULL13" s="84"/>
      <c r="ULM13" s="84"/>
      <c r="ULN13" s="84"/>
      <c r="ULO13" s="84"/>
      <c r="ULP13" s="84"/>
      <c r="ULQ13" s="84"/>
      <c r="ULR13" s="84"/>
      <c r="ULS13" s="84"/>
      <c r="ULT13" s="84"/>
      <c r="ULU13" s="84"/>
      <c r="ULV13" s="84"/>
      <c r="ULW13" s="84"/>
      <c r="ULX13" s="84"/>
      <c r="ULY13" s="84"/>
      <c r="ULZ13" s="84"/>
      <c r="UMA13" s="84"/>
      <c r="UMB13" s="84"/>
      <c r="UMC13" s="84"/>
      <c r="UMD13" s="84"/>
      <c r="UME13" s="84"/>
      <c r="UMF13" s="84"/>
      <c r="UMG13" s="84"/>
      <c r="UMH13" s="84"/>
      <c r="UMI13" s="84"/>
      <c r="UMJ13" s="84"/>
      <c r="UMK13" s="84"/>
      <c r="UML13" s="84"/>
      <c r="UMM13" s="84"/>
      <c r="UMN13" s="84"/>
      <c r="UMO13" s="84"/>
      <c r="UMP13" s="84"/>
      <c r="UMQ13" s="84"/>
      <c r="UMR13" s="84"/>
      <c r="UMS13" s="84"/>
      <c r="UMT13" s="84"/>
      <c r="UMU13" s="84"/>
      <c r="UMV13" s="84"/>
      <c r="UMW13" s="84"/>
      <c r="UMX13" s="84"/>
      <c r="UMY13" s="84"/>
      <c r="UMZ13" s="84"/>
      <c r="UNA13" s="84"/>
      <c r="UNB13" s="84"/>
      <c r="UNC13" s="84"/>
      <c r="UND13" s="84"/>
      <c r="UNE13" s="84"/>
      <c r="UNF13" s="84"/>
      <c r="UNG13" s="84"/>
      <c r="UNH13" s="84"/>
      <c r="UNI13" s="84"/>
      <c r="UNJ13" s="84"/>
      <c r="UNK13" s="84"/>
      <c r="UNL13" s="84"/>
      <c r="UNM13" s="84"/>
      <c r="UNN13" s="84"/>
      <c r="UNO13" s="84"/>
      <c r="UNP13" s="84"/>
      <c r="UNQ13" s="84"/>
      <c r="UNR13" s="84"/>
      <c r="UNS13" s="84"/>
      <c r="UNT13" s="84"/>
      <c r="UNU13" s="84"/>
      <c r="UNV13" s="84"/>
      <c r="UNW13" s="84"/>
      <c r="UNX13" s="84"/>
      <c r="UNY13" s="84"/>
      <c r="UNZ13" s="84"/>
      <c r="UOA13" s="84"/>
      <c r="UOB13" s="84"/>
      <c r="UOC13" s="84"/>
      <c r="UOD13" s="84"/>
      <c r="UOE13" s="84"/>
      <c r="UOF13" s="84"/>
      <c r="UOG13" s="84"/>
      <c r="UOH13" s="84"/>
      <c r="UOI13" s="84"/>
      <c r="UOJ13" s="84"/>
      <c r="UOK13" s="84"/>
      <c r="UOL13" s="84"/>
      <c r="UOM13" s="84"/>
      <c r="UON13" s="84"/>
      <c r="UOO13" s="84"/>
      <c r="UOP13" s="84"/>
      <c r="UOQ13" s="84"/>
      <c r="UOR13" s="84"/>
      <c r="UOS13" s="84"/>
      <c r="UOT13" s="84"/>
      <c r="UOU13" s="84"/>
      <c r="UOV13" s="84"/>
      <c r="UOW13" s="84"/>
      <c r="UOX13" s="84"/>
      <c r="UOY13" s="84"/>
      <c r="UOZ13" s="84"/>
      <c r="UPA13" s="84"/>
      <c r="UPB13" s="84"/>
      <c r="UPC13" s="84"/>
      <c r="UPD13" s="84"/>
      <c r="UPE13" s="84"/>
      <c r="UPF13" s="84"/>
      <c r="UPG13" s="84"/>
      <c r="UPH13" s="84"/>
      <c r="UPI13" s="84"/>
      <c r="UPJ13" s="84"/>
      <c r="UPK13" s="84"/>
      <c r="UPL13" s="84"/>
      <c r="UPM13" s="84"/>
      <c r="UPN13" s="84"/>
      <c r="UPO13" s="84"/>
      <c r="UPP13" s="84"/>
      <c r="UPQ13" s="84"/>
      <c r="UPR13" s="84"/>
      <c r="UPS13" s="84"/>
      <c r="UPT13" s="84"/>
      <c r="UPU13" s="84"/>
      <c r="UPV13" s="84"/>
      <c r="UPW13" s="84"/>
      <c r="UPX13" s="84"/>
      <c r="UPY13" s="84"/>
      <c r="UPZ13" s="84"/>
      <c r="UQA13" s="84"/>
      <c r="UQB13" s="84"/>
      <c r="UQC13" s="84"/>
      <c r="UQD13" s="84"/>
      <c r="UQE13" s="84"/>
      <c r="UQF13" s="84"/>
      <c r="UQG13" s="84"/>
      <c r="UQH13" s="84"/>
      <c r="UQI13" s="84"/>
      <c r="UQJ13" s="84"/>
      <c r="UQK13" s="84"/>
      <c r="UQL13" s="84"/>
      <c r="UQM13" s="84"/>
      <c r="UQN13" s="84"/>
      <c r="UQO13" s="84"/>
      <c r="UQP13" s="84"/>
      <c r="UQQ13" s="84"/>
      <c r="UQR13" s="84"/>
      <c r="UQS13" s="84"/>
      <c r="UQT13" s="84"/>
      <c r="UQU13" s="84"/>
      <c r="UQV13" s="84"/>
      <c r="UQW13" s="84"/>
      <c r="UQX13" s="84"/>
      <c r="UQY13" s="84"/>
      <c r="UQZ13" s="84"/>
      <c r="URA13" s="84"/>
      <c r="URB13" s="84"/>
      <c r="URC13" s="84"/>
      <c r="URD13" s="84"/>
      <c r="URE13" s="84"/>
      <c r="URF13" s="84"/>
      <c r="URG13" s="84"/>
      <c r="URH13" s="84"/>
      <c r="URI13" s="84"/>
      <c r="URJ13" s="84"/>
      <c r="URK13" s="84"/>
      <c r="URL13" s="84"/>
      <c r="URM13" s="84"/>
      <c r="URN13" s="84"/>
      <c r="URO13" s="84"/>
      <c r="URP13" s="84"/>
      <c r="URQ13" s="84"/>
      <c r="URR13" s="84"/>
      <c r="URS13" s="84"/>
      <c r="URT13" s="84"/>
      <c r="URU13" s="84"/>
      <c r="URV13" s="84"/>
      <c r="URW13" s="84"/>
      <c r="URX13" s="84"/>
      <c r="URY13" s="84"/>
      <c r="URZ13" s="84"/>
      <c r="USA13" s="84"/>
      <c r="USB13" s="84"/>
      <c r="USC13" s="84"/>
      <c r="USD13" s="84"/>
      <c r="USE13" s="84"/>
      <c r="USF13" s="84"/>
      <c r="USG13" s="84"/>
      <c r="USH13" s="84"/>
      <c r="USI13" s="84"/>
      <c r="USJ13" s="84"/>
      <c r="USK13" s="84"/>
      <c r="USL13" s="84"/>
      <c r="USM13" s="84"/>
      <c r="USN13" s="84"/>
      <c r="USO13" s="84"/>
      <c r="USP13" s="84"/>
      <c r="USQ13" s="84"/>
      <c r="USR13" s="84"/>
      <c r="USS13" s="84"/>
      <c r="UST13" s="84"/>
      <c r="USU13" s="84"/>
      <c r="USV13" s="84"/>
      <c r="USW13" s="84"/>
      <c r="USX13" s="84"/>
      <c r="USY13" s="84"/>
      <c r="USZ13" s="84"/>
      <c r="UTA13" s="84"/>
      <c r="UTB13" s="84"/>
      <c r="UTC13" s="84"/>
      <c r="UTD13" s="84"/>
      <c r="UTE13" s="84"/>
      <c r="UTF13" s="84"/>
      <c r="UTG13" s="84"/>
      <c r="UTH13" s="84"/>
      <c r="UTI13" s="84"/>
      <c r="UTJ13" s="84"/>
      <c r="UTK13" s="84"/>
      <c r="UTL13" s="84"/>
      <c r="UTM13" s="84"/>
      <c r="UTN13" s="84"/>
      <c r="UTO13" s="84"/>
      <c r="UTP13" s="84"/>
      <c r="UTQ13" s="84"/>
      <c r="UTR13" s="84"/>
      <c r="UTS13" s="84"/>
      <c r="UTT13" s="84"/>
      <c r="UTU13" s="84"/>
      <c r="UTV13" s="84"/>
      <c r="UTW13" s="84"/>
      <c r="UTX13" s="84"/>
      <c r="UTY13" s="84"/>
      <c r="UTZ13" s="84"/>
      <c r="UUA13" s="84"/>
      <c r="UUB13" s="84"/>
      <c r="UUC13" s="84"/>
      <c r="UUD13" s="84"/>
      <c r="UUE13" s="84"/>
      <c r="UUF13" s="84"/>
      <c r="UUG13" s="84"/>
      <c r="UUH13" s="84"/>
      <c r="UUI13" s="84"/>
      <c r="UUJ13" s="84"/>
      <c r="UUK13" s="84"/>
      <c r="UUL13" s="84"/>
      <c r="UUM13" s="84"/>
      <c r="UUN13" s="84"/>
      <c r="UUO13" s="84"/>
      <c r="UUP13" s="84"/>
      <c r="UUQ13" s="84"/>
      <c r="UUR13" s="84"/>
      <c r="UUS13" s="84"/>
      <c r="UUT13" s="84"/>
      <c r="UUU13" s="84"/>
      <c r="UUV13" s="84"/>
      <c r="UUW13" s="84"/>
      <c r="UUX13" s="84"/>
      <c r="UUY13" s="84"/>
      <c r="UUZ13" s="84"/>
      <c r="UVA13" s="84"/>
      <c r="UVB13" s="84"/>
      <c r="UVC13" s="84"/>
      <c r="UVD13" s="84"/>
      <c r="UVE13" s="84"/>
      <c r="UVF13" s="84"/>
      <c r="UVG13" s="84"/>
      <c r="UVH13" s="84"/>
      <c r="UVI13" s="84"/>
      <c r="UVJ13" s="84"/>
      <c r="UVK13" s="84"/>
      <c r="UVL13" s="84"/>
      <c r="UVM13" s="84"/>
      <c r="UVN13" s="84"/>
      <c r="UVO13" s="84"/>
      <c r="UVP13" s="84"/>
      <c r="UVQ13" s="84"/>
      <c r="UVR13" s="84"/>
      <c r="UVS13" s="84"/>
      <c r="UVT13" s="84"/>
      <c r="UVU13" s="84"/>
      <c r="UVV13" s="84"/>
      <c r="UVW13" s="84"/>
      <c r="UVX13" s="84"/>
      <c r="UVY13" s="84"/>
      <c r="UVZ13" s="84"/>
      <c r="UWA13" s="84"/>
      <c r="UWB13" s="84"/>
      <c r="UWC13" s="84"/>
      <c r="UWD13" s="84"/>
      <c r="UWE13" s="84"/>
      <c r="UWF13" s="84"/>
      <c r="UWG13" s="84"/>
      <c r="UWH13" s="84"/>
      <c r="UWI13" s="84"/>
      <c r="UWJ13" s="84"/>
      <c r="UWK13" s="84"/>
      <c r="UWL13" s="84"/>
      <c r="UWM13" s="84"/>
      <c r="UWN13" s="84"/>
      <c r="UWO13" s="84"/>
      <c r="UWP13" s="84"/>
      <c r="UWQ13" s="84"/>
      <c r="UWR13" s="84"/>
      <c r="UWS13" s="84"/>
      <c r="UWT13" s="84"/>
      <c r="UWU13" s="84"/>
      <c r="UWV13" s="84"/>
      <c r="UWW13" s="84"/>
      <c r="UWX13" s="84"/>
      <c r="UWY13" s="84"/>
      <c r="UWZ13" s="84"/>
      <c r="UXA13" s="84"/>
      <c r="UXB13" s="84"/>
      <c r="UXC13" s="84"/>
      <c r="UXD13" s="84"/>
      <c r="UXE13" s="84"/>
      <c r="UXF13" s="84"/>
      <c r="UXG13" s="84"/>
      <c r="UXH13" s="84"/>
      <c r="UXI13" s="84"/>
      <c r="UXJ13" s="84"/>
      <c r="UXK13" s="84"/>
      <c r="UXL13" s="84"/>
      <c r="UXM13" s="84"/>
      <c r="UXN13" s="84"/>
      <c r="UXO13" s="84"/>
      <c r="UXP13" s="84"/>
      <c r="UXQ13" s="84"/>
      <c r="UXR13" s="84"/>
      <c r="UXS13" s="84"/>
      <c r="UXT13" s="84"/>
      <c r="UXU13" s="84"/>
      <c r="UXV13" s="84"/>
      <c r="UXW13" s="84"/>
      <c r="UXX13" s="84"/>
      <c r="UXY13" s="84"/>
      <c r="UXZ13" s="84"/>
      <c r="UYA13" s="84"/>
      <c r="UYB13" s="84"/>
      <c r="UYC13" s="84"/>
      <c r="UYD13" s="84"/>
      <c r="UYE13" s="84"/>
      <c r="UYF13" s="84"/>
      <c r="UYG13" s="84"/>
      <c r="UYH13" s="84"/>
      <c r="UYI13" s="84"/>
      <c r="UYJ13" s="84"/>
      <c r="UYK13" s="84"/>
      <c r="UYL13" s="84"/>
      <c r="UYM13" s="84"/>
      <c r="UYN13" s="84"/>
      <c r="UYO13" s="84"/>
      <c r="UYP13" s="84"/>
      <c r="UYQ13" s="84"/>
      <c r="UYR13" s="84"/>
      <c r="UYS13" s="84"/>
      <c r="UYT13" s="84"/>
      <c r="UYU13" s="84"/>
      <c r="UYV13" s="84"/>
      <c r="UYW13" s="84"/>
      <c r="UYX13" s="84"/>
      <c r="UYY13" s="84"/>
      <c r="UYZ13" s="84"/>
      <c r="UZA13" s="84"/>
      <c r="UZB13" s="84"/>
      <c r="UZC13" s="84"/>
      <c r="UZD13" s="84"/>
      <c r="UZE13" s="84"/>
      <c r="UZF13" s="84"/>
      <c r="UZG13" s="84"/>
      <c r="UZH13" s="84"/>
      <c r="UZI13" s="84"/>
      <c r="UZJ13" s="84"/>
      <c r="UZK13" s="84"/>
      <c r="UZL13" s="84"/>
      <c r="UZM13" s="84"/>
      <c r="UZN13" s="84"/>
      <c r="UZO13" s="84"/>
      <c r="UZP13" s="84"/>
      <c r="UZQ13" s="84"/>
      <c r="UZR13" s="84"/>
      <c r="UZS13" s="84"/>
      <c r="UZT13" s="84"/>
      <c r="UZU13" s="84"/>
      <c r="UZV13" s="84"/>
      <c r="UZW13" s="84"/>
      <c r="UZX13" s="84"/>
      <c r="UZY13" s="84"/>
      <c r="UZZ13" s="84"/>
      <c r="VAA13" s="84"/>
      <c r="VAB13" s="84"/>
      <c r="VAC13" s="84"/>
      <c r="VAD13" s="84"/>
      <c r="VAE13" s="84"/>
      <c r="VAF13" s="84"/>
      <c r="VAG13" s="84"/>
      <c r="VAH13" s="84"/>
      <c r="VAI13" s="84"/>
      <c r="VAJ13" s="84"/>
      <c r="VAK13" s="84"/>
      <c r="VAL13" s="84"/>
      <c r="VAM13" s="84"/>
      <c r="VAN13" s="84"/>
      <c r="VAO13" s="84"/>
      <c r="VAP13" s="84"/>
      <c r="VAQ13" s="84"/>
      <c r="VAR13" s="84"/>
      <c r="VAS13" s="84"/>
      <c r="VAT13" s="84"/>
      <c r="VAU13" s="84"/>
      <c r="VAV13" s="84"/>
      <c r="VAW13" s="84"/>
      <c r="VAX13" s="84"/>
      <c r="VAY13" s="84"/>
      <c r="VAZ13" s="84"/>
      <c r="VBA13" s="84"/>
      <c r="VBB13" s="84"/>
      <c r="VBC13" s="84"/>
      <c r="VBD13" s="84"/>
      <c r="VBE13" s="84"/>
      <c r="VBF13" s="84"/>
      <c r="VBG13" s="84"/>
      <c r="VBH13" s="84"/>
      <c r="VBI13" s="84"/>
      <c r="VBJ13" s="84"/>
      <c r="VBK13" s="84"/>
      <c r="VBL13" s="84"/>
      <c r="VBM13" s="84"/>
      <c r="VBN13" s="84"/>
      <c r="VBO13" s="84"/>
      <c r="VBP13" s="84"/>
      <c r="VBQ13" s="84"/>
      <c r="VBR13" s="84"/>
      <c r="VBS13" s="84"/>
      <c r="VBT13" s="84"/>
      <c r="VBU13" s="84"/>
      <c r="VBV13" s="84"/>
      <c r="VBW13" s="84"/>
      <c r="VBX13" s="84"/>
      <c r="VBY13" s="84"/>
      <c r="VBZ13" s="84"/>
      <c r="VCA13" s="84"/>
      <c r="VCB13" s="84"/>
      <c r="VCC13" s="84"/>
      <c r="VCD13" s="84"/>
      <c r="VCE13" s="84"/>
      <c r="VCF13" s="84"/>
      <c r="VCG13" s="84"/>
      <c r="VCH13" s="84"/>
      <c r="VCI13" s="84"/>
      <c r="VCJ13" s="84"/>
      <c r="VCK13" s="84"/>
      <c r="VCL13" s="84"/>
      <c r="VCM13" s="84"/>
      <c r="VCN13" s="84"/>
      <c r="VCO13" s="84"/>
      <c r="VCP13" s="84"/>
      <c r="VCQ13" s="84"/>
      <c r="VCR13" s="84"/>
      <c r="VCS13" s="84"/>
      <c r="VCT13" s="84"/>
      <c r="VCU13" s="84"/>
      <c r="VCV13" s="84"/>
      <c r="VCW13" s="84"/>
      <c r="VCX13" s="84"/>
      <c r="VCY13" s="84"/>
      <c r="VCZ13" s="84"/>
      <c r="VDA13" s="84"/>
      <c r="VDB13" s="84"/>
      <c r="VDC13" s="84"/>
      <c r="VDD13" s="84"/>
      <c r="VDE13" s="84"/>
      <c r="VDF13" s="84"/>
      <c r="VDG13" s="84"/>
      <c r="VDH13" s="84"/>
      <c r="VDI13" s="84"/>
      <c r="VDJ13" s="84"/>
      <c r="VDK13" s="84"/>
      <c r="VDL13" s="84"/>
      <c r="VDM13" s="84"/>
      <c r="VDN13" s="84"/>
      <c r="VDO13" s="84"/>
      <c r="VDP13" s="84"/>
      <c r="VDQ13" s="84"/>
      <c r="VDR13" s="84"/>
      <c r="VDS13" s="84"/>
      <c r="VDT13" s="84"/>
      <c r="VDU13" s="84"/>
      <c r="VDV13" s="84"/>
      <c r="VDW13" s="84"/>
      <c r="VDX13" s="84"/>
      <c r="VDY13" s="84"/>
      <c r="VDZ13" s="84"/>
      <c r="VEA13" s="84"/>
      <c r="VEB13" s="84"/>
      <c r="VEC13" s="84"/>
      <c r="VED13" s="84"/>
      <c r="VEE13" s="84"/>
      <c r="VEF13" s="84"/>
      <c r="VEG13" s="84"/>
      <c r="VEH13" s="84"/>
      <c r="VEI13" s="84"/>
      <c r="VEJ13" s="84"/>
      <c r="VEK13" s="84"/>
      <c r="VEL13" s="84"/>
      <c r="VEM13" s="84"/>
      <c r="VEN13" s="84"/>
      <c r="VEO13" s="84"/>
      <c r="VEP13" s="84"/>
      <c r="VEQ13" s="84"/>
      <c r="VER13" s="84"/>
      <c r="VES13" s="84"/>
      <c r="VET13" s="84"/>
      <c r="VEU13" s="84"/>
      <c r="VEV13" s="84"/>
      <c r="VEW13" s="84"/>
      <c r="VEX13" s="84"/>
      <c r="VEY13" s="84"/>
      <c r="VEZ13" s="84"/>
      <c r="VFA13" s="84"/>
      <c r="VFB13" s="84"/>
      <c r="VFC13" s="84"/>
      <c r="VFD13" s="84"/>
      <c r="VFE13" s="84"/>
      <c r="VFF13" s="84"/>
      <c r="VFG13" s="84"/>
      <c r="VFH13" s="84"/>
      <c r="VFI13" s="84"/>
      <c r="VFJ13" s="84"/>
      <c r="VFK13" s="84"/>
      <c r="VFL13" s="84"/>
      <c r="VFM13" s="84"/>
      <c r="VFN13" s="84"/>
      <c r="VFO13" s="84"/>
      <c r="VFP13" s="84"/>
      <c r="VFQ13" s="84"/>
      <c r="VFR13" s="84"/>
      <c r="VFS13" s="84"/>
      <c r="VFT13" s="84"/>
      <c r="VFU13" s="84"/>
      <c r="VFV13" s="84"/>
      <c r="VFW13" s="84"/>
      <c r="VFX13" s="84"/>
      <c r="VFY13" s="84"/>
      <c r="VFZ13" s="84"/>
      <c r="VGA13" s="84"/>
      <c r="VGB13" s="84"/>
      <c r="VGC13" s="84"/>
      <c r="VGD13" s="84"/>
      <c r="VGE13" s="84"/>
      <c r="VGF13" s="84"/>
      <c r="VGG13" s="84"/>
      <c r="VGH13" s="84"/>
      <c r="VGI13" s="84"/>
      <c r="VGJ13" s="84"/>
      <c r="VGK13" s="84"/>
      <c r="VGL13" s="84"/>
      <c r="VGM13" s="84"/>
      <c r="VGN13" s="84"/>
      <c r="VGO13" s="84"/>
      <c r="VGP13" s="84"/>
      <c r="VGQ13" s="84"/>
      <c r="VGR13" s="84"/>
      <c r="VGS13" s="84"/>
      <c r="VGT13" s="84"/>
      <c r="VGU13" s="84"/>
      <c r="VGV13" s="84"/>
      <c r="VGW13" s="84"/>
      <c r="VGX13" s="84"/>
      <c r="VGY13" s="84"/>
      <c r="VGZ13" s="84"/>
      <c r="VHA13" s="84"/>
      <c r="VHB13" s="84"/>
      <c r="VHC13" s="84"/>
      <c r="VHD13" s="84"/>
      <c r="VHE13" s="84"/>
      <c r="VHF13" s="84"/>
      <c r="VHG13" s="84"/>
      <c r="VHH13" s="84"/>
      <c r="VHI13" s="84"/>
      <c r="VHJ13" s="84"/>
      <c r="VHK13" s="84"/>
      <c r="VHL13" s="84"/>
      <c r="VHM13" s="84"/>
      <c r="VHN13" s="84"/>
      <c r="VHO13" s="84"/>
      <c r="VHP13" s="84"/>
      <c r="VHQ13" s="84"/>
      <c r="VHR13" s="84"/>
      <c r="VHS13" s="84"/>
      <c r="VHT13" s="84"/>
      <c r="VHU13" s="84"/>
      <c r="VHV13" s="84"/>
      <c r="VHW13" s="84"/>
      <c r="VHX13" s="84"/>
      <c r="VHY13" s="84"/>
      <c r="VHZ13" s="84"/>
      <c r="VIA13" s="84"/>
      <c r="VIB13" s="84"/>
      <c r="VIC13" s="84"/>
      <c r="VID13" s="84"/>
      <c r="VIE13" s="84"/>
      <c r="VIF13" s="84"/>
      <c r="VIG13" s="84"/>
      <c r="VIH13" s="84"/>
      <c r="VII13" s="84"/>
      <c r="VIJ13" s="84"/>
      <c r="VIK13" s="84"/>
      <c r="VIL13" s="84"/>
      <c r="VIM13" s="84"/>
      <c r="VIN13" s="84"/>
      <c r="VIO13" s="84"/>
      <c r="VIP13" s="84"/>
      <c r="VIQ13" s="84"/>
      <c r="VIR13" s="84"/>
      <c r="VIS13" s="84"/>
      <c r="VIT13" s="84"/>
      <c r="VIU13" s="84"/>
      <c r="VIV13" s="84"/>
      <c r="VIW13" s="84"/>
      <c r="VIX13" s="84"/>
      <c r="VIY13" s="84"/>
      <c r="VIZ13" s="84"/>
      <c r="VJA13" s="84"/>
      <c r="VJB13" s="84"/>
      <c r="VJC13" s="84"/>
      <c r="VJD13" s="84"/>
      <c r="VJE13" s="84"/>
      <c r="VJF13" s="84"/>
      <c r="VJG13" s="84"/>
      <c r="VJH13" s="84"/>
      <c r="VJI13" s="84"/>
      <c r="VJJ13" s="84"/>
      <c r="VJK13" s="84"/>
      <c r="VJL13" s="84"/>
      <c r="VJM13" s="84"/>
      <c r="VJN13" s="84"/>
      <c r="VJO13" s="84"/>
      <c r="VJP13" s="84"/>
      <c r="VJQ13" s="84"/>
      <c r="VJR13" s="84"/>
      <c r="VJS13" s="84"/>
      <c r="VJT13" s="84"/>
      <c r="VJU13" s="84"/>
      <c r="VJV13" s="84"/>
      <c r="VJW13" s="84"/>
      <c r="VJX13" s="84"/>
      <c r="VJY13" s="84"/>
      <c r="VJZ13" s="84"/>
      <c r="VKA13" s="84"/>
      <c r="VKB13" s="84"/>
      <c r="VKC13" s="84"/>
      <c r="VKD13" s="84"/>
      <c r="VKE13" s="84"/>
      <c r="VKF13" s="84"/>
      <c r="VKG13" s="84"/>
      <c r="VKH13" s="84"/>
      <c r="VKI13" s="84"/>
      <c r="VKJ13" s="84"/>
      <c r="VKK13" s="84"/>
      <c r="VKL13" s="84"/>
      <c r="VKM13" s="84"/>
      <c r="VKN13" s="84"/>
      <c r="VKO13" s="84"/>
      <c r="VKP13" s="84"/>
      <c r="VKQ13" s="84"/>
      <c r="VKR13" s="84"/>
      <c r="VKS13" s="84"/>
      <c r="VKT13" s="84"/>
      <c r="VKU13" s="84"/>
      <c r="VKV13" s="84"/>
      <c r="VKW13" s="84"/>
      <c r="VKX13" s="84"/>
      <c r="VKY13" s="84"/>
      <c r="VKZ13" s="84"/>
      <c r="VLA13" s="84"/>
      <c r="VLB13" s="84"/>
      <c r="VLC13" s="84"/>
      <c r="VLD13" s="84"/>
      <c r="VLE13" s="84"/>
      <c r="VLF13" s="84"/>
      <c r="VLG13" s="84"/>
      <c r="VLH13" s="84"/>
      <c r="VLI13" s="84"/>
      <c r="VLJ13" s="84"/>
      <c r="VLK13" s="84"/>
      <c r="VLL13" s="84"/>
      <c r="VLM13" s="84"/>
      <c r="VLN13" s="84"/>
      <c r="VLO13" s="84"/>
      <c r="VLP13" s="84"/>
      <c r="VLQ13" s="84"/>
      <c r="VLR13" s="84"/>
      <c r="VLS13" s="84"/>
      <c r="VLT13" s="84"/>
      <c r="VLU13" s="84"/>
      <c r="VLV13" s="84"/>
      <c r="VLW13" s="84"/>
      <c r="VLX13" s="84"/>
      <c r="VLY13" s="84"/>
      <c r="VLZ13" s="84"/>
      <c r="VMA13" s="84"/>
      <c r="VMB13" s="84"/>
      <c r="VMC13" s="84"/>
      <c r="VMD13" s="84"/>
      <c r="VME13" s="84"/>
      <c r="VMF13" s="84"/>
      <c r="VMG13" s="84"/>
      <c r="VMH13" s="84"/>
      <c r="VMI13" s="84"/>
      <c r="VMJ13" s="84"/>
      <c r="VMK13" s="84"/>
      <c r="VML13" s="84"/>
      <c r="VMM13" s="84"/>
      <c r="VMN13" s="84"/>
      <c r="VMO13" s="84"/>
      <c r="VMP13" s="84"/>
      <c r="VMQ13" s="84"/>
      <c r="VMR13" s="84"/>
      <c r="VMS13" s="84"/>
      <c r="VMT13" s="84"/>
      <c r="VMU13" s="84"/>
      <c r="VMV13" s="84"/>
      <c r="VMW13" s="84"/>
      <c r="VMX13" s="84"/>
      <c r="VMY13" s="84"/>
      <c r="VMZ13" s="84"/>
      <c r="VNA13" s="84"/>
      <c r="VNB13" s="84"/>
      <c r="VNC13" s="84"/>
      <c r="VND13" s="84"/>
      <c r="VNE13" s="84"/>
      <c r="VNF13" s="84"/>
      <c r="VNG13" s="84"/>
      <c r="VNH13" s="84"/>
      <c r="VNI13" s="84"/>
      <c r="VNJ13" s="84"/>
      <c r="VNK13" s="84"/>
      <c r="VNL13" s="84"/>
      <c r="VNM13" s="84"/>
      <c r="VNN13" s="84"/>
      <c r="VNO13" s="84"/>
      <c r="VNP13" s="84"/>
      <c r="VNQ13" s="84"/>
      <c r="VNR13" s="84"/>
      <c r="VNS13" s="84"/>
      <c r="VNT13" s="84"/>
      <c r="VNU13" s="84"/>
      <c r="VNV13" s="84"/>
      <c r="VNW13" s="84"/>
      <c r="VNX13" s="84"/>
      <c r="VNY13" s="84"/>
      <c r="VNZ13" s="84"/>
      <c r="VOA13" s="84"/>
      <c r="VOB13" s="84"/>
      <c r="VOC13" s="84"/>
      <c r="VOD13" s="84"/>
      <c r="VOE13" s="84"/>
      <c r="VOF13" s="84"/>
      <c r="VOG13" s="84"/>
      <c r="VOH13" s="84"/>
      <c r="VOI13" s="84"/>
      <c r="VOJ13" s="84"/>
      <c r="VOK13" s="84"/>
      <c r="VOL13" s="84"/>
      <c r="VOM13" s="84"/>
      <c r="VON13" s="84"/>
      <c r="VOO13" s="84"/>
      <c r="VOP13" s="84"/>
      <c r="VOQ13" s="84"/>
      <c r="VOR13" s="84"/>
      <c r="VOS13" s="84"/>
      <c r="VOT13" s="84"/>
      <c r="VOU13" s="84"/>
      <c r="VOV13" s="84"/>
      <c r="VOW13" s="84"/>
      <c r="VOX13" s="84"/>
      <c r="VOY13" s="84"/>
      <c r="VOZ13" s="84"/>
      <c r="VPA13" s="84"/>
      <c r="VPB13" s="84"/>
      <c r="VPC13" s="84"/>
      <c r="VPD13" s="84"/>
      <c r="VPE13" s="84"/>
      <c r="VPF13" s="84"/>
      <c r="VPG13" s="84"/>
      <c r="VPH13" s="84"/>
      <c r="VPI13" s="84"/>
      <c r="VPJ13" s="84"/>
      <c r="VPK13" s="84"/>
      <c r="VPL13" s="84"/>
      <c r="VPM13" s="84"/>
      <c r="VPN13" s="84"/>
      <c r="VPO13" s="84"/>
      <c r="VPP13" s="84"/>
      <c r="VPQ13" s="84"/>
      <c r="VPR13" s="84"/>
      <c r="VPS13" s="84"/>
      <c r="VPT13" s="84"/>
      <c r="VPU13" s="84"/>
      <c r="VPV13" s="84"/>
      <c r="VPW13" s="84"/>
      <c r="VPX13" s="84"/>
      <c r="VPY13" s="84"/>
      <c r="VPZ13" s="84"/>
      <c r="VQA13" s="84"/>
      <c r="VQB13" s="84"/>
      <c r="VQC13" s="84"/>
      <c r="VQD13" s="84"/>
      <c r="VQE13" s="84"/>
      <c r="VQF13" s="84"/>
      <c r="VQG13" s="84"/>
      <c r="VQH13" s="84"/>
      <c r="VQI13" s="84"/>
      <c r="VQJ13" s="84"/>
      <c r="VQK13" s="84"/>
      <c r="VQL13" s="84"/>
      <c r="VQM13" s="84"/>
      <c r="VQN13" s="84"/>
      <c r="VQO13" s="84"/>
      <c r="VQP13" s="84"/>
      <c r="VQQ13" s="84"/>
      <c r="VQR13" s="84"/>
      <c r="VQS13" s="84"/>
      <c r="VQT13" s="84"/>
      <c r="VQU13" s="84"/>
      <c r="VQV13" s="84"/>
      <c r="VQW13" s="84"/>
      <c r="VQX13" s="84"/>
      <c r="VQY13" s="84"/>
      <c r="VQZ13" s="84"/>
      <c r="VRA13" s="84"/>
      <c r="VRB13" s="84"/>
      <c r="VRC13" s="84"/>
      <c r="VRD13" s="84"/>
      <c r="VRE13" s="84"/>
      <c r="VRF13" s="84"/>
      <c r="VRG13" s="84"/>
      <c r="VRH13" s="84"/>
      <c r="VRI13" s="84"/>
      <c r="VRJ13" s="84"/>
      <c r="VRK13" s="84"/>
      <c r="VRL13" s="84"/>
      <c r="VRM13" s="84"/>
      <c r="VRN13" s="84"/>
      <c r="VRO13" s="84"/>
      <c r="VRP13" s="84"/>
      <c r="VRQ13" s="84"/>
      <c r="VRR13" s="84"/>
      <c r="VRS13" s="84"/>
      <c r="VRT13" s="84"/>
      <c r="VRU13" s="84"/>
      <c r="VRV13" s="84"/>
      <c r="VRW13" s="84"/>
      <c r="VRX13" s="84"/>
      <c r="VRY13" s="84"/>
      <c r="VRZ13" s="84"/>
      <c r="VSA13" s="84"/>
      <c r="VSB13" s="84"/>
      <c r="VSC13" s="84"/>
      <c r="VSD13" s="84"/>
      <c r="VSE13" s="84"/>
      <c r="VSF13" s="84"/>
      <c r="VSG13" s="84"/>
      <c r="VSH13" s="84"/>
      <c r="VSI13" s="84"/>
      <c r="VSJ13" s="84"/>
      <c r="VSK13" s="84"/>
      <c r="VSL13" s="84"/>
      <c r="VSM13" s="84"/>
      <c r="VSN13" s="84"/>
      <c r="VSO13" s="84"/>
      <c r="VSP13" s="84"/>
      <c r="VSQ13" s="84"/>
      <c r="VSR13" s="84"/>
      <c r="VSS13" s="84"/>
      <c r="VST13" s="84"/>
      <c r="VSU13" s="84"/>
      <c r="VSV13" s="84"/>
      <c r="VSW13" s="84"/>
      <c r="VSX13" s="84"/>
      <c r="VSY13" s="84"/>
      <c r="VSZ13" s="84"/>
      <c r="VTA13" s="84"/>
      <c r="VTB13" s="84"/>
      <c r="VTC13" s="84"/>
      <c r="VTD13" s="84"/>
      <c r="VTE13" s="84"/>
      <c r="VTF13" s="84"/>
      <c r="VTG13" s="84"/>
      <c r="VTH13" s="84"/>
      <c r="VTI13" s="84"/>
      <c r="VTJ13" s="84"/>
      <c r="VTK13" s="84"/>
      <c r="VTL13" s="84"/>
      <c r="VTM13" s="84"/>
      <c r="VTN13" s="84"/>
      <c r="VTO13" s="84"/>
      <c r="VTP13" s="84"/>
      <c r="VTQ13" s="84"/>
      <c r="VTR13" s="84"/>
      <c r="VTS13" s="84"/>
      <c r="VTT13" s="84"/>
      <c r="VTU13" s="84"/>
      <c r="VTV13" s="84"/>
      <c r="VTW13" s="84"/>
      <c r="VTX13" s="84"/>
      <c r="VTY13" s="84"/>
      <c r="VTZ13" s="84"/>
      <c r="VUA13" s="84"/>
      <c r="VUB13" s="84"/>
      <c r="VUC13" s="84"/>
      <c r="VUD13" s="84"/>
      <c r="VUE13" s="84"/>
      <c r="VUF13" s="84"/>
      <c r="VUG13" s="84"/>
      <c r="VUH13" s="84"/>
      <c r="VUI13" s="84"/>
      <c r="VUJ13" s="84"/>
      <c r="VUK13" s="84"/>
      <c r="VUL13" s="84"/>
      <c r="VUM13" s="84"/>
      <c r="VUN13" s="84"/>
      <c r="VUO13" s="84"/>
      <c r="VUP13" s="84"/>
      <c r="VUQ13" s="84"/>
      <c r="VUR13" s="84"/>
      <c r="VUS13" s="84"/>
      <c r="VUT13" s="84"/>
      <c r="VUU13" s="84"/>
      <c r="VUV13" s="84"/>
      <c r="VUW13" s="84"/>
      <c r="VUX13" s="84"/>
      <c r="VUY13" s="84"/>
      <c r="VUZ13" s="84"/>
      <c r="VVA13" s="84"/>
      <c r="VVB13" s="84"/>
      <c r="VVC13" s="84"/>
      <c r="VVD13" s="84"/>
      <c r="VVE13" s="84"/>
      <c r="VVF13" s="84"/>
      <c r="VVG13" s="84"/>
      <c r="VVH13" s="84"/>
      <c r="VVI13" s="84"/>
      <c r="VVJ13" s="84"/>
      <c r="VVK13" s="84"/>
      <c r="VVL13" s="84"/>
      <c r="VVM13" s="84"/>
      <c r="VVN13" s="84"/>
      <c r="VVO13" s="84"/>
      <c r="VVP13" s="84"/>
      <c r="VVQ13" s="84"/>
      <c r="VVR13" s="84"/>
      <c r="VVS13" s="84"/>
      <c r="VVT13" s="84"/>
      <c r="VVU13" s="84"/>
      <c r="VVV13" s="84"/>
      <c r="VVW13" s="84"/>
      <c r="VVX13" s="84"/>
      <c r="VVY13" s="84"/>
      <c r="VVZ13" s="84"/>
      <c r="VWA13" s="84"/>
      <c r="VWB13" s="84"/>
      <c r="VWC13" s="84"/>
      <c r="VWD13" s="84"/>
      <c r="VWE13" s="84"/>
      <c r="VWF13" s="84"/>
      <c r="VWG13" s="84"/>
      <c r="VWH13" s="84"/>
      <c r="VWI13" s="84"/>
      <c r="VWJ13" s="84"/>
      <c r="VWK13" s="84"/>
      <c r="VWL13" s="84"/>
      <c r="VWM13" s="84"/>
      <c r="VWN13" s="84"/>
      <c r="VWO13" s="84"/>
      <c r="VWP13" s="84"/>
      <c r="VWQ13" s="84"/>
      <c r="VWR13" s="84"/>
      <c r="VWS13" s="84"/>
      <c r="VWT13" s="84"/>
      <c r="VWU13" s="84"/>
      <c r="VWV13" s="84"/>
      <c r="VWW13" s="84"/>
      <c r="VWX13" s="84"/>
      <c r="VWY13" s="84"/>
      <c r="VWZ13" s="84"/>
      <c r="VXA13" s="84"/>
      <c r="VXB13" s="84"/>
      <c r="VXC13" s="84"/>
      <c r="VXD13" s="84"/>
      <c r="VXE13" s="84"/>
      <c r="VXF13" s="84"/>
      <c r="VXG13" s="84"/>
      <c r="VXH13" s="84"/>
      <c r="VXI13" s="84"/>
      <c r="VXJ13" s="84"/>
      <c r="VXK13" s="84"/>
      <c r="VXL13" s="84"/>
      <c r="VXM13" s="84"/>
      <c r="VXN13" s="84"/>
      <c r="VXO13" s="84"/>
      <c r="VXP13" s="84"/>
      <c r="VXQ13" s="84"/>
      <c r="VXR13" s="84"/>
      <c r="VXS13" s="84"/>
      <c r="VXT13" s="84"/>
      <c r="VXU13" s="84"/>
      <c r="VXV13" s="84"/>
      <c r="VXW13" s="84"/>
      <c r="VXX13" s="84"/>
      <c r="VXY13" s="84"/>
      <c r="VXZ13" s="84"/>
      <c r="VYA13" s="84"/>
      <c r="VYB13" s="84"/>
      <c r="VYC13" s="84"/>
      <c r="VYD13" s="84"/>
      <c r="VYE13" s="84"/>
      <c r="VYF13" s="84"/>
      <c r="VYG13" s="84"/>
      <c r="VYH13" s="84"/>
      <c r="VYI13" s="84"/>
      <c r="VYJ13" s="84"/>
      <c r="VYK13" s="84"/>
      <c r="VYL13" s="84"/>
      <c r="VYM13" s="84"/>
      <c r="VYN13" s="84"/>
      <c r="VYO13" s="84"/>
      <c r="VYP13" s="84"/>
      <c r="VYQ13" s="84"/>
      <c r="VYR13" s="84"/>
      <c r="VYS13" s="84"/>
      <c r="VYT13" s="84"/>
      <c r="VYU13" s="84"/>
      <c r="VYV13" s="84"/>
      <c r="VYW13" s="84"/>
      <c r="VYX13" s="84"/>
      <c r="VYY13" s="84"/>
      <c r="VYZ13" s="84"/>
      <c r="VZA13" s="84"/>
      <c r="VZB13" s="84"/>
      <c r="VZC13" s="84"/>
      <c r="VZD13" s="84"/>
      <c r="VZE13" s="84"/>
      <c r="VZF13" s="84"/>
      <c r="VZG13" s="84"/>
      <c r="VZH13" s="84"/>
      <c r="VZI13" s="84"/>
      <c r="VZJ13" s="84"/>
      <c r="VZK13" s="84"/>
      <c r="VZL13" s="84"/>
      <c r="VZM13" s="84"/>
      <c r="VZN13" s="84"/>
      <c r="VZO13" s="84"/>
      <c r="VZP13" s="84"/>
      <c r="VZQ13" s="84"/>
      <c r="VZR13" s="84"/>
      <c r="VZS13" s="84"/>
      <c r="VZT13" s="84"/>
      <c r="VZU13" s="84"/>
      <c r="VZV13" s="84"/>
      <c r="VZW13" s="84"/>
      <c r="VZX13" s="84"/>
      <c r="VZY13" s="84"/>
      <c r="VZZ13" s="84"/>
      <c r="WAA13" s="84"/>
      <c r="WAB13" s="84"/>
      <c r="WAC13" s="84"/>
      <c r="WAD13" s="84"/>
      <c r="WAE13" s="84"/>
      <c r="WAF13" s="84"/>
      <c r="WAG13" s="84"/>
      <c r="WAH13" s="84"/>
      <c r="WAI13" s="84"/>
      <c r="WAJ13" s="84"/>
      <c r="WAK13" s="84"/>
      <c r="WAL13" s="84"/>
      <c r="WAM13" s="84"/>
      <c r="WAN13" s="84"/>
      <c r="WAO13" s="84"/>
      <c r="WAP13" s="84"/>
      <c r="WAQ13" s="84"/>
      <c r="WAR13" s="84"/>
      <c r="WAS13" s="84"/>
      <c r="WAT13" s="84"/>
      <c r="WAU13" s="84"/>
      <c r="WAV13" s="84"/>
      <c r="WAW13" s="84"/>
      <c r="WAX13" s="84"/>
      <c r="WAY13" s="84"/>
      <c r="WAZ13" s="84"/>
      <c r="WBA13" s="84"/>
      <c r="WBB13" s="84"/>
      <c r="WBC13" s="84"/>
      <c r="WBD13" s="84"/>
      <c r="WBE13" s="84"/>
      <c r="WBF13" s="84"/>
      <c r="WBG13" s="84"/>
      <c r="WBH13" s="84"/>
      <c r="WBI13" s="84"/>
      <c r="WBJ13" s="84"/>
      <c r="WBK13" s="84"/>
      <c r="WBL13" s="84"/>
      <c r="WBM13" s="84"/>
      <c r="WBN13" s="84"/>
      <c r="WBO13" s="84"/>
      <c r="WBP13" s="84"/>
      <c r="WBQ13" s="84"/>
      <c r="WBR13" s="84"/>
      <c r="WBS13" s="84"/>
      <c r="WBT13" s="84"/>
      <c r="WBU13" s="84"/>
      <c r="WBV13" s="84"/>
      <c r="WBW13" s="84"/>
      <c r="WBX13" s="84"/>
      <c r="WBY13" s="84"/>
      <c r="WBZ13" s="84"/>
      <c r="WCA13" s="84"/>
      <c r="WCB13" s="84"/>
      <c r="WCC13" s="84"/>
      <c r="WCD13" s="84"/>
      <c r="WCE13" s="84"/>
      <c r="WCF13" s="84"/>
      <c r="WCG13" s="84"/>
      <c r="WCH13" s="84"/>
      <c r="WCI13" s="84"/>
      <c r="WCJ13" s="84"/>
      <c r="WCK13" s="84"/>
      <c r="WCL13" s="84"/>
      <c r="WCM13" s="84"/>
      <c r="WCN13" s="84"/>
      <c r="WCO13" s="84"/>
      <c r="WCP13" s="84"/>
      <c r="WCQ13" s="84"/>
      <c r="WCR13" s="84"/>
      <c r="WCS13" s="84"/>
      <c r="WCT13" s="84"/>
      <c r="WCU13" s="84"/>
      <c r="WCV13" s="84"/>
      <c r="WCW13" s="84"/>
      <c r="WCX13" s="84"/>
      <c r="WCY13" s="84"/>
      <c r="WCZ13" s="84"/>
      <c r="WDA13" s="84"/>
      <c r="WDB13" s="84"/>
      <c r="WDC13" s="84"/>
      <c r="WDD13" s="84"/>
      <c r="WDE13" s="84"/>
      <c r="WDF13" s="84"/>
      <c r="WDG13" s="84"/>
      <c r="WDH13" s="84"/>
      <c r="WDI13" s="84"/>
      <c r="WDJ13" s="84"/>
      <c r="WDK13" s="84"/>
      <c r="WDL13" s="84"/>
      <c r="WDM13" s="84"/>
      <c r="WDN13" s="84"/>
      <c r="WDO13" s="84"/>
      <c r="WDP13" s="84"/>
      <c r="WDQ13" s="84"/>
      <c r="WDR13" s="84"/>
      <c r="WDS13" s="84"/>
      <c r="WDT13" s="84"/>
      <c r="WDU13" s="84"/>
      <c r="WDV13" s="84"/>
      <c r="WDW13" s="84"/>
      <c r="WDX13" s="84"/>
      <c r="WDY13" s="84"/>
      <c r="WDZ13" s="84"/>
      <c r="WEA13" s="84"/>
      <c r="WEB13" s="84"/>
      <c r="WEC13" s="84"/>
      <c r="WED13" s="84"/>
      <c r="WEE13" s="84"/>
      <c r="WEF13" s="84"/>
      <c r="WEG13" s="84"/>
      <c r="WEH13" s="84"/>
      <c r="WEI13" s="84"/>
      <c r="WEJ13" s="84"/>
      <c r="WEK13" s="84"/>
      <c r="WEL13" s="84"/>
      <c r="WEM13" s="84"/>
      <c r="WEN13" s="84"/>
      <c r="WEO13" s="84"/>
      <c r="WEP13" s="84"/>
      <c r="WEQ13" s="84"/>
      <c r="WER13" s="84"/>
      <c r="WES13" s="84"/>
      <c r="WET13" s="84"/>
      <c r="WEU13" s="84"/>
      <c r="WEV13" s="84"/>
      <c r="WEW13" s="84"/>
      <c r="WEX13" s="84"/>
      <c r="WEY13" s="84"/>
      <c r="WEZ13" s="84"/>
      <c r="WFA13" s="84"/>
      <c r="WFB13" s="84"/>
      <c r="WFC13" s="84"/>
      <c r="WFD13" s="84"/>
      <c r="WFE13" s="84"/>
      <c r="WFF13" s="84"/>
      <c r="WFG13" s="84"/>
      <c r="WFH13" s="84"/>
      <c r="WFI13" s="84"/>
      <c r="WFJ13" s="84"/>
      <c r="WFK13" s="84"/>
      <c r="WFL13" s="84"/>
      <c r="WFM13" s="84"/>
      <c r="WFN13" s="84"/>
      <c r="WFO13" s="84"/>
      <c r="WFP13" s="84"/>
      <c r="WFQ13" s="84"/>
      <c r="WFR13" s="84"/>
      <c r="WFS13" s="84"/>
      <c r="WFT13" s="84"/>
      <c r="WFU13" s="84"/>
      <c r="WFV13" s="84"/>
      <c r="WFW13" s="84"/>
      <c r="WFX13" s="84"/>
      <c r="WFY13" s="84"/>
      <c r="WFZ13" s="84"/>
      <c r="WGA13" s="84"/>
      <c r="WGB13" s="84"/>
      <c r="WGC13" s="84"/>
      <c r="WGD13" s="84"/>
      <c r="WGE13" s="84"/>
      <c r="WGF13" s="84"/>
      <c r="WGG13" s="84"/>
      <c r="WGH13" s="84"/>
      <c r="WGI13" s="84"/>
      <c r="WGJ13" s="84"/>
      <c r="WGK13" s="84"/>
      <c r="WGL13" s="84"/>
      <c r="WGM13" s="84"/>
      <c r="WGN13" s="84"/>
      <c r="WGO13" s="84"/>
      <c r="WGP13" s="84"/>
      <c r="WGQ13" s="84"/>
      <c r="WGR13" s="84"/>
      <c r="WGS13" s="84"/>
      <c r="WGT13" s="84"/>
      <c r="WGU13" s="84"/>
      <c r="WGV13" s="84"/>
      <c r="WGW13" s="84"/>
      <c r="WGX13" s="84"/>
      <c r="WGY13" s="84"/>
      <c r="WGZ13" s="84"/>
      <c r="WHA13" s="84"/>
      <c r="WHB13" s="84"/>
      <c r="WHC13" s="84"/>
      <c r="WHD13" s="84"/>
      <c r="WHE13" s="84"/>
      <c r="WHF13" s="84"/>
      <c r="WHG13" s="84"/>
      <c r="WHH13" s="84"/>
      <c r="WHI13" s="84"/>
      <c r="WHJ13" s="84"/>
      <c r="WHK13" s="84"/>
      <c r="WHL13" s="84"/>
      <c r="WHM13" s="84"/>
      <c r="WHN13" s="84"/>
      <c r="WHO13" s="84"/>
      <c r="WHP13" s="84"/>
      <c r="WHQ13" s="84"/>
      <c r="WHR13" s="84"/>
      <c r="WHS13" s="84"/>
      <c r="WHT13" s="84"/>
      <c r="WHU13" s="84"/>
      <c r="WHV13" s="84"/>
      <c r="WHW13" s="84"/>
      <c r="WHX13" s="84"/>
      <c r="WHY13" s="84"/>
      <c r="WHZ13" s="84"/>
      <c r="WIA13" s="84"/>
      <c r="WIB13" s="84"/>
      <c r="WIC13" s="84"/>
      <c r="WID13" s="84"/>
      <c r="WIE13" s="84"/>
      <c r="WIF13" s="84"/>
      <c r="WIG13" s="84"/>
      <c r="WIH13" s="84"/>
      <c r="WII13" s="84"/>
      <c r="WIJ13" s="84"/>
      <c r="WIK13" s="84"/>
      <c r="WIL13" s="84"/>
      <c r="WIM13" s="84"/>
      <c r="WIN13" s="84"/>
      <c r="WIO13" s="84"/>
      <c r="WIP13" s="84"/>
      <c r="WIQ13" s="84"/>
      <c r="WIR13" s="84"/>
      <c r="WIS13" s="84"/>
      <c r="WIT13" s="84"/>
      <c r="WIU13" s="84"/>
      <c r="WIV13" s="84"/>
      <c r="WIW13" s="84"/>
      <c r="WIX13" s="84"/>
      <c r="WIY13" s="84"/>
      <c r="WIZ13" s="84"/>
      <c r="WJA13" s="84"/>
      <c r="WJB13" s="84"/>
      <c r="WJC13" s="84"/>
      <c r="WJD13" s="84"/>
      <c r="WJE13" s="84"/>
      <c r="WJF13" s="84"/>
      <c r="WJG13" s="84"/>
      <c r="WJH13" s="84"/>
      <c r="WJI13" s="84"/>
      <c r="WJJ13" s="84"/>
      <c r="WJK13" s="84"/>
      <c r="WJL13" s="84"/>
      <c r="WJM13" s="84"/>
      <c r="WJN13" s="84"/>
      <c r="WJO13" s="84"/>
      <c r="WJP13" s="84"/>
      <c r="WJQ13" s="84"/>
      <c r="WJR13" s="84"/>
      <c r="WJS13" s="84"/>
      <c r="WJT13" s="84"/>
      <c r="WJU13" s="84"/>
      <c r="WJV13" s="84"/>
      <c r="WJW13" s="84"/>
      <c r="WJX13" s="84"/>
      <c r="WJY13" s="84"/>
      <c r="WJZ13" s="84"/>
      <c r="WKA13" s="84"/>
      <c r="WKB13" s="84"/>
      <c r="WKC13" s="84"/>
      <c r="WKD13" s="84"/>
      <c r="WKE13" s="84"/>
      <c r="WKF13" s="84"/>
      <c r="WKG13" s="84"/>
      <c r="WKH13" s="84"/>
      <c r="WKI13" s="84"/>
      <c r="WKJ13" s="84"/>
      <c r="WKK13" s="84"/>
      <c r="WKL13" s="84"/>
      <c r="WKM13" s="84"/>
      <c r="WKN13" s="84"/>
      <c r="WKO13" s="84"/>
      <c r="WKP13" s="84"/>
      <c r="WKQ13" s="84"/>
      <c r="WKR13" s="84"/>
      <c r="WKS13" s="84"/>
      <c r="WKT13" s="84"/>
      <c r="WKU13" s="84"/>
      <c r="WKV13" s="84"/>
      <c r="WKW13" s="84"/>
      <c r="WKX13" s="84"/>
      <c r="WKY13" s="84"/>
      <c r="WKZ13" s="84"/>
      <c r="WLA13" s="84"/>
      <c r="WLB13" s="84"/>
      <c r="WLC13" s="84"/>
      <c r="WLD13" s="84"/>
      <c r="WLE13" s="84"/>
      <c r="WLF13" s="84"/>
      <c r="WLG13" s="84"/>
      <c r="WLH13" s="84"/>
      <c r="WLI13" s="84"/>
      <c r="WLJ13" s="84"/>
      <c r="WLK13" s="84"/>
      <c r="WLL13" s="84"/>
      <c r="WLM13" s="84"/>
      <c r="WLN13" s="84"/>
      <c r="WLO13" s="84"/>
      <c r="WLP13" s="84"/>
      <c r="WLQ13" s="84"/>
      <c r="WLR13" s="84"/>
      <c r="WLS13" s="84"/>
      <c r="WLT13" s="84"/>
      <c r="WLU13" s="84"/>
      <c r="WLV13" s="84"/>
      <c r="WLW13" s="84"/>
      <c r="WLX13" s="84"/>
      <c r="WLY13" s="84"/>
      <c r="WLZ13" s="84"/>
      <c r="WMA13" s="84"/>
      <c r="WMB13" s="84"/>
      <c r="WMC13" s="84"/>
      <c r="WMD13" s="84"/>
      <c r="WME13" s="84"/>
      <c r="WMF13" s="84"/>
      <c r="WMG13" s="84"/>
      <c r="WMH13" s="84"/>
      <c r="WMI13" s="84"/>
      <c r="WMJ13" s="84"/>
      <c r="WMK13" s="84"/>
      <c r="WML13" s="84"/>
      <c r="WMM13" s="84"/>
      <c r="WMN13" s="84"/>
      <c r="WMO13" s="84"/>
      <c r="WMP13" s="84"/>
      <c r="WMQ13" s="84"/>
      <c r="WMR13" s="84"/>
      <c r="WMS13" s="84"/>
      <c r="WMT13" s="84"/>
      <c r="WMU13" s="84"/>
      <c r="WMV13" s="84"/>
      <c r="WMW13" s="84"/>
      <c r="WMX13" s="84"/>
      <c r="WMY13" s="84"/>
      <c r="WMZ13" s="84"/>
      <c r="WNA13" s="84"/>
      <c r="WNB13" s="84"/>
      <c r="WNC13" s="84"/>
      <c r="WND13" s="84"/>
      <c r="WNE13" s="84"/>
      <c r="WNF13" s="84"/>
      <c r="WNG13" s="84"/>
      <c r="WNH13" s="84"/>
      <c r="WNI13" s="84"/>
      <c r="WNJ13" s="84"/>
      <c r="WNK13" s="84"/>
      <c r="WNL13" s="84"/>
      <c r="WNM13" s="84"/>
      <c r="WNN13" s="84"/>
      <c r="WNO13" s="84"/>
      <c r="WNP13" s="84"/>
      <c r="WNQ13" s="84"/>
      <c r="WNR13" s="84"/>
      <c r="WNS13" s="84"/>
      <c r="WNT13" s="84"/>
      <c r="WNU13" s="84"/>
      <c r="WNV13" s="84"/>
      <c r="WNW13" s="84"/>
      <c r="WNX13" s="84"/>
      <c r="WNY13" s="84"/>
      <c r="WNZ13" s="84"/>
      <c r="WOA13" s="84"/>
      <c r="WOB13" s="84"/>
      <c r="WOC13" s="84"/>
      <c r="WOD13" s="84"/>
      <c r="WOE13" s="84"/>
      <c r="WOF13" s="84"/>
      <c r="WOG13" s="84"/>
      <c r="WOH13" s="84"/>
      <c r="WOI13" s="84"/>
      <c r="WOJ13" s="84"/>
      <c r="WOK13" s="84"/>
      <c r="WOL13" s="84"/>
      <c r="WOM13" s="84"/>
      <c r="WON13" s="84"/>
      <c r="WOO13" s="84"/>
      <c r="WOP13" s="84"/>
      <c r="WOQ13" s="84"/>
      <c r="WOR13" s="84"/>
      <c r="WOS13" s="84"/>
      <c r="WOT13" s="84"/>
      <c r="WOU13" s="84"/>
      <c r="WOV13" s="84"/>
      <c r="WOW13" s="84"/>
      <c r="WOX13" s="84"/>
      <c r="WOY13" s="84"/>
      <c r="WOZ13" s="84"/>
      <c r="WPA13" s="84"/>
      <c r="WPB13" s="84"/>
      <c r="WPC13" s="84"/>
      <c r="WPD13" s="84"/>
      <c r="WPE13" s="84"/>
      <c r="WPF13" s="84"/>
      <c r="WPG13" s="84"/>
      <c r="WPH13" s="84"/>
      <c r="WPI13" s="84"/>
      <c r="WPJ13" s="84"/>
      <c r="WPK13" s="84"/>
      <c r="WPL13" s="84"/>
      <c r="WPM13" s="84"/>
      <c r="WPN13" s="84"/>
      <c r="WPO13" s="84"/>
      <c r="WPP13" s="84"/>
      <c r="WPQ13" s="84"/>
      <c r="WPR13" s="84"/>
      <c r="WPS13" s="84"/>
      <c r="WPT13" s="84"/>
      <c r="WPU13" s="84"/>
      <c r="WPV13" s="84"/>
      <c r="WPW13" s="84"/>
      <c r="WPX13" s="84"/>
      <c r="WPY13" s="84"/>
      <c r="WPZ13" s="84"/>
      <c r="WQA13" s="84"/>
      <c r="WQB13" s="84"/>
      <c r="WQC13" s="84"/>
      <c r="WQD13" s="84"/>
      <c r="WQE13" s="84"/>
      <c r="WQF13" s="84"/>
      <c r="WQG13" s="84"/>
      <c r="WQH13" s="84"/>
      <c r="WQI13" s="84"/>
      <c r="WQJ13" s="84"/>
      <c r="WQK13" s="84"/>
      <c r="WQL13" s="84"/>
      <c r="WQM13" s="84"/>
      <c r="WQN13" s="84"/>
      <c r="WQO13" s="84"/>
      <c r="WQP13" s="84"/>
      <c r="WQQ13" s="84"/>
      <c r="WQR13" s="84"/>
      <c r="WQS13" s="84"/>
      <c r="WQT13" s="84"/>
      <c r="WQU13" s="84"/>
      <c r="WQV13" s="84"/>
      <c r="WQW13" s="84"/>
      <c r="WQX13" s="84"/>
      <c r="WQY13" s="84"/>
      <c r="WQZ13" s="84"/>
      <c r="WRA13" s="84"/>
      <c r="WRB13" s="84"/>
      <c r="WRC13" s="84"/>
      <c r="WRD13" s="84"/>
      <c r="WRE13" s="84"/>
      <c r="WRF13" s="84"/>
      <c r="WRG13" s="84"/>
      <c r="WRH13" s="84"/>
      <c r="WRI13" s="84"/>
      <c r="WRJ13" s="84"/>
      <c r="WRK13" s="84"/>
      <c r="WRL13" s="84"/>
      <c r="WRM13" s="84"/>
      <c r="WRN13" s="84"/>
      <c r="WRO13" s="84"/>
      <c r="WRP13" s="84"/>
      <c r="WRQ13" s="84"/>
      <c r="WRR13" s="84"/>
      <c r="WRS13" s="84"/>
      <c r="WRT13" s="84"/>
      <c r="WRU13" s="84"/>
      <c r="WRV13" s="84"/>
      <c r="WRW13" s="84"/>
      <c r="WRX13" s="84"/>
      <c r="WRY13" s="84"/>
      <c r="WRZ13" s="84"/>
      <c r="WSA13" s="84"/>
      <c r="WSB13" s="84"/>
      <c r="WSC13" s="84"/>
      <c r="WSD13" s="84"/>
      <c r="WSE13" s="84"/>
      <c r="WSF13" s="84"/>
      <c r="WSG13" s="84"/>
      <c r="WSH13" s="84"/>
      <c r="WSI13" s="84"/>
      <c r="WSJ13" s="84"/>
      <c r="WSK13" s="84"/>
      <c r="WSL13" s="84"/>
      <c r="WSM13" s="84"/>
      <c r="WSN13" s="84"/>
      <c r="WSO13" s="84"/>
      <c r="WSP13" s="84"/>
      <c r="WSQ13" s="84"/>
      <c r="WSR13" s="84"/>
      <c r="WSS13" s="84"/>
      <c r="WST13" s="84"/>
      <c r="WSU13" s="84"/>
      <c r="WSV13" s="84"/>
      <c r="WSW13" s="84"/>
      <c r="WSX13" s="84"/>
      <c r="WSY13" s="84"/>
      <c r="WSZ13" s="84"/>
      <c r="WTA13" s="84"/>
      <c r="WTB13" s="84"/>
      <c r="WTC13" s="84"/>
      <c r="WTD13" s="84"/>
      <c r="WTE13" s="84"/>
      <c r="WTF13" s="84"/>
      <c r="WTG13" s="84"/>
      <c r="WTH13" s="84"/>
      <c r="WTI13" s="84"/>
      <c r="WTJ13" s="84"/>
      <c r="WTK13" s="84"/>
      <c r="WTL13" s="84"/>
      <c r="WTM13" s="84"/>
      <c r="WTN13" s="84"/>
      <c r="WTO13" s="84"/>
      <c r="WTP13" s="84"/>
      <c r="WTQ13" s="84"/>
      <c r="WTR13" s="84"/>
      <c r="WTS13" s="84"/>
      <c r="WTT13" s="84"/>
      <c r="WTU13" s="84"/>
      <c r="WTV13" s="84"/>
      <c r="WTW13" s="84"/>
      <c r="WTX13" s="84"/>
      <c r="WTY13" s="84"/>
      <c r="WTZ13" s="84"/>
      <c r="WUA13" s="84"/>
      <c r="WUB13" s="84"/>
      <c r="WUC13" s="84"/>
      <c r="WUD13" s="84"/>
      <c r="WUE13" s="84"/>
      <c r="WUF13" s="84"/>
      <c r="WUG13" s="84"/>
      <c r="WUH13" s="84"/>
      <c r="WUI13" s="84"/>
      <c r="WUJ13" s="84"/>
      <c r="WUK13" s="84"/>
      <c r="WUL13" s="84"/>
      <c r="WUM13" s="84"/>
      <c r="WUN13" s="84"/>
      <c r="WUO13" s="84"/>
      <c r="WUP13" s="84"/>
      <c r="WUQ13" s="84"/>
      <c r="WUR13" s="84"/>
      <c r="WUS13" s="84"/>
      <c r="WUT13" s="84"/>
      <c r="WUU13" s="84"/>
      <c r="WUV13" s="84"/>
      <c r="WUW13" s="84"/>
      <c r="WUX13" s="84"/>
      <c r="WUY13" s="84"/>
      <c r="WUZ13" s="84"/>
      <c r="WVA13" s="84"/>
      <c r="WVB13" s="84"/>
      <c r="WVC13" s="84"/>
      <c r="WVD13" s="84"/>
      <c r="WVE13" s="84"/>
      <c r="WVF13" s="84"/>
      <c r="WVG13" s="84"/>
      <c r="WVH13" s="84"/>
      <c r="WVI13" s="84"/>
      <c r="WVJ13" s="84"/>
      <c r="WVK13" s="84"/>
      <c r="WVL13" s="84"/>
      <c r="WVM13" s="84"/>
      <c r="WVN13" s="84"/>
      <c r="WVO13" s="84"/>
      <c r="WVP13" s="84"/>
      <c r="WVQ13" s="84"/>
      <c r="WVR13" s="84"/>
      <c r="WVS13" s="84"/>
      <c r="WVT13" s="84"/>
      <c r="WVU13" s="84"/>
      <c r="WVV13" s="84"/>
      <c r="WVW13" s="84"/>
      <c r="WVX13" s="84"/>
      <c r="WVY13" s="84"/>
      <c r="WVZ13" s="84"/>
      <c r="WWA13" s="84"/>
      <c r="WWB13" s="84"/>
      <c r="WWC13" s="84"/>
      <c r="WWD13" s="84"/>
      <c r="WWE13" s="84"/>
      <c r="WWF13" s="84"/>
      <c r="WWG13" s="84"/>
      <c r="WWH13" s="84"/>
      <c r="WWI13" s="84"/>
      <c r="WWJ13" s="84"/>
      <c r="WWK13" s="84"/>
      <c r="WWL13" s="84"/>
      <c r="WWM13" s="84"/>
      <c r="WWN13" s="84"/>
      <c r="WWO13" s="84"/>
      <c r="WWP13" s="84"/>
      <c r="WWQ13" s="84"/>
      <c r="WWR13" s="84"/>
      <c r="WWS13" s="84"/>
      <c r="WWT13" s="84"/>
      <c r="WWU13" s="84"/>
      <c r="WWV13" s="84"/>
      <c r="WWW13" s="84"/>
      <c r="WWX13" s="84"/>
      <c r="WWY13" s="84"/>
      <c r="WWZ13" s="84"/>
      <c r="WXA13" s="84"/>
      <c r="WXB13" s="84"/>
      <c r="WXC13" s="84"/>
      <c r="WXD13" s="84"/>
      <c r="WXE13" s="84"/>
      <c r="WXF13" s="84"/>
      <c r="WXG13" s="84"/>
      <c r="WXH13" s="84"/>
      <c r="WXI13" s="84"/>
      <c r="WXJ13" s="84"/>
      <c r="WXK13" s="84"/>
      <c r="WXL13" s="84"/>
      <c r="WXM13" s="84"/>
      <c r="WXN13" s="84"/>
      <c r="WXO13" s="84"/>
      <c r="WXP13" s="84"/>
      <c r="WXQ13" s="84"/>
      <c r="WXR13" s="84"/>
      <c r="WXS13" s="84"/>
      <c r="WXT13" s="84"/>
      <c r="WXU13" s="84"/>
      <c r="WXV13" s="84"/>
      <c r="WXW13" s="84"/>
      <c r="WXX13" s="84"/>
      <c r="WXY13" s="84"/>
      <c r="WXZ13" s="84"/>
      <c r="WYA13" s="84"/>
      <c r="WYB13" s="84"/>
      <c r="WYC13" s="84"/>
      <c r="WYD13" s="84"/>
      <c r="WYE13" s="84"/>
      <c r="WYF13" s="84"/>
      <c r="WYG13" s="84"/>
      <c r="WYH13" s="84"/>
      <c r="WYI13" s="84"/>
      <c r="WYJ13" s="84"/>
      <c r="WYK13" s="84"/>
      <c r="WYL13" s="84"/>
      <c r="WYM13" s="84"/>
      <c r="WYN13" s="84"/>
      <c r="WYO13" s="84"/>
      <c r="WYP13" s="84"/>
      <c r="WYQ13" s="84"/>
      <c r="WYR13" s="84"/>
      <c r="WYS13" s="84"/>
      <c r="WYT13" s="84"/>
      <c r="WYU13" s="84"/>
      <c r="WYV13" s="84"/>
      <c r="WYW13" s="84"/>
      <c r="WYX13" s="84"/>
      <c r="WYY13" s="84"/>
      <c r="WYZ13" s="84"/>
      <c r="WZA13" s="84"/>
      <c r="WZB13" s="84"/>
      <c r="WZC13" s="84"/>
      <c r="WZD13" s="84"/>
      <c r="WZE13" s="84"/>
      <c r="WZF13" s="84"/>
      <c r="WZG13" s="84"/>
      <c r="WZH13" s="84"/>
      <c r="WZI13" s="84"/>
      <c r="WZJ13" s="84"/>
      <c r="WZK13" s="84"/>
      <c r="WZL13" s="84"/>
      <c r="WZM13" s="84"/>
      <c r="WZN13" s="84"/>
      <c r="WZO13" s="84"/>
      <c r="WZP13" s="84"/>
      <c r="WZQ13" s="84"/>
      <c r="WZR13" s="84"/>
      <c r="WZS13" s="84"/>
      <c r="WZT13" s="84"/>
      <c r="WZU13" s="84"/>
      <c r="WZV13" s="84"/>
      <c r="WZW13" s="84"/>
      <c r="WZX13" s="84"/>
      <c r="WZY13" s="84"/>
      <c r="WZZ13" s="84"/>
      <c r="XAA13" s="84"/>
      <c r="XAB13" s="84"/>
      <c r="XAC13" s="84"/>
      <c r="XAD13" s="84"/>
      <c r="XAE13" s="84"/>
      <c r="XAF13" s="84"/>
      <c r="XAG13" s="84"/>
      <c r="XAH13" s="84"/>
      <c r="XAI13" s="84"/>
      <c r="XAJ13" s="84"/>
      <c r="XAK13" s="84"/>
      <c r="XAL13" s="84"/>
      <c r="XAM13" s="84"/>
      <c r="XAN13" s="84"/>
      <c r="XAO13" s="84"/>
      <c r="XAP13" s="84"/>
      <c r="XAQ13" s="84"/>
      <c r="XAR13" s="84"/>
      <c r="XAS13" s="84"/>
      <c r="XAT13" s="84"/>
      <c r="XAU13" s="84"/>
      <c r="XAV13" s="84"/>
      <c r="XAW13" s="84"/>
      <c r="XAX13" s="84"/>
      <c r="XAY13" s="84"/>
      <c r="XAZ13" s="84"/>
      <c r="XBA13" s="84"/>
      <c r="XBB13" s="84"/>
      <c r="XBC13" s="84"/>
      <c r="XBD13" s="84"/>
      <c r="XBE13" s="84"/>
      <c r="XBF13" s="84"/>
      <c r="XBG13" s="84"/>
      <c r="XBH13" s="84"/>
      <c r="XBI13" s="84"/>
      <c r="XBJ13" s="84"/>
      <c r="XBK13" s="84"/>
      <c r="XBL13" s="84"/>
      <c r="XBM13" s="84"/>
      <c r="XBN13" s="84"/>
      <c r="XBO13" s="84"/>
      <c r="XBP13" s="84"/>
      <c r="XBQ13" s="84"/>
      <c r="XBR13" s="84"/>
      <c r="XBS13" s="84"/>
      <c r="XBT13" s="84"/>
      <c r="XBU13" s="84"/>
      <c r="XBV13" s="84"/>
      <c r="XBW13" s="84"/>
      <c r="XBX13" s="84"/>
      <c r="XBY13" s="84"/>
      <c r="XBZ13" s="84"/>
      <c r="XCA13" s="84"/>
      <c r="XCB13" s="84"/>
      <c r="XCC13" s="84"/>
      <c r="XCD13" s="84"/>
      <c r="XCE13" s="84"/>
      <c r="XCF13" s="84"/>
      <c r="XCG13" s="84"/>
      <c r="XCH13" s="84"/>
      <c r="XCI13" s="84"/>
      <c r="XCJ13" s="84"/>
      <c r="XCK13" s="84"/>
      <c r="XCL13" s="84"/>
      <c r="XCM13" s="84"/>
      <c r="XCN13" s="84"/>
      <c r="XCO13" s="84"/>
      <c r="XCP13" s="84"/>
      <c r="XCQ13" s="84"/>
      <c r="XCR13" s="84"/>
      <c r="XCS13" s="84"/>
      <c r="XCT13" s="84"/>
      <c r="XCU13" s="84"/>
      <c r="XCV13" s="84"/>
      <c r="XCW13" s="84"/>
      <c r="XCX13" s="84"/>
      <c r="XCY13" s="84"/>
      <c r="XCZ13" s="84"/>
      <c r="XDA13" s="84"/>
      <c r="XDB13" s="84"/>
      <c r="XDC13" s="84"/>
      <c r="XDD13" s="84"/>
      <c r="XDE13" s="84"/>
      <c r="XDF13" s="84"/>
      <c r="XDG13" s="84"/>
      <c r="XDH13" s="84"/>
      <c r="XDI13" s="84"/>
      <c r="XDJ13" s="84"/>
      <c r="XDK13" s="84"/>
      <c r="XDL13" s="84"/>
      <c r="XDM13" s="84"/>
      <c r="XDN13" s="84"/>
      <c r="XDO13" s="84"/>
      <c r="XDP13" s="84"/>
      <c r="XDQ13" s="84"/>
      <c r="XDR13" s="84"/>
      <c r="XDS13" s="84"/>
      <c r="XDT13" s="84"/>
      <c r="XDU13" s="84"/>
      <c r="XDV13" s="84"/>
      <c r="XDW13" s="84"/>
      <c r="XDX13" s="84"/>
      <c r="XDY13" s="84"/>
      <c r="XDZ13" s="84"/>
      <c r="XEA13" s="84"/>
      <c r="XEB13" s="84"/>
      <c r="XEC13" s="84"/>
      <c r="XED13" s="84"/>
      <c r="XEE13" s="84"/>
    </row>
    <row r="14" spans="1:16359" ht="20.399999999999999" customHeight="1">
      <c r="A14" s="295" t="s">
        <v>739</v>
      </c>
      <c r="B14" s="163" t="s">
        <v>777</v>
      </c>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row>
    <row r="15" spans="1:16359" ht="20.399999999999999" customHeight="1">
      <c r="A15" s="295" t="s">
        <v>525</v>
      </c>
      <c r="B15" s="163" t="s">
        <v>778</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row>
    <row r="16" spans="1:16359" ht="20.399999999999999" customHeight="1">
      <c r="A16" s="295" t="s">
        <v>526</v>
      </c>
      <c r="B16" s="163" t="s">
        <v>779</v>
      </c>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row>
    <row r="17" spans="1:38" ht="20.399999999999999" customHeight="1">
      <c r="A17" s="295" t="s">
        <v>517</v>
      </c>
      <c r="B17" s="163" t="s">
        <v>780</v>
      </c>
      <c r="C17" s="357"/>
      <c r="D17" s="357"/>
      <c r="E17" s="357"/>
      <c r="F17" s="357"/>
      <c r="G17" s="357"/>
      <c r="H17" s="357"/>
      <c r="I17" s="357"/>
      <c r="J17" s="357"/>
      <c r="K17" s="357"/>
      <c r="L17" s="357"/>
      <c r="M17" s="357"/>
      <c r="N17" s="357"/>
      <c r="O17" s="357"/>
      <c r="P17" s="357"/>
      <c r="Q17" s="357"/>
      <c r="R17" s="357"/>
      <c r="S17" s="357"/>
      <c r="T17" s="357"/>
      <c r="U17" s="358"/>
      <c r="V17" s="358"/>
      <c r="W17" s="358"/>
      <c r="X17" s="358"/>
      <c r="Y17" s="358"/>
      <c r="Z17" s="358"/>
      <c r="AA17" s="358"/>
      <c r="AB17" s="358"/>
      <c r="AC17" s="358"/>
      <c r="AD17" s="358"/>
      <c r="AE17" s="358"/>
      <c r="AF17" s="358"/>
      <c r="AG17" s="358"/>
      <c r="AH17" s="358"/>
      <c r="AI17" s="358"/>
      <c r="AJ17" s="358"/>
      <c r="AK17" s="358"/>
      <c r="AL17" s="358"/>
    </row>
    <row r="18" spans="1:38" ht="20.399999999999999" customHeight="1">
      <c r="A18" s="295" t="s">
        <v>742</v>
      </c>
      <c r="B18" s="163" t="s">
        <v>781</v>
      </c>
      <c r="C18" s="357"/>
      <c r="D18" s="357"/>
      <c r="E18" s="357"/>
      <c r="F18" s="357"/>
      <c r="G18" s="357"/>
      <c r="H18" s="357"/>
      <c r="I18" s="357"/>
      <c r="J18" s="357"/>
      <c r="K18" s="357"/>
      <c r="L18" s="357"/>
      <c r="M18" s="357"/>
      <c r="N18" s="357"/>
      <c r="O18" s="357"/>
      <c r="P18" s="357"/>
      <c r="Q18" s="357"/>
      <c r="R18" s="357"/>
      <c r="S18" s="357"/>
      <c r="T18" s="357"/>
      <c r="U18" s="358"/>
      <c r="V18" s="358"/>
      <c r="W18" s="358"/>
      <c r="X18" s="358"/>
      <c r="Y18" s="358"/>
      <c r="Z18" s="358"/>
      <c r="AA18" s="358"/>
      <c r="AB18" s="358"/>
      <c r="AC18" s="358"/>
      <c r="AD18" s="358"/>
      <c r="AE18" s="358"/>
      <c r="AF18" s="358"/>
      <c r="AG18" s="358"/>
      <c r="AH18" s="358"/>
      <c r="AI18" s="358"/>
      <c r="AJ18" s="358"/>
      <c r="AK18" s="358"/>
      <c r="AL18" s="358"/>
    </row>
    <row r="19" spans="1:38" ht="20.399999999999999" customHeight="1">
      <c r="A19" s="295" t="s">
        <v>518</v>
      </c>
      <c r="B19" s="163" t="s">
        <v>782</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row>
    <row r="20" spans="1:38" ht="20.399999999999999" customHeight="1">
      <c r="A20" s="168" t="s">
        <v>519</v>
      </c>
      <c r="B20" s="163" t="s">
        <v>783</v>
      </c>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row>
    <row r="21" spans="1:38" ht="20.399999999999999" customHeight="1">
      <c r="A21" s="168" t="s">
        <v>1042</v>
      </c>
      <c r="B21" s="163" t="s">
        <v>784</v>
      </c>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row>
    <row r="22" spans="1:38" ht="20.399999999999999" customHeight="1">
      <c r="A22" s="168" t="s">
        <v>1043</v>
      </c>
      <c r="B22" s="163" t="s">
        <v>785</v>
      </c>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row>
    <row r="23" spans="1:38" ht="20.399999999999999" customHeight="1">
      <c r="A23" s="159" t="s">
        <v>522</v>
      </c>
      <c r="B23" s="163" t="s">
        <v>786</v>
      </c>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row>
    <row r="24" spans="1:38" ht="20.399999999999999" customHeight="1">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7"/>
      <c r="AE24" s="367"/>
      <c r="AF24" s="366"/>
      <c r="AG24" s="366"/>
      <c r="AH24" s="366"/>
      <c r="AI24" s="366"/>
      <c r="AJ24" s="367"/>
      <c r="AK24" s="367"/>
      <c r="AL24" s="366"/>
    </row>
    <row r="25" spans="1:38" ht="20.399999999999999" customHeight="1">
      <c r="A25" s="296" t="s">
        <v>953</v>
      </c>
      <c r="B25" s="163" t="s">
        <v>787</v>
      </c>
      <c r="C25" s="357"/>
      <c r="D25" s="357"/>
      <c r="E25" s="357"/>
      <c r="F25" s="357"/>
      <c r="G25" s="357"/>
      <c r="H25" s="357"/>
      <c r="I25" s="357"/>
      <c r="J25" s="357"/>
      <c r="K25" s="357"/>
      <c r="L25" s="357"/>
      <c r="M25" s="357"/>
      <c r="N25" s="357"/>
      <c r="O25" s="357"/>
      <c r="P25" s="357"/>
      <c r="Q25" s="357"/>
      <c r="R25" s="357"/>
      <c r="S25" s="357"/>
      <c r="T25" s="357"/>
      <c r="U25" s="365"/>
      <c r="V25" s="365"/>
      <c r="W25" s="365"/>
      <c r="X25" s="365"/>
      <c r="Y25" s="365"/>
      <c r="Z25" s="365"/>
      <c r="AA25" s="365"/>
      <c r="AB25" s="365"/>
      <c r="AC25" s="365"/>
      <c r="AD25" s="365"/>
      <c r="AE25" s="365"/>
      <c r="AF25" s="365"/>
      <c r="AG25" s="365"/>
      <c r="AH25" s="365"/>
      <c r="AI25" s="365"/>
      <c r="AJ25" s="365"/>
      <c r="AK25" s="365"/>
      <c r="AL25" s="365"/>
    </row>
    <row r="26" spans="1:38" ht="20.399999999999999" customHeight="1">
      <c r="A26" s="296" t="s">
        <v>743</v>
      </c>
      <c r="B26" s="163" t="s">
        <v>788</v>
      </c>
      <c r="C26" s="357"/>
      <c r="D26" s="357"/>
      <c r="E26" s="357"/>
      <c r="F26" s="357"/>
      <c r="G26" s="357"/>
      <c r="H26" s="357"/>
      <c r="I26" s="357"/>
      <c r="J26" s="357"/>
      <c r="K26" s="357"/>
      <c r="L26" s="357"/>
      <c r="M26" s="357"/>
      <c r="N26" s="357"/>
      <c r="O26" s="357"/>
      <c r="P26" s="357"/>
      <c r="Q26" s="357"/>
      <c r="R26" s="357"/>
      <c r="S26" s="357"/>
      <c r="T26" s="357"/>
      <c r="U26" s="365"/>
      <c r="V26" s="365"/>
      <c r="W26" s="365"/>
      <c r="X26" s="365"/>
      <c r="Y26" s="365"/>
      <c r="Z26" s="365"/>
      <c r="AA26" s="365"/>
      <c r="AB26" s="365"/>
      <c r="AC26" s="365"/>
      <c r="AD26" s="365"/>
      <c r="AE26" s="365"/>
      <c r="AF26" s="365"/>
      <c r="AG26" s="365"/>
      <c r="AH26" s="365"/>
      <c r="AI26" s="365"/>
      <c r="AJ26" s="365"/>
      <c r="AK26" s="365"/>
      <c r="AL26" s="365"/>
    </row>
    <row r="27" spans="1:38" ht="37.5" customHeight="1">
      <c r="AF27" s="84"/>
      <c r="AL27" s="84"/>
    </row>
    <row r="28" spans="1:38" ht="35.25" customHeight="1">
      <c r="A28" s="84"/>
      <c r="B28" s="290"/>
      <c r="AF28" s="84"/>
      <c r="AL28" s="84"/>
    </row>
    <row r="29" spans="1:38">
      <c r="AF29" s="84"/>
      <c r="AL29" s="84"/>
    </row>
    <row r="30" spans="1:38">
      <c r="AF30" s="84"/>
      <c r="AL30" s="84"/>
    </row>
    <row r="31" spans="1:38">
      <c r="AF31" s="84"/>
      <c r="AL31" s="84"/>
    </row>
    <row r="32" spans="1:38" ht="14.4">
      <c r="A32" s="291"/>
    </row>
    <row r="33" spans="1:1" ht="14.4">
      <c r="A33" s="291"/>
    </row>
    <row r="34" spans="1:1" ht="13.8">
      <c r="A34" s="292"/>
    </row>
    <row r="35" spans="1:1" ht="13.8">
      <c r="A35" s="292"/>
    </row>
  </sheetData>
  <mergeCells count="12">
    <mergeCell ref="C3:T3"/>
    <mergeCell ref="U3:AF3"/>
    <mergeCell ref="C4:H7"/>
    <mergeCell ref="I4:T6"/>
    <mergeCell ref="U4:AF6"/>
    <mergeCell ref="I7:N7"/>
    <mergeCell ref="O7:T7"/>
    <mergeCell ref="AG3:AL3"/>
    <mergeCell ref="AG4:AL6"/>
    <mergeCell ref="AG7:AL7"/>
    <mergeCell ref="U7:Z7"/>
    <mergeCell ref="AA7:AF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pageSetUpPr fitToPage="1"/>
  </sheetPr>
  <dimension ref="A1:AA156"/>
  <sheetViews>
    <sheetView showGridLines="0" workbookViewId="0"/>
  </sheetViews>
  <sheetFormatPr baseColWidth="10" defaultColWidth="4.44140625" defaultRowHeight="14.4"/>
  <cols>
    <col min="1" max="1" width="7.109375" style="36" customWidth="1"/>
    <col min="2" max="2" width="72.88671875" style="36" customWidth="1"/>
    <col min="3" max="3" width="45" style="36" customWidth="1"/>
    <col min="4" max="4" width="11.44140625" style="36" customWidth="1"/>
    <col min="5" max="6" width="27.6640625" style="36" customWidth="1"/>
    <col min="7" max="7" width="2.6640625" style="36" customWidth="1"/>
    <col min="8" max="9" width="16.44140625" style="36" hidden="1" customWidth="1"/>
    <col min="10" max="10" width="18.6640625" style="36" hidden="1" customWidth="1"/>
    <col min="11" max="12" width="10.33203125" style="36" hidden="1" customWidth="1"/>
    <col min="13" max="13" width="11.44140625" style="36" hidden="1" customWidth="1"/>
    <col min="14" max="21" width="10.33203125" style="36" hidden="1" customWidth="1"/>
    <col min="22" max="22" width="19.33203125" style="36" hidden="1" customWidth="1"/>
    <col min="23" max="23" width="27.109375" style="36" hidden="1" customWidth="1"/>
    <col min="24" max="26" width="10.33203125" style="36" hidden="1" customWidth="1"/>
    <col min="27" max="27" width="1.88671875" style="36" customWidth="1" collapsed="1"/>
    <col min="28" max="253" width="10.33203125" style="36" customWidth="1"/>
    <col min="254" max="254" width="5.88671875" style="36" customWidth="1"/>
    <col min="255" max="255" width="67.109375" style="36" customWidth="1"/>
    <col min="256" max="256" width="6" style="36" customWidth="1"/>
    <col min="257" max="257" width="12.5546875" style="36" customWidth="1"/>
    <col min="258" max="262" width="11.44140625" style="36" customWidth="1"/>
    <col min="263" max="263" width="4.44140625" style="36"/>
    <col min="264" max="264" width="7.109375" style="36" customWidth="1"/>
    <col min="265" max="265" width="67.109375" style="36" customWidth="1"/>
    <col min="266" max="266" width="25.88671875" style="36" customWidth="1"/>
    <col min="267" max="267" width="11.44140625" style="36" customWidth="1"/>
    <col min="268" max="268" width="13.6640625" style="36" customWidth="1"/>
    <col min="269" max="269" width="2.6640625" style="36" customWidth="1"/>
    <col min="270" max="282" width="0" style="36" hidden="1" customWidth="1"/>
    <col min="283" max="283" width="1.88671875" style="36" bestFit="1" customWidth="1"/>
    <col min="284" max="509" width="10.33203125" style="36" customWidth="1"/>
    <col min="510" max="510" width="5.88671875" style="36" customWidth="1"/>
    <col min="511" max="511" width="67.109375" style="36" customWidth="1"/>
    <col min="512" max="512" width="6" style="36" customWidth="1"/>
    <col min="513" max="513" width="12.5546875" style="36" customWidth="1"/>
    <col min="514" max="518" width="11.44140625" style="36" customWidth="1"/>
    <col min="519" max="519" width="4.44140625" style="36"/>
    <col min="520" max="520" width="7.109375" style="36" customWidth="1"/>
    <col min="521" max="521" width="67.109375" style="36" customWidth="1"/>
    <col min="522" max="522" width="25.88671875" style="36" customWidth="1"/>
    <col min="523" max="523" width="11.44140625" style="36" customWidth="1"/>
    <col min="524" max="524" width="13.6640625" style="36" customWidth="1"/>
    <col min="525" max="525" width="2.6640625" style="36" customWidth="1"/>
    <col min="526" max="538" width="0" style="36" hidden="1" customWidth="1"/>
    <col min="539" max="539" width="1.88671875" style="36" bestFit="1" customWidth="1"/>
    <col min="540" max="765" width="10.33203125" style="36" customWidth="1"/>
    <col min="766" max="766" width="5.88671875" style="36" customWidth="1"/>
    <col min="767" max="767" width="67.109375" style="36" customWidth="1"/>
    <col min="768" max="768" width="6" style="36" customWidth="1"/>
    <col min="769" max="769" width="12.5546875" style="36" customWidth="1"/>
    <col min="770" max="774" width="11.44140625" style="36" customWidth="1"/>
    <col min="775" max="775" width="4.44140625" style="36"/>
    <col min="776" max="776" width="7.109375" style="36" customWidth="1"/>
    <col min="777" max="777" width="67.109375" style="36" customWidth="1"/>
    <col min="778" max="778" width="25.88671875" style="36" customWidth="1"/>
    <col min="779" max="779" width="11.44140625" style="36" customWidth="1"/>
    <col min="780" max="780" width="13.6640625" style="36" customWidth="1"/>
    <col min="781" max="781" width="2.6640625" style="36" customWidth="1"/>
    <col min="782" max="794" width="0" style="36" hidden="1" customWidth="1"/>
    <col min="795" max="795" width="1.88671875" style="36" bestFit="1" customWidth="1"/>
    <col min="796" max="1021" width="10.33203125" style="36" customWidth="1"/>
    <col min="1022" max="1022" width="5.88671875" style="36" customWidth="1"/>
    <col min="1023" max="1023" width="67.109375" style="36" customWidth="1"/>
    <col min="1024" max="1024" width="6" style="36" customWidth="1"/>
    <col min="1025" max="1025" width="12.5546875" style="36" customWidth="1"/>
    <col min="1026" max="1030" width="11.44140625" style="36" customWidth="1"/>
    <col min="1031" max="1031" width="4.44140625" style="36"/>
    <col min="1032" max="1032" width="7.109375" style="36" customWidth="1"/>
    <col min="1033" max="1033" width="67.109375" style="36" customWidth="1"/>
    <col min="1034" max="1034" width="25.88671875" style="36" customWidth="1"/>
    <col min="1035" max="1035" width="11.44140625" style="36" customWidth="1"/>
    <col min="1036" max="1036" width="13.6640625" style="36" customWidth="1"/>
    <col min="1037" max="1037" width="2.6640625" style="36" customWidth="1"/>
    <col min="1038" max="1050" width="0" style="36" hidden="1" customWidth="1"/>
    <col min="1051" max="1051" width="1.88671875" style="36" bestFit="1" customWidth="1"/>
    <col min="1052" max="1277" width="10.33203125" style="36" customWidth="1"/>
    <col min="1278" max="1278" width="5.88671875" style="36" customWidth="1"/>
    <col min="1279" max="1279" width="67.109375" style="36" customWidth="1"/>
    <col min="1280" max="1280" width="6" style="36" customWidth="1"/>
    <col min="1281" max="1281" width="12.5546875" style="36" customWidth="1"/>
    <col min="1282" max="1286" width="11.44140625" style="36" customWidth="1"/>
    <col min="1287" max="1287" width="4.44140625" style="36"/>
    <col min="1288" max="1288" width="7.109375" style="36" customWidth="1"/>
    <col min="1289" max="1289" width="67.109375" style="36" customWidth="1"/>
    <col min="1290" max="1290" width="25.88671875" style="36" customWidth="1"/>
    <col min="1291" max="1291" width="11.44140625" style="36" customWidth="1"/>
    <col min="1292" max="1292" width="13.6640625" style="36" customWidth="1"/>
    <col min="1293" max="1293" width="2.6640625" style="36" customWidth="1"/>
    <col min="1294" max="1306" width="0" style="36" hidden="1" customWidth="1"/>
    <col min="1307" max="1307" width="1.88671875" style="36" bestFit="1" customWidth="1"/>
    <col min="1308" max="1533" width="10.33203125" style="36" customWidth="1"/>
    <col min="1534" max="1534" width="5.88671875" style="36" customWidth="1"/>
    <col min="1535" max="1535" width="67.109375" style="36" customWidth="1"/>
    <col min="1536" max="1536" width="6" style="36" customWidth="1"/>
    <col min="1537" max="1537" width="12.5546875" style="36" customWidth="1"/>
    <col min="1538" max="1542" width="11.44140625" style="36" customWidth="1"/>
    <col min="1543" max="1543" width="4.44140625" style="36"/>
    <col min="1544" max="1544" width="7.109375" style="36" customWidth="1"/>
    <col min="1545" max="1545" width="67.109375" style="36" customWidth="1"/>
    <col min="1546" max="1546" width="25.88671875" style="36" customWidth="1"/>
    <col min="1547" max="1547" width="11.44140625" style="36" customWidth="1"/>
    <col min="1548" max="1548" width="13.6640625" style="36" customWidth="1"/>
    <col min="1549" max="1549" width="2.6640625" style="36" customWidth="1"/>
    <col min="1550" max="1562" width="0" style="36" hidden="1" customWidth="1"/>
    <col min="1563" max="1563" width="1.88671875" style="36" bestFit="1" customWidth="1"/>
    <col min="1564" max="1789" width="10.33203125" style="36" customWidth="1"/>
    <col min="1790" max="1790" width="5.88671875" style="36" customWidth="1"/>
    <col min="1791" max="1791" width="67.109375" style="36" customWidth="1"/>
    <col min="1792" max="1792" width="6" style="36" customWidth="1"/>
    <col min="1793" max="1793" width="12.5546875" style="36" customWidth="1"/>
    <col min="1794" max="1798" width="11.44140625" style="36" customWidth="1"/>
    <col min="1799" max="1799" width="4.44140625" style="36"/>
    <col min="1800" max="1800" width="7.109375" style="36" customWidth="1"/>
    <col min="1801" max="1801" width="67.109375" style="36" customWidth="1"/>
    <col min="1802" max="1802" width="25.88671875" style="36" customWidth="1"/>
    <col min="1803" max="1803" width="11.44140625" style="36" customWidth="1"/>
    <col min="1804" max="1804" width="13.6640625" style="36" customWidth="1"/>
    <col min="1805" max="1805" width="2.6640625" style="36" customWidth="1"/>
    <col min="1806" max="1818" width="0" style="36" hidden="1" customWidth="1"/>
    <col min="1819" max="1819" width="1.88671875" style="36" bestFit="1" customWidth="1"/>
    <col min="1820" max="2045" width="10.33203125" style="36" customWidth="1"/>
    <col min="2046" max="2046" width="5.88671875" style="36" customWidth="1"/>
    <col min="2047" max="2047" width="67.109375" style="36" customWidth="1"/>
    <col min="2048" max="2048" width="6" style="36" customWidth="1"/>
    <col min="2049" max="2049" width="12.5546875" style="36" customWidth="1"/>
    <col min="2050" max="2054" width="11.44140625" style="36" customWidth="1"/>
    <col min="2055" max="2055" width="4.44140625" style="36"/>
    <col min="2056" max="2056" width="7.109375" style="36" customWidth="1"/>
    <col min="2057" max="2057" width="67.109375" style="36" customWidth="1"/>
    <col min="2058" max="2058" width="25.88671875" style="36" customWidth="1"/>
    <col min="2059" max="2059" width="11.44140625" style="36" customWidth="1"/>
    <col min="2060" max="2060" width="13.6640625" style="36" customWidth="1"/>
    <col min="2061" max="2061" width="2.6640625" style="36" customWidth="1"/>
    <col min="2062" max="2074" width="0" style="36" hidden="1" customWidth="1"/>
    <col min="2075" max="2075" width="1.88671875" style="36" bestFit="1" customWidth="1"/>
    <col min="2076" max="2301" width="10.33203125" style="36" customWidth="1"/>
    <col min="2302" max="2302" width="5.88671875" style="36" customWidth="1"/>
    <col min="2303" max="2303" width="67.109375" style="36" customWidth="1"/>
    <col min="2304" max="2304" width="6" style="36" customWidth="1"/>
    <col min="2305" max="2305" width="12.5546875" style="36" customWidth="1"/>
    <col min="2306" max="2310" width="11.44140625" style="36" customWidth="1"/>
    <col min="2311" max="2311" width="4.44140625" style="36"/>
    <col min="2312" max="2312" width="7.109375" style="36" customWidth="1"/>
    <col min="2313" max="2313" width="67.109375" style="36" customWidth="1"/>
    <col min="2314" max="2314" width="25.88671875" style="36" customWidth="1"/>
    <col min="2315" max="2315" width="11.44140625" style="36" customWidth="1"/>
    <col min="2316" max="2316" width="13.6640625" style="36" customWidth="1"/>
    <col min="2317" max="2317" width="2.6640625" style="36" customWidth="1"/>
    <col min="2318" max="2330" width="0" style="36" hidden="1" customWidth="1"/>
    <col min="2331" max="2331" width="1.88671875" style="36" bestFit="1" customWidth="1"/>
    <col min="2332" max="2557" width="10.33203125" style="36" customWidth="1"/>
    <col min="2558" max="2558" width="5.88671875" style="36" customWidth="1"/>
    <col min="2559" max="2559" width="67.109375" style="36" customWidth="1"/>
    <col min="2560" max="2560" width="6" style="36" customWidth="1"/>
    <col min="2561" max="2561" width="12.5546875" style="36" customWidth="1"/>
    <col min="2562" max="2566" width="11.44140625" style="36" customWidth="1"/>
    <col min="2567" max="2567" width="4.44140625" style="36"/>
    <col min="2568" max="2568" width="7.109375" style="36" customWidth="1"/>
    <col min="2569" max="2569" width="67.109375" style="36" customWidth="1"/>
    <col min="2570" max="2570" width="25.88671875" style="36" customWidth="1"/>
    <col min="2571" max="2571" width="11.44140625" style="36" customWidth="1"/>
    <col min="2572" max="2572" width="13.6640625" style="36" customWidth="1"/>
    <col min="2573" max="2573" width="2.6640625" style="36" customWidth="1"/>
    <col min="2574" max="2586" width="0" style="36" hidden="1" customWidth="1"/>
    <col min="2587" max="2587" width="1.88671875" style="36" bestFit="1" customWidth="1"/>
    <col min="2588" max="2813" width="10.33203125" style="36" customWidth="1"/>
    <col min="2814" max="2814" width="5.88671875" style="36" customWidth="1"/>
    <col min="2815" max="2815" width="67.109375" style="36" customWidth="1"/>
    <col min="2816" max="2816" width="6" style="36" customWidth="1"/>
    <col min="2817" max="2817" width="12.5546875" style="36" customWidth="1"/>
    <col min="2818" max="2822" width="11.44140625" style="36" customWidth="1"/>
    <col min="2823" max="2823" width="4.44140625" style="36"/>
    <col min="2824" max="2824" width="7.109375" style="36" customWidth="1"/>
    <col min="2825" max="2825" width="67.109375" style="36" customWidth="1"/>
    <col min="2826" max="2826" width="25.88671875" style="36" customWidth="1"/>
    <col min="2827" max="2827" width="11.44140625" style="36" customWidth="1"/>
    <col min="2828" max="2828" width="13.6640625" style="36" customWidth="1"/>
    <col min="2829" max="2829" width="2.6640625" style="36" customWidth="1"/>
    <col min="2830" max="2842" width="0" style="36" hidden="1" customWidth="1"/>
    <col min="2843" max="2843" width="1.88671875" style="36" bestFit="1" customWidth="1"/>
    <col min="2844" max="3069" width="10.33203125" style="36" customWidth="1"/>
    <col min="3070" max="3070" width="5.88671875" style="36" customWidth="1"/>
    <col min="3071" max="3071" width="67.109375" style="36" customWidth="1"/>
    <col min="3072" max="3072" width="6" style="36" customWidth="1"/>
    <col min="3073" max="3073" width="12.5546875" style="36" customWidth="1"/>
    <col min="3074" max="3078" width="11.44140625" style="36" customWidth="1"/>
    <col min="3079" max="3079" width="4.44140625" style="36"/>
    <col min="3080" max="3080" width="7.109375" style="36" customWidth="1"/>
    <col min="3081" max="3081" width="67.109375" style="36" customWidth="1"/>
    <col min="3082" max="3082" width="25.88671875" style="36" customWidth="1"/>
    <col min="3083" max="3083" width="11.44140625" style="36" customWidth="1"/>
    <col min="3084" max="3084" width="13.6640625" style="36" customWidth="1"/>
    <col min="3085" max="3085" width="2.6640625" style="36" customWidth="1"/>
    <col min="3086" max="3098" width="0" style="36" hidden="1" customWidth="1"/>
    <col min="3099" max="3099" width="1.88671875" style="36" bestFit="1" customWidth="1"/>
    <col min="3100" max="3325" width="10.33203125" style="36" customWidth="1"/>
    <col min="3326" max="3326" width="5.88671875" style="36" customWidth="1"/>
    <col min="3327" max="3327" width="67.109375" style="36" customWidth="1"/>
    <col min="3328" max="3328" width="6" style="36" customWidth="1"/>
    <col min="3329" max="3329" width="12.5546875" style="36" customWidth="1"/>
    <col min="3330" max="3334" width="11.44140625" style="36" customWidth="1"/>
    <col min="3335" max="3335" width="4.44140625" style="36"/>
    <col min="3336" max="3336" width="7.109375" style="36" customWidth="1"/>
    <col min="3337" max="3337" width="67.109375" style="36" customWidth="1"/>
    <col min="3338" max="3338" width="25.88671875" style="36" customWidth="1"/>
    <col min="3339" max="3339" width="11.44140625" style="36" customWidth="1"/>
    <col min="3340" max="3340" width="13.6640625" style="36" customWidth="1"/>
    <col min="3341" max="3341" width="2.6640625" style="36" customWidth="1"/>
    <col min="3342" max="3354" width="0" style="36" hidden="1" customWidth="1"/>
    <col min="3355" max="3355" width="1.88671875" style="36" bestFit="1" customWidth="1"/>
    <col min="3356" max="3581" width="10.33203125" style="36" customWidth="1"/>
    <col min="3582" max="3582" width="5.88671875" style="36" customWidth="1"/>
    <col min="3583" max="3583" width="67.109375" style="36" customWidth="1"/>
    <col min="3584" max="3584" width="6" style="36" customWidth="1"/>
    <col min="3585" max="3585" width="12.5546875" style="36" customWidth="1"/>
    <col min="3586" max="3590" width="11.44140625" style="36" customWidth="1"/>
    <col min="3591" max="3591" width="4.44140625" style="36"/>
    <col min="3592" max="3592" width="7.109375" style="36" customWidth="1"/>
    <col min="3593" max="3593" width="67.109375" style="36" customWidth="1"/>
    <col min="3594" max="3594" width="25.88671875" style="36" customWidth="1"/>
    <col min="3595" max="3595" width="11.44140625" style="36" customWidth="1"/>
    <col min="3596" max="3596" width="13.6640625" style="36" customWidth="1"/>
    <col min="3597" max="3597" width="2.6640625" style="36" customWidth="1"/>
    <col min="3598" max="3610" width="0" style="36" hidden="1" customWidth="1"/>
    <col min="3611" max="3611" width="1.88671875" style="36" bestFit="1" customWidth="1"/>
    <col min="3612" max="3837" width="10.33203125" style="36" customWidth="1"/>
    <col min="3838" max="3838" width="5.88671875" style="36" customWidth="1"/>
    <col min="3839" max="3839" width="67.109375" style="36" customWidth="1"/>
    <col min="3840" max="3840" width="6" style="36" customWidth="1"/>
    <col min="3841" max="3841" width="12.5546875" style="36" customWidth="1"/>
    <col min="3842" max="3846" width="11.44140625" style="36" customWidth="1"/>
    <col min="3847" max="3847" width="4.44140625" style="36"/>
    <col min="3848" max="3848" width="7.109375" style="36" customWidth="1"/>
    <col min="3849" max="3849" width="67.109375" style="36" customWidth="1"/>
    <col min="3850" max="3850" width="25.88671875" style="36" customWidth="1"/>
    <col min="3851" max="3851" width="11.44140625" style="36" customWidth="1"/>
    <col min="3852" max="3852" width="13.6640625" style="36" customWidth="1"/>
    <col min="3853" max="3853" width="2.6640625" style="36" customWidth="1"/>
    <col min="3854" max="3866" width="0" style="36" hidden="1" customWidth="1"/>
    <col min="3867" max="3867" width="1.88671875" style="36" bestFit="1" customWidth="1"/>
    <col min="3868" max="4093" width="10.33203125" style="36" customWidth="1"/>
    <col min="4094" max="4094" width="5.88671875" style="36" customWidth="1"/>
    <col min="4095" max="4095" width="67.109375" style="36" customWidth="1"/>
    <col min="4096" max="4096" width="6" style="36" customWidth="1"/>
    <col min="4097" max="4097" width="12.5546875" style="36" customWidth="1"/>
    <col min="4098" max="4102" width="11.44140625" style="36" customWidth="1"/>
    <col min="4103" max="4103" width="4.44140625" style="36"/>
    <col min="4104" max="4104" width="7.109375" style="36" customWidth="1"/>
    <col min="4105" max="4105" width="67.109375" style="36" customWidth="1"/>
    <col min="4106" max="4106" width="25.88671875" style="36" customWidth="1"/>
    <col min="4107" max="4107" width="11.44140625" style="36" customWidth="1"/>
    <col min="4108" max="4108" width="13.6640625" style="36" customWidth="1"/>
    <col min="4109" max="4109" width="2.6640625" style="36" customWidth="1"/>
    <col min="4110" max="4122" width="0" style="36" hidden="1" customWidth="1"/>
    <col min="4123" max="4123" width="1.88671875" style="36" bestFit="1" customWidth="1"/>
    <col min="4124" max="4349" width="10.33203125" style="36" customWidth="1"/>
    <col min="4350" max="4350" width="5.88671875" style="36" customWidth="1"/>
    <col min="4351" max="4351" width="67.109375" style="36" customWidth="1"/>
    <col min="4352" max="4352" width="6" style="36" customWidth="1"/>
    <col min="4353" max="4353" width="12.5546875" style="36" customWidth="1"/>
    <col min="4354" max="4358" width="11.44140625" style="36" customWidth="1"/>
    <col min="4359" max="4359" width="4.44140625" style="36"/>
    <col min="4360" max="4360" width="7.109375" style="36" customWidth="1"/>
    <col min="4361" max="4361" width="67.109375" style="36" customWidth="1"/>
    <col min="4362" max="4362" width="25.88671875" style="36" customWidth="1"/>
    <col min="4363" max="4363" width="11.44140625" style="36" customWidth="1"/>
    <col min="4364" max="4364" width="13.6640625" style="36" customWidth="1"/>
    <col min="4365" max="4365" width="2.6640625" style="36" customWidth="1"/>
    <col min="4366" max="4378" width="0" style="36" hidden="1" customWidth="1"/>
    <col min="4379" max="4379" width="1.88671875" style="36" bestFit="1" customWidth="1"/>
    <col min="4380" max="4605" width="10.33203125" style="36" customWidth="1"/>
    <col min="4606" max="4606" width="5.88671875" style="36" customWidth="1"/>
    <col min="4607" max="4607" width="67.109375" style="36" customWidth="1"/>
    <col min="4608" max="4608" width="6" style="36" customWidth="1"/>
    <col min="4609" max="4609" width="12.5546875" style="36" customWidth="1"/>
    <col min="4610" max="4614" width="11.44140625" style="36" customWidth="1"/>
    <col min="4615" max="4615" width="4.44140625" style="36"/>
    <col min="4616" max="4616" width="7.109375" style="36" customWidth="1"/>
    <col min="4617" max="4617" width="67.109375" style="36" customWidth="1"/>
    <col min="4618" max="4618" width="25.88671875" style="36" customWidth="1"/>
    <col min="4619" max="4619" width="11.44140625" style="36" customWidth="1"/>
    <col min="4620" max="4620" width="13.6640625" style="36" customWidth="1"/>
    <col min="4621" max="4621" width="2.6640625" style="36" customWidth="1"/>
    <col min="4622" max="4634" width="0" style="36" hidden="1" customWidth="1"/>
    <col min="4635" max="4635" width="1.88671875" style="36" bestFit="1" customWidth="1"/>
    <col min="4636" max="4861" width="10.33203125" style="36" customWidth="1"/>
    <col min="4862" max="4862" width="5.88671875" style="36" customWidth="1"/>
    <col min="4863" max="4863" width="67.109375" style="36" customWidth="1"/>
    <col min="4864" max="4864" width="6" style="36" customWidth="1"/>
    <col min="4865" max="4865" width="12.5546875" style="36" customWidth="1"/>
    <col min="4866" max="4870" width="11.44140625" style="36" customWidth="1"/>
    <col min="4871" max="4871" width="4.44140625" style="36"/>
    <col min="4872" max="4872" width="7.109375" style="36" customWidth="1"/>
    <col min="4873" max="4873" width="67.109375" style="36" customWidth="1"/>
    <col min="4874" max="4874" width="25.88671875" style="36" customWidth="1"/>
    <col min="4875" max="4875" width="11.44140625" style="36" customWidth="1"/>
    <col min="4876" max="4876" width="13.6640625" style="36" customWidth="1"/>
    <col min="4877" max="4877" width="2.6640625" style="36" customWidth="1"/>
    <col min="4878" max="4890" width="0" style="36" hidden="1" customWidth="1"/>
    <col min="4891" max="4891" width="1.88671875" style="36" bestFit="1" customWidth="1"/>
    <col min="4892" max="5117" width="10.33203125" style="36" customWidth="1"/>
    <col min="5118" max="5118" width="5.88671875" style="36" customWidth="1"/>
    <col min="5119" max="5119" width="67.109375" style="36" customWidth="1"/>
    <col min="5120" max="5120" width="6" style="36" customWidth="1"/>
    <col min="5121" max="5121" width="12.5546875" style="36" customWidth="1"/>
    <col min="5122" max="5126" width="11.44140625" style="36" customWidth="1"/>
    <col min="5127" max="5127" width="4.44140625" style="36"/>
    <col min="5128" max="5128" width="7.109375" style="36" customWidth="1"/>
    <col min="5129" max="5129" width="67.109375" style="36" customWidth="1"/>
    <col min="5130" max="5130" width="25.88671875" style="36" customWidth="1"/>
    <col min="5131" max="5131" width="11.44140625" style="36" customWidth="1"/>
    <col min="5132" max="5132" width="13.6640625" style="36" customWidth="1"/>
    <col min="5133" max="5133" width="2.6640625" style="36" customWidth="1"/>
    <col min="5134" max="5146" width="0" style="36" hidden="1" customWidth="1"/>
    <col min="5147" max="5147" width="1.88671875" style="36" bestFit="1" customWidth="1"/>
    <col min="5148" max="5373" width="10.33203125" style="36" customWidth="1"/>
    <col min="5374" max="5374" width="5.88671875" style="36" customWidth="1"/>
    <col min="5375" max="5375" width="67.109375" style="36" customWidth="1"/>
    <col min="5376" max="5376" width="6" style="36" customWidth="1"/>
    <col min="5377" max="5377" width="12.5546875" style="36" customWidth="1"/>
    <col min="5378" max="5382" width="11.44140625" style="36" customWidth="1"/>
    <col min="5383" max="5383" width="4.44140625" style="36"/>
    <col min="5384" max="5384" width="7.109375" style="36" customWidth="1"/>
    <col min="5385" max="5385" width="67.109375" style="36" customWidth="1"/>
    <col min="5386" max="5386" width="25.88671875" style="36" customWidth="1"/>
    <col min="5387" max="5387" width="11.44140625" style="36" customWidth="1"/>
    <col min="5388" max="5388" width="13.6640625" style="36" customWidth="1"/>
    <col min="5389" max="5389" width="2.6640625" style="36" customWidth="1"/>
    <col min="5390" max="5402" width="0" style="36" hidden="1" customWidth="1"/>
    <col min="5403" max="5403" width="1.88671875" style="36" bestFit="1" customWidth="1"/>
    <col min="5404" max="5629" width="10.33203125" style="36" customWidth="1"/>
    <col min="5630" max="5630" width="5.88671875" style="36" customWidth="1"/>
    <col min="5631" max="5631" width="67.109375" style="36" customWidth="1"/>
    <col min="5632" max="5632" width="6" style="36" customWidth="1"/>
    <col min="5633" max="5633" width="12.5546875" style="36" customWidth="1"/>
    <col min="5634" max="5638" width="11.44140625" style="36" customWidth="1"/>
    <col min="5639" max="5639" width="4.44140625" style="36"/>
    <col min="5640" max="5640" width="7.109375" style="36" customWidth="1"/>
    <col min="5641" max="5641" width="67.109375" style="36" customWidth="1"/>
    <col min="5642" max="5642" width="25.88671875" style="36" customWidth="1"/>
    <col min="5643" max="5643" width="11.44140625" style="36" customWidth="1"/>
    <col min="5644" max="5644" width="13.6640625" style="36" customWidth="1"/>
    <col min="5645" max="5645" width="2.6640625" style="36" customWidth="1"/>
    <col min="5646" max="5658" width="0" style="36" hidden="1" customWidth="1"/>
    <col min="5659" max="5659" width="1.88671875" style="36" bestFit="1" customWidth="1"/>
    <col min="5660" max="5885" width="10.33203125" style="36" customWidth="1"/>
    <col min="5886" max="5886" width="5.88671875" style="36" customWidth="1"/>
    <col min="5887" max="5887" width="67.109375" style="36" customWidth="1"/>
    <col min="5888" max="5888" width="6" style="36" customWidth="1"/>
    <col min="5889" max="5889" width="12.5546875" style="36" customWidth="1"/>
    <col min="5890" max="5894" width="11.44140625" style="36" customWidth="1"/>
    <col min="5895" max="5895" width="4.44140625" style="36"/>
    <col min="5896" max="5896" width="7.109375" style="36" customWidth="1"/>
    <col min="5897" max="5897" width="67.109375" style="36" customWidth="1"/>
    <col min="5898" max="5898" width="25.88671875" style="36" customWidth="1"/>
    <col min="5899" max="5899" width="11.44140625" style="36" customWidth="1"/>
    <col min="5900" max="5900" width="13.6640625" style="36" customWidth="1"/>
    <col min="5901" max="5901" width="2.6640625" style="36" customWidth="1"/>
    <col min="5902" max="5914" width="0" style="36" hidden="1" customWidth="1"/>
    <col min="5915" max="5915" width="1.88671875" style="36" bestFit="1" customWidth="1"/>
    <col min="5916" max="6141" width="10.33203125" style="36" customWidth="1"/>
    <col min="6142" max="6142" width="5.88671875" style="36" customWidth="1"/>
    <col min="6143" max="6143" width="67.109375" style="36" customWidth="1"/>
    <col min="6144" max="6144" width="6" style="36" customWidth="1"/>
    <col min="6145" max="6145" width="12.5546875" style="36" customWidth="1"/>
    <col min="6146" max="6150" width="11.44140625" style="36" customWidth="1"/>
    <col min="6151" max="6151" width="4.44140625" style="36"/>
    <col min="6152" max="6152" width="7.109375" style="36" customWidth="1"/>
    <col min="6153" max="6153" width="67.109375" style="36" customWidth="1"/>
    <col min="6154" max="6154" width="25.88671875" style="36" customWidth="1"/>
    <col min="6155" max="6155" width="11.44140625" style="36" customWidth="1"/>
    <col min="6156" max="6156" width="13.6640625" style="36" customWidth="1"/>
    <col min="6157" max="6157" width="2.6640625" style="36" customWidth="1"/>
    <col min="6158" max="6170" width="0" style="36" hidden="1" customWidth="1"/>
    <col min="6171" max="6171" width="1.88671875" style="36" bestFit="1" customWidth="1"/>
    <col min="6172" max="6397" width="10.33203125" style="36" customWidth="1"/>
    <col min="6398" max="6398" width="5.88671875" style="36" customWidth="1"/>
    <col min="6399" max="6399" width="67.109375" style="36" customWidth="1"/>
    <col min="6400" max="6400" width="6" style="36" customWidth="1"/>
    <col min="6401" max="6401" width="12.5546875" style="36" customWidth="1"/>
    <col min="6402" max="6406" width="11.44140625" style="36" customWidth="1"/>
    <col min="6407" max="6407" width="4.44140625" style="36"/>
    <col min="6408" max="6408" width="7.109375" style="36" customWidth="1"/>
    <col min="6409" max="6409" width="67.109375" style="36" customWidth="1"/>
    <col min="6410" max="6410" width="25.88671875" style="36" customWidth="1"/>
    <col min="6411" max="6411" width="11.44140625" style="36" customWidth="1"/>
    <col min="6412" max="6412" width="13.6640625" style="36" customWidth="1"/>
    <col min="6413" max="6413" width="2.6640625" style="36" customWidth="1"/>
    <col min="6414" max="6426" width="0" style="36" hidden="1" customWidth="1"/>
    <col min="6427" max="6427" width="1.88671875" style="36" bestFit="1" customWidth="1"/>
    <col min="6428" max="6653" width="10.33203125" style="36" customWidth="1"/>
    <col min="6654" max="6654" width="5.88671875" style="36" customWidth="1"/>
    <col min="6655" max="6655" width="67.109375" style="36" customWidth="1"/>
    <col min="6656" max="6656" width="6" style="36" customWidth="1"/>
    <col min="6657" max="6657" width="12.5546875" style="36" customWidth="1"/>
    <col min="6658" max="6662" width="11.44140625" style="36" customWidth="1"/>
    <col min="6663" max="6663" width="4.44140625" style="36"/>
    <col min="6664" max="6664" width="7.109375" style="36" customWidth="1"/>
    <col min="6665" max="6665" width="67.109375" style="36" customWidth="1"/>
    <col min="6666" max="6666" width="25.88671875" style="36" customWidth="1"/>
    <col min="6667" max="6667" width="11.44140625" style="36" customWidth="1"/>
    <col min="6668" max="6668" width="13.6640625" style="36" customWidth="1"/>
    <col min="6669" max="6669" width="2.6640625" style="36" customWidth="1"/>
    <col min="6670" max="6682" width="0" style="36" hidden="1" customWidth="1"/>
    <col min="6683" max="6683" width="1.88671875" style="36" bestFit="1" customWidth="1"/>
    <col min="6684" max="6909" width="10.33203125" style="36" customWidth="1"/>
    <col min="6910" max="6910" width="5.88671875" style="36" customWidth="1"/>
    <col min="6911" max="6911" width="67.109375" style="36" customWidth="1"/>
    <col min="6912" max="6912" width="6" style="36" customWidth="1"/>
    <col min="6913" max="6913" width="12.5546875" style="36" customWidth="1"/>
    <col min="6914" max="6918" width="11.44140625" style="36" customWidth="1"/>
    <col min="6919" max="6919" width="4.44140625" style="36"/>
    <col min="6920" max="6920" width="7.109375" style="36" customWidth="1"/>
    <col min="6921" max="6921" width="67.109375" style="36" customWidth="1"/>
    <col min="6922" max="6922" width="25.88671875" style="36" customWidth="1"/>
    <col min="6923" max="6923" width="11.44140625" style="36" customWidth="1"/>
    <col min="6924" max="6924" width="13.6640625" style="36" customWidth="1"/>
    <col min="6925" max="6925" width="2.6640625" style="36" customWidth="1"/>
    <col min="6926" max="6938" width="0" style="36" hidden="1" customWidth="1"/>
    <col min="6939" max="6939" width="1.88671875" style="36" bestFit="1" customWidth="1"/>
    <col min="6940" max="7165" width="10.33203125" style="36" customWidth="1"/>
    <col min="7166" max="7166" width="5.88671875" style="36" customWidth="1"/>
    <col min="7167" max="7167" width="67.109375" style="36" customWidth="1"/>
    <col min="7168" max="7168" width="6" style="36" customWidth="1"/>
    <col min="7169" max="7169" width="12.5546875" style="36" customWidth="1"/>
    <col min="7170" max="7174" width="11.44140625" style="36" customWidth="1"/>
    <col min="7175" max="7175" width="4.44140625" style="36"/>
    <col min="7176" max="7176" width="7.109375" style="36" customWidth="1"/>
    <col min="7177" max="7177" width="67.109375" style="36" customWidth="1"/>
    <col min="7178" max="7178" width="25.88671875" style="36" customWidth="1"/>
    <col min="7179" max="7179" width="11.44140625" style="36" customWidth="1"/>
    <col min="7180" max="7180" width="13.6640625" style="36" customWidth="1"/>
    <col min="7181" max="7181" width="2.6640625" style="36" customWidth="1"/>
    <col min="7182" max="7194" width="0" style="36" hidden="1" customWidth="1"/>
    <col min="7195" max="7195" width="1.88671875" style="36" bestFit="1" customWidth="1"/>
    <col min="7196" max="7421" width="10.33203125" style="36" customWidth="1"/>
    <col min="7422" max="7422" width="5.88671875" style="36" customWidth="1"/>
    <col min="7423" max="7423" width="67.109375" style="36" customWidth="1"/>
    <col min="7424" max="7424" width="6" style="36" customWidth="1"/>
    <col min="7425" max="7425" width="12.5546875" style="36" customWidth="1"/>
    <col min="7426" max="7430" width="11.44140625" style="36" customWidth="1"/>
    <col min="7431" max="7431" width="4.44140625" style="36"/>
    <col min="7432" max="7432" width="7.109375" style="36" customWidth="1"/>
    <col min="7433" max="7433" width="67.109375" style="36" customWidth="1"/>
    <col min="7434" max="7434" width="25.88671875" style="36" customWidth="1"/>
    <col min="7435" max="7435" width="11.44140625" style="36" customWidth="1"/>
    <col min="7436" max="7436" width="13.6640625" style="36" customWidth="1"/>
    <col min="7437" max="7437" width="2.6640625" style="36" customWidth="1"/>
    <col min="7438" max="7450" width="0" style="36" hidden="1" customWidth="1"/>
    <col min="7451" max="7451" width="1.88671875" style="36" bestFit="1" customWidth="1"/>
    <col min="7452" max="7677" width="10.33203125" style="36" customWidth="1"/>
    <col min="7678" max="7678" width="5.88671875" style="36" customWidth="1"/>
    <col min="7679" max="7679" width="67.109375" style="36" customWidth="1"/>
    <col min="7680" max="7680" width="6" style="36" customWidth="1"/>
    <col min="7681" max="7681" width="12.5546875" style="36" customWidth="1"/>
    <col min="7682" max="7686" width="11.44140625" style="36" customWidth="1"/>
    <col min="7687" max="7687" width="4.44140625" style="36"/>
    <col min="7688" max="7688" width="7.109375" style="36" customWidth="1"/>
    <col min="7689" max="7689" width="67.109375" style="36" customWidth="1"/>
    <col min="7690" max="7690" width="25.88671875" style="36" customWidth="1"/>
    <col min="7691" max="7691" width="11.44140625" style="36" customWidth="1"/>
    <col min="7692" max="7692" width="13.6640625" style="36" customWidth="1"/>
    <col min="7693" max="7693" width="2.6640625" style="36" customWidth="1"/>
    <col min="7694" max="7706" width="0" style="36" hidden="1" customWidth="1"/>
    <col min="7707" max="7707" width="1.88671875" style="36" bestFit="1" customWidth="1"/>
    <col min="7708" max="7933" width="10.33203125" style="36" customWidth="1"/>
    <col min="7934" max="7934" width="5.88671875" style="36" customWidth="1"/>
    <col min="7935" max="7935" width="67.109375" style="36" customWidth="1"/>
    <col min="7936" max="7936" width="6" style="36" customWidth="1"/>
    <col min="7937" max="7937" width="12.5546875" style="36" customWidth="1"/>
    <col min="7938" max="7942" width="11.44140625" style="36" customWidth="1"/>
    <col min="7943" max="7943" width="4.44140625" style="36"/>
    <col min="7944" max="7944" width="7.109375" style="36" customWidth="1"/>
    <col min="7945" max="7945" width="67.109375" style="36" customWidth="1"/>
    <col min="7946" max="7946" width="25.88671875" style="36" customWidth="1"/>
    <col min="7947" max="7947" width="11.44140625" style="36" customWidth="1"/>
    <col min="7948" max="7948" width="13.6640625" style="36" customWidth="1"/>
    <col min="7949" max="7949" width="2.6640625" style="36" customWidth="1"/>
    <col min="7950" max="7962" width="0" style="36" hidden="1" customWidth="1"/>
    <col min="7963" max="7963" width="1.88671875" style="36" bestFit="1" customWidth="1"/>
    <col min="7964" max="8189" width="10.33203125" style="36" customWidth="1"/>
    <col min="8190" max="8190" width="5.88671875" style="36" customWidth="1"/>
    <col min="8191" max="8191" width="67.109375" style="36" customWidth="1"/>
    <col min="8192" max="8192" width="6" style="36" customWidth="1"/>
    <col min="8193" max="8193" width="12.5546875" style="36" customWidth="1"/>
    <col min="8194" max="8198" width="11.44140625" style="36" customWidth="1"/>
    <col min="8199" max="8199" width="4.44140625" style="36"/>
    <col min="8200" max="8200" width="7.109375" style="36" customWidth="1"/>
    <col min="8201" max="8201" width="67.109375" style="36" customWidth="1"/>
    <col min="8202" max="8202" width="25.88671875" style="36" customWidth="1"/>
    <col min="8203" max="8203" width="11.44140625" style="36" customWidth="1"/>
    <col min="8204" max="8204" width="13.6640625" style="36" customWidth="1"/>
    <col min="8205" max="8205" width="2.6640625" style="36" customWidth="1"/>
    <col min="8206" max="8218" width="0" style="36" hidden="1" customWidth="1"/>
    <col min="8219" max="8219" width="1.88671875" style="36" bestFit="1" customWidth="1"/>
    <col min="8220" max="8445" width="10.33203125" style="36" customWidth="1"/>
    <col min="8446" max="8446" width="5.88671875" style="36" customWidth="1"/>
    <col min="8447" max="8447" width="67.109375" style="36" customWidth="1"/>
    <col min="8448" max="8448" width="6" style="36" customWidth="1"/>
    <col min="8449" max="8449" width="12.5546875" style="36" customWidth="1"/>
    <col min="8450" max="8454" width="11.44140625" style="36" customWidth="1"/>
    <col min="8455" max="8455" width="4.44140625" style="36"/>
    <col min="8456" max="8456" width="7.109375" style="36" customWidth="1"/>
    <col min="8457" max="8457" width="67.109375" style="36" customWidth="1"/>
    <col min="8458" max="8458" width="25.88671875" style="36" customWidth="1"/>
    <col min="8459" max="8459" width="11.44140625" style="36" customWidth="1"/>
    <col min="8460" max="8460" width="13.6640625" style="36" customWidth="1"/>
    <col min="8461" max="8461" width="2.6640625" style="36" customWidth="1"/>
    <col min="8462" max="8474" width="0" style="36" hidden="1" customWidth="1"/>
    <col min="8475" max="8475" width="1.88671875" style="36" bestFit="1" customWidth="1"/>
    <col min="8476" max="8701" width="10.33203125" style="36" customWidth="1"/>
    <col min="8702" max="8702" width="5.88671875" style="36" customWidth="1"/>
    <col min="8703" max="8703" width="67.109375" style="36" customWidth="1"/>
    <col min="8704" max="8704" width="6" style="36" customWidth="1"/>
    <col min="8705" max="8705" width="12.5546875" style="36" customWidth="1"/>
    <col min="8706" max="8710" width="11.44140625" style="36" customWidth="1"/>
    <col min="8711" max="8711" width="4.44140625" style="36"/>
    <col min="8712" max="8712" width="7.109375" style="36" customWidth="1"/>
    <col min="8713" max="8713" width="67.109375" style="36" customWidth="1"/>
    <col min="8714" max="8714" width="25.88671875" style="36" customWidth="1"/>
    <col min="8715" max="8715" width="11.44140625" style="36" customWidth="1"/>
    <col min="8716" max="8716" width="13.6640625" style="36" customWidth="1"/>
    <col min="8717" max="8717" width="2.6640625" style="36" customWidth="1"/>
    <col min="8718" max="8730" width="0" style="36" hidden="1" customWidth="1"/>
    <col min="8731" max="8731" width="1.88671875" style="36" bestFit="1" customWidth="1"/>
    <col min="8732" max="8957" width="10.33203125" style="36" customWidth="1"/>
    <col min="8958" max="8958" width="5.88671875" style="36" customWidth="1"/>
    <col min="8959" max="8959" width="67.109375" style="36" customWidth="1"/>
    <col min="8960" max="8960" width="6" style="36" customWidth="1"/>
    <col min="8961" max="8961" width="12.5546875" style="36" customWidth="1"/>
    <col min="8962" max="8966" width="11.44140625" style="36" customWidth="1"/>
    <col min="8967" max="8967" width="4.44140625" style="36"/>
    <col min="8968" max="8968" width="7.109375" style="36" customWidth="1"/>
    <col min="8969" max="8969" width="67.109375" style="36" customWidth="1"/>
    <col min="8970" max="8970" width="25.88671875" style="36" customWidth="1"/>
    <col min="8971" max="8971" width="11.44140625" style="36" customWidth="1"/>
    <col min="8972" max="8972" width="13.6640625" style="36" customWidth="1"/>
    <col min="8973" max="8973" width="2.6640625" style="36" customWidth="1"/>
    <col min="8974" max="8986" width="0" style="36" hidden="1" customWidth="1"/>
    <col min="8987" max="8987" width="1.88671875" style="36" bestFit="1" customWidth="1"/>
    <col min="8988" max="9213" width="10.33203125" style="36" customWidth="1"/>
    <col min="9214" max="9214" width="5.88671875" style="36" customWidth="1"/>
    <col min="9215" max="9215" width="67.109375" style="36" customWidth="1"/>
    <col min="9216" max="9216" width="6" style="36" customWidth="1"/>
    <col min="9217" max="9217" width="12.5546875" style="36" customWidth="1"/>
    <col min="9218" max="9222" width="11.44140625" style="36" customWidth="1"/>
    <col min="9223" max="9223" width="4.44140625" style="36"/>
    <col min="9224" max="9224" width="7.109375" style="36" customWidth="1"/>
    <col min="9225" max="9225" width="67.109375" style="36" customWidth="1"/>
    <col min="9226" max="9226" width="25.88671875" style="36" customWidth="1"/>
    <col min="9227" max="9227" width="11.44140625" style="36" customWidth="1"/>
    <col min="9228" max="9228" width="13.6640625" style="36" customWidth="1"/>
    <col min="9229" max="9229" width="2.6640625" style="36" customWidth="1"/>
    <col min="9230" max="9242" width="0" style="36" hidden="1" customWidth="1"/>
    <col min="9243" max="9243" width="1.88671875" style="36" bestFit="1" customWidth="1"/>
    <col min="9244" max="9469" width="10.33203125" style="36" customWidth="1"/>
    <col min="9470" max="9470" width="5.88671875" style="36" customWidth="1"/>
    <col min="9471" max="9471" width="67.109375" style="36" customWidth="1"/>
    <col min="9472" max="9472" width="6" style="36" customWidth="1"/>
    <col min="9473" max="9473" width="12.5546875" style="36" customWidth="1"/>
    <col min="9474" max="9478" width="11.44140625" style="36" customWidth="1"/>
    <col min="9479" max="9479" width="4.44140625" style="36"/>
    <col min="9480" max="9480" width="7.109375" style="36" customWidth="1"/>
    <col min="9481" max="9481" width="67.109375" style="36" customWidth="1"/>
    <col min="9482" max="9482" width="25.88671875" style="36" customWidth="1"/>
    <col min="9483" max="9483" width="11.44140625" style="36" customWidth="1"/>
    <col min="9484" max="9484" width="13.6640625" style="36" customWidth="1"/>
    <col min="9485" max="9485" width="2.6640625" style="36" customWidth="1"/>
    <col min="9486" max="9498" width="0" style="36" hidden="1" customWidth="1"/>
    <col min="9499" max="9499" width="1.88671875" style="36" bestFit="1" customWidth="1"/>
    <col min="9500" max="9725" width="10.33203125" style="36" customWidth="1"/>
    <col min="9726" max="9726" width="5.88671875" style="36" customWidth="1"/>
    <col min="9727" max="9727" width="67.109375" style="36" customWidth="1"/>
    <col min="9728" max="9728" width="6" style="36" customWidth="1"/>
    <col min="9729" max="9729" width="12.5546875" style="36" customWidth="1"/>
    <col min="9730" max="9734" width="11.44140625" style="36" customWidth="1"/>
    <col min="9735" max="9735" width="4.44140625" style="36"/>
    <col min="9736" max="9736" width="7.109375" style="36" customWidth="1"/>
    <col min="9737" max="9737" width="67.109375" style="36" customWidth="1"/>
    <col min="9738" max="9738" width="25.88671875" style="36" customWidth="1"/>
    <col min="9739" max="9739" width="11.44140625" style="36" customWidth="1"/>
    <col min="9740" max="9740" width="13.6640625" style="36" customWidth="1"/>
    <col min="9741" max="9741" width="2.6640625" style="36" customWidth="1"/>
    <col min="9742" max="9754" width="0" style="36" hidden="1" customWidth="1"/>
    <col min="9755" max="9755" width="1.88671875" style="36" bestFit="1" customWidth="1"/>
    <col min="9756" max="9981" width="10.33203125" style="36" customWidth="1"/>
    <col min="9982" max="9982" width="5.88671875" style="36" customWidth="1"/>
    <col min="9983" max="9983" width="67.109375" style="36" customWidth="1"/>
    <col min="9984" max="9984" width="6" style="36" customWidth="1"/>
    <col min="9985" max="9985" width="12.5546875" style="36" customWidth="1"/>
    <col min="9986" max="9990" width="11.44140625" style="36" customWidth="1"/>
    <col min="9991" max="9991" width="4.44140625" style="36"/>
    <col min="9992" max="9992" width="7.109375" style="36" customWidth="1"/>
    <col min="9993" max="9993" width="67.109375" style="36" customWidth="1"/>
    <col min="9994" max="9994" width="25.88671875" style="36" customWidth="1"/>
    <col min="9995" max="9995" width="11.44140625" style="36" customWidth="1"/>
    <col min="9996" max="9996" width="13.6640625" style="36" customWidth="1"/>
    <col min="9997" max="9997" width="2.6640625" style="36" customWidth="1"/>
    <col min="9998" max="10010" width="0" style="36" hidden="1" customWidth="1"/>
    <col min="10011" max="10011" width="1.88671875" style="36" bestFit="1" customWidth="1"/>
    <col min="10012" max="10237" width="10.33203125" style="36" customWidth="1"/>
    <col min="10238" max="10238" width="5.88671875" style="36" customWidth="1"/>
    <col min="10239" max="10239" width="67.109375" style="36" customWidth="1"/>
    <col min="10240" max="10240" width="6" style="36" customWidth="1"/>
    <col min="10241" max="10241" width="12.5546875" style="36" customWidth="1"/>
    <col min="10242" max="10246" width="11.44140625" style="36" customWidth="1"/>
    <col min="10247" max="10247" width="4.44140625" style="36"/>
    <col min="10248" max="10248" width="7.109375" style="36" customWidth="1"/>
    <col min="10249" max="10249" width="67.109375" style="36" customWidth="1"/>
    <col min="10250" max="10250" width="25.88671875" style="36" customWidth="1"/>
    <col min="10251" max="10251" width="11.44140625" style="36" customWidth="1"/>
    <col min="10252" max="10252" width="13.6640625" style="36" customWidth="1"/>
    <col min="10253" max="10253" width="2.6640625" style="36" customWidth="1"/>
    <col min="10254" max="10266" width="0" style="36" hidden="1" customWidth="1"/>
    <col min="10267" max="10267" width="1.88671875" style="36" bestFit="1" customWidth="1"/>
    <col min="10268" max="10493" width="10.33203125" style="36" customWidth="1"/>
    <col min="10494" max="10494" width="5.88671875" style="36" customWidth="1"/>
    <col min="10495" max="10495" width="67.109375" style="36" customWidth="1"/>
    <col min="10496" max="10496" width="6" style="36" customWidth="1"/>
    <col min="10497" max="10497" width="12.5546875" style="36" customWidth="1"/>
    <col min="10498" max="10502" width="11.44140625" style="36" customWidth="1"/>
    <col min="10503" max="10503" width="4.44140625" style="36"/>
    <col min="10504" max="10504" width="7.109375" style="36" customWidth="1"/>
    <col min="10505" max="10505" width="67.109375" style="36" customWidth="1"/>
    <col min="10506" max="10506" width="25.88671875" style="36" customWidth="1"/>
    <col min="10507" max="10507" width="11.44140625" style="36" customWidth="1"/>
    <col min="10508" max="10508" width="13.6640625" style="36" customWidth="1"/>
    <col min="10509" max="10509" width="2.6640625" style="36" customWidth="1"/>
    <col min="10510" max="10522" width="0" style="36" hidden="1" customWidth="1"/>
    <col min="10523" max="10523" width="1.88671875" style="36" bestFit="1" customWidth="1"/>
    <col min="10524" max="10749" width="10.33203125" style="36" customWidth="1"/>
    <col min="10750" max="10750" width="5.88671875" style="36" customWidth="1"/>
    <col min="10751" max="10751" width="67.109375" style="36" customWidth="1"/>
    <col min="10752" max="10752" width="6" style="36" customWidth="1"/>
    <col min="10753" max="10753" width="12.5546875" style="36" customWidth="1"/>
    <col min="10754" max="10758" width="11.44140625" style="36" customWidth="1"/>
    <col min="10759" max="10759" width="4.44140625" style="36"/>
    <col min="10760" max="10760" width="7.109375" style="36" customWidth="1"/>
    <col min="10761" max="10761" width="67.109375" style="36" customWidth="1"/>
    <col min="10762" max="10762" width="25.88671875" style="36" customWidth="1"/>
    <col min="10763" max="10763" width="11.44140625" style="36" customWidth="1"/>
    <col min="10764" max="10764" width="13.6640625" style="36" customWidth="1"/>
    <col min="10765" max="10765" width="2.6640625" style="36" customWidth="1"/>
    <col min="10766" max="10778" width="0" style="36" hidden="1" customWidth="1"/>
    <col min="10779" max="10779" width="1.88671875" style="36" bestFit="1" customWidth="1"/>
    <col min="10780" max="11005" width="10.33203125" style="36" customWidth="1"/>
    <col min="11006" max="11006" width="5.88671875" style="36" customWidth="1"/>
    <col min="11007" max="11007" width="67.109375" style="36" customWidth="1"/>
    <col min="11008" max="11008" width="6" style="36" customWidth="1"/>
    <col min="11009" max="11009" width="12.5546875" style="36" customWidth="1"/>
    <col min="11010" max="11014" width="11.44140625" style="36" customWidth="1"/>
    <col min="11015" max="11015" width="4.44140625" style="36"/>
    <col min="11016" max="11016" width="7.109375" style="36" customWidth="1"/>
    <col min="11017" max="11017" width="67.109375" style="36" customWidth="1"/>
    <col min="11018" max="11018" width="25.88671875" style="36" customWidth="1"/>
    <col min="11019" max="11019" width="11.44140625" style="36" customWidth="1"/>
    <col min="11020" max="11020" width="13.6640625" style="36" customWidth="1"/>
    <col min="11021" max="11021" width="2.6640625" style="36" customWidth="1"/>
    <col min="11022" max="11034" width="0" style="36" hidden="1" customWidth="1"/>
    <col min="11035" max="11035" width="1.88671875" style="36" bestFit="1" customWidth="1"/>
    <col min="11036" max="11261" width="10.33203125" style="36" customWidth="1"/>
    <col min="11262" max="11262" width="5.88671875" style="36" customWidth="1"/>
    <col min="11263" max="11263" width="67.109375" style="36" customWidth="1"/>
    <col min="11264" max="11264" width="6" style="36" customWidth="1"/>
    <col min="11265" max="11265" width="12.5546875" style="36" customWidth="1"/>
    <col min="11266" max="11270" width="11.44140625" style="36" customWidth="1"/>
    <col min="11271" max="11271" width="4.44140625" style="36"/>
    <col min="11272" max="11272" width="7.109375" style="36" customWidth="1"/>
    <col min="11273" max="11273" width="67.109375" style="36" customWidth="1"/>
    <col min="11274" max="11274" width="25.88671875" style="36" customWidth="1"/>
    <col min="11275" max="11275" width="11.44140625" style="36" customWidth="1"/>
    <col min="11276" max="11276" width="13.6640625" style="36" customWidth="1"/>
    <col min="11277" max="11277" width="2.6640625" style="36" customWidth="1"/>
    <col min="11278" max="11290" width="0" style="36" hidden="1" customWidth="1"/>
    <col min="11291" max="11291" width="1.88671875" style="36" bestFit="1" customWidth="1"/>
    <col min="11292" max="11517" width="10.33203125" style="36" customWidth="1"/>
    <col min="11518" max="11518" width="5.88671875" style="36" customWidth="1"/>
    <col min="11519" max="11519" width="67.109375" style="36" customWidth="1"/>
    <col min="11520" max="11520" width="6" style="36" customWidth="1"/>
    <col min="11521" max="11521" width="12.5546875" style="36" customWidth="1"/>
    <col min="11522" max="11526" width="11.44140625" style="36" customWidth="1"/>
    <col min="11527" max="11527" width="4.44140625" style="36"/>
    <col min="11528" max="11528" width="7.109375" style="36" customWidth="1"/>
    <col min="11529" max="11529" width="67.109375" style="36" customWidth="1"/>
    <col min="11530" max="11530" width="25.88671875" style="36" customWidth="1"/>
    <col min="11531" max="11531" width="11.44140625" style="36" customWidth="1"/>
    <col min="11532" max="11532" width="13.6640625" style="36" customWidth="1"/>
    <col min="11533" max="11533" width="2.6640625" style="36" customWidth="1"/>
    <col min="11534" max="11546" width="0" style="36" hidden="1" customWidth="1"/>
    <col min="11547" max="11547" width="1.88671875" style="36" bestFit="1" customWidth="1"/>
    <col min="11548" max="11773" width="10.33203125" style="36" customWidth="1"/>
    <col min="11774" max="11774" width="5.88671875" style="36" customWidth="1"/>
    <col min="11775" max="11775" width="67.109375" style="36" customWidth="1"/>
    <col min="11776" max="11776" width="6" style="36" customWidth="1"/>
    <col min="11777" max="11777" width="12.5546875" style="36" customWidth="1"/>
    <col min="11778" max="11782" width="11.44140625" style="36" customWidth="1"/>
    <col min="11783" max="11783" width="4.44140625" style="36"/>
    <col min="11784" max="11784" width="7.109375" style="36" customWidth="1"/>
    <col min="11785" max="11785" width="67.109375" style="36" customWidth="1"/>
    <col min="11786" max="11786" width="25.88671875" style="36" customWidth="1"/>
    <col min="11787" max="11787" width="11.44140625" style="36" customWidth="1"/>
    <col min="11788" max="11788" width="13.6640625" style="36" customWidth="1"/>
    <col min="11789" max="11789" width="2.6640625" style="36" customWidth="1"/>
    <col min="11790" max="11802" width="0" style="36" hidden="1" customWidth="1"/>
    <col min="11803" max="11803" width="1.88671875" style="36" bestFit="1" customWidth="1"/>
    <col min="11804" max="12029" width="10.33203125" style="36" customWidth="1"/>
    <col min="12030" max="12030" width="5.88671875" style="36" customWidth="1"/>
    <col min="12031" max="12031" width="67.109375" style="36" customWidth="1"/>
    <col min="12032" max="12032" width="6" style="36" customWidth="1"/>
    <col min="12033" max="12033" width="12.5546875" style="36" customWidth="1"/>
    <col min="12034" max="12038" width="11.44140625" style="36" customWidth="1"/>
    <col min="12039" max="12039" width="4.44140625" style="36"/>
    <col min="12040" max="12040" width="7.109375" style="36" customWidth="1"/>
    <col min="12041" max="12041" width="67.109375" style="36" customWidth="1"/>
    <col min="12042" max="12042" width="25.88671875" style="36" customWidth="1"/>
    <col min="12043" max="12043" width="11.44140625" style="36" customWidth="1"/>
    <col min="12044" max="12044" width="13.6640625" style="36" customWidth="1"/>
    <col min="12045" max="12045" width="2.6640625" style="36" customWidth="1"/>
    <col min="12046" max="12058" width="0" style="36" hidden="1" customWidth="1"/>
    <col min="12059" max="12059" width="1.88671875" style="36" bestFit="1" customWidth="1"/>
    <col min="12060" max="12285" width="10.33203125" style="36" customWidth="1"/>
    <col min="12286" max="12286" width="5.88671875" style="36" customWidth="1"/>
    <col min="12287" max="12287" width="67.109375" style="36" customWidth="1"/>
    <col min="12288" max="12288" width="6" style="36" customWidth="1"/>
    <col min="12289" max="12289" width="12.5546875" style="36" customWidth="1"/>
    <col min="12290" max="12294" width="11.44140625" style="36" customWidth="1"/>
    <col min="12295" max="12295" width="4.44140625" style="36"/>
    <col min="12296" max="12296" width="7.109375" style="36" customWidth="1"/>
    <col min="12297" max="12297" width="67.109375" style="36" customWidth="1"/>
    <col min="12298" max="12298" width="25.88671875" style="36" customWidth="1"/>
    <col min="12299" max="12299" width="11.44140625" style="36" customWidth="1"/>
    <col min="12300" max="12300" width="13.6640625" style="36" customWidth="1"/>
    <col min="12301" max="12301" width="2.6640625" style="36" customWidth="1"/>
    <col min="12302" max="12314" width="0" style="36" hidden="1" customWidth="1"/>
    <col min="12315" max="12315" width="1.88671875" style="36" bestFit="1" customWidth="1"/>
    <col min="12316" max="12541" width="10.33203125" style="36" customWidth="1"/>
    <col min="12542" max="12542" width="5.88671875" style="36" customWidth="1"/>
    <col min="12543" max="12543" width="67.109375" style="36" customWidth="1"/>
    <col min="12544" max="12544" width="6" style="36" customWidth="1"/>
    <col min="12545" max="12545" width="12.5546875" style="36" customWidth="1"/>
    <col min="12546" max="12550" width="11.44140625" style="36" customWidth="1"/>
    <col min="12551" max="12551" width="4.44140625" style="36"/>
    <col min="12552" max="12552" width="7.109375" style="36" customWidth="1"/>
    <col min="12553" max="12553" width="67.109375" style="36" customWidth="1"/>
    <col min="12554" max="12554" width="25.88671875" style="36" customWidth="1"/>
    <col min="12555" max="12555" width="11.44140625" style="36" customWidth="1"/>
    <col min="12556" max="12556" width="13.6640625" style="36" customWidth="1"/>
    <col min="12557" max="12557" width="2.6640625" style="36" customWidth="1"/>
    <col min="12558" max="12570" width="0" style="36" hidden="1" customWidth="1"/>
    <col min="12571" max="12571" width="1.88671875" style="36" bestFit="1" customWidth="1"/>
    <col min="12572" max="12797" width="10.33203125" style="36" customWidth="1"/>
    <col min="12798" max="12798" width="5.88671875" style="36" customWidth="1"/>
    <col min="12799" max="12799" width="67.109375" style="36" customWidth="1"/>
    <col min="12800" max="12800" width="6" style="36" customWidth="1"/>
    <col min="12801" max="12801" width="12.5546875" style="36" customWidth="1"/>
    <col min="12802" max="12806" width="11.44140625" style="36" customWidth="1"/>
    <col min="12807" max="12807" width="4.44140625" style="36"/>
    <col min="12808" max="12808" width="7.109375" style="36" customWidth="1"/>
    <col min="12809" max="12809" width="67.109375" style="36" customWidth="1"/>
    <col min="12810" max="12810" width="25.88671875" style="36" customWidth="1"/>
    <col min="12811" max="12811" width="11.44140625" style="36" customWidth="1"/>
    <col min="12812" max="12812" width="13.6640625" style="36" customWidth="1"/>
    <col min="12813" max="12813" width="2.6640625" style="36" customWidth="1"/>
    <col min="12814" max="12826" width="0" style="36" hidden="1" customWidth="1"/>
    <col min="12827" max="12827" width="1.88671875" style="36" bestFit="1" customWidth="1"/>
    <col min="12828" max="13053" width="10.33203125" style="36" customWidth="1"/>
    <col min="13054" max="13054" width="5.88671875" style="36" customWidth="1"/>
    <col min="13055" max="13055" width="67.109375" style="36" customWidth="1"/>
    <col min="13056" max="13056" width="6" style="36" customWidth="1"/>
    <col min="13057" max="13057" width="12.5546875" style="36" customWidth="1"/>
    <col min="13058" max="13062" width="11.44140625" style="36" customWidth="1"/>
    <col min="13063" max="13063" width="4.44140625" style="36"/>
    <col min="13064" max="13064" width="7.109375" style="36" customWidth="1"/>
    <col min="13065" max="13065" width="67.109375" style="36" customWidth="1"/>
    <col min="13066" max="13066" width="25.88671875" style="36" customWidth="1"/>
    <col min="13067" max="13067" width="11.44140625" style="36" customWidth="1"/>
    <col min="13068" max="13068" width="13.6640625" style="36" customWidth="1"/>
    <col min="13069" max="13069" width="2.6640625" style="36" customWidth="1"/>
    <col min="13070" max="13082" width="0" style="36" hidden="1" customWidth="1"/>
    <col min="13083" max="13083" width="1.88671875" style="36" bestFit="1" customWidth="1"/>
    <col min="13084" max="13309" width="10.33203125" style="36" customWidth="1"/>
    <col min="13310" max="13310" width="5.88671875" style="36" customWidth="1"/>
    <col min="13311" max="13311" width="67.109375" style="36" customWidth="1"/>
    <col min="13312" max="13312" width="6" style="36" customWidth="1"/>
    <col min="13313" max="13313" width="12.5546875" style="36" customWidth="1"/>
    <col min="13314" max="13318" width="11.44140625" style="36" customWidth="1"/>
    <col min="13319" max="13319" width="4.44140625" style="36"/>
    <col min="13320" max="13320" width="7.109375" style="36" customWidth="1"/>
    <col min="13321" max="13321" width="67.109375" style="36" customWidth="1"/>
    <col min="13322" max="13322" width="25.88671875" style="36" customWidth="1"/>
    <col min="13323" max="13323" width="11.44140625" style="36" customWidth="1"/>
    <col min="13324" max="13324" width="13.6640625" style="36" customWidth="1"/>
    <col min="13325" max="13325" width="2.6640625" style="36" customWidth="1"/>
    <col min="13326" max="13338" width="0" style="36" hidden="1" customWidth="1"/>
    <col min="13339" max="13339" width="1.88671875" style="36" bestFit="1" customWidth="1"/>
    <col min="13340" max="13565" width="10.33203125" style="36" customWidth="1"/>
    <col min="13566" max="13566" width="5.88671875" style="36" customWidth="1"/>
    <col min="13567" max="13567" width="67.109375" style="36" customWidth="1"/>
    <col min="13568" max="13568" width="6" style="36" customWidth="1"/>
    <col min="13569" max="13569" width="12.5546875" style="36" customWidth="1"/>
    <col min="13570" max="13574" width="11.44140625" style="36" customWidth="1"/>
    <col min="13575" max="13575" width="4.44140625" style="36"/>
    <col min="13576" max="13576" width="7.109375" style="36" customWidth="1"/>
    <col min="13577" max="13577" width="67.109375" style="36" customWidth="1"/>
    <col min="13578" max="13578" width="25.88671875" style="36" customWidth="1"/>
    <col min="13579" max="13579" width="11.44140625" style="36" customWidth="1"/>
    <col min="13580" max="13580" width="13.6640625" style="36" customWidth="1"/>
    <col min="13581" max="13581" width="2.6640625" style="36" customWidth="1"/>
    <col min="13582" max="13594" width="0" style="36" hidden="1" customWidth="1"/>
    <col min="13595" max="13595" width="1.88671875" style="36" bestFit="1" customWidth="1"/>
    <col min="13596" max="13821" width="10.33203125" style="36" customWidth="1"/>
    <col min="13822" max="13822" width="5.88671875" style="36" customWidth="1"/>
    <col min="13823" max="13823" width="67.109375" style="36" customWidth="1"/>
    <col min="13824" max="13824" width="6" style="36" customWidth="1"/>
    <col min="13825" max="13825" width="12.5546875" style="36" customWidth="1"/>
    <col min="13826" max="13830" width="11.44140625" style="36" customWidth="1"/>
    <col min="13831" max="13831" width="4.44140625" style="36"/>
    <col min="13832" max="13832" width="7.109375" style="36" customWidth="1"/>
    <col min="13833" max="13833" width="67.109375" style="36" customWidth="1"/>
    <col min="13834" max="13834" width="25.88671875" style="36" customWidth="1"/>
    <col min="13835" max="13835" width="11.44140625" style="36" customWidth="1"/>
    <col min="13836" max="13836" width="13.6640625" style="36" customWidth="1"/>
    <col min="13837" max="13837" width="2.6640625" style="36" customWidth="1"/>
    <col min="13838" max="13850" width="0" style="36" hidden="1" customWidth="1"/>
    <col min="13851" max="13851" width="1.88671875" style="36" bestFit="1" customWidth="1"/>
    <col min="13852" max="14077" width="10.33203125" style="36" customWidth="1"/>
    <col min="14078" max="14078" width="5.88671875" style="36" customWidth="1"/>
    <col min="14079" max="14079" width="67.109375" style="36" customWidth="1"/>
    <col min="14080" max="14080" width="6" style="36" customWidth="1"/>
    <col min="14081" max="14081" width="12.5546875" style="36" customWidth="1"/>
    <col min="14082" max="14086" width="11.44140625" style="36" customWidth="1"/>
    <col min="14087" max="14087" width="4.44140625" style="36"/>
    <col min="14088" max="14088" width="7.109375" style="36" customWidth="1"/>
    <col min="14089" max="14089" width="67.109375" style="36" customWidth="1"/>
    <col min="14090" max="14090" width="25.88671875" style="36" customWidth="1"/>
    <col min="14091" max="14091" width="11.44140625" style="36" customWidth="1"/>
    <col min="14092" max="14092" width="13.6640625" style="36" customWidth="1"/>
    <col min="14093" max="14093" width="2.6640625" style="36" customWidth="1"/>
    <col min="14094" max="14106" width="0" style="36" hidden="1" customWidth="1"/>
    <col min="14107" max="14107" width="1.88671875" style="36" bestFit="1" customWidth="1"/>
    <col min="14108" max="14333" width="10.33203125" style="36" customWidth="1"/>
    <col min="14334" max="14334" width="5.88671875" style="36" customWidth="1"/>
    <col min="14335" max="14335" width="67.109375" style="36" customWidth="1"/>
    <col min="14336" max="14336" width="6" style="36" customWidth="1"/>
    <col min="14337" max="14337" width="12.5546875" style="36" customWidth="1"/>
    <col min="14338" max="14342" width="11.44140625" style="36" customWidth="1"/>
    <col min="14343" max="14343" width="4.44140625" style="36"/>
    <col min="14344" max="14344" width="7.109375" style="36" customWidth="1"/>
    <col min="14345" max="14345" width="67.109375" style="36" customWidth="1"/>
    <col min="14346" max="14346" width="25.88671875" style="36" customWidth="1"/>
    <col min="14347" max="14347" width="11.44140625" style="36" customWidth="1"/>
    <col min="14348" max="14348" width="13.6640625" style="36" customWidth="1"/>
    <col min="14349" max="14349" width="2.6640625" style="36" customWidth="1"/>
    <col min="14350" max="14362" width="0" style="36" hidden="1" customWidth="1"/>
    <col min="14363" max="14363" width="1.88671875" style="36" bestFit="1" customWidth="1"/>
    <col min="14364" max="14589" width="10.33203125" style="36" customWidth="1"/>
    <col min="14590" max="14590" width="5.88671875" style="36" customWidth="1"/>
    <col min="14591" max="14591" width="67.109375" style="36" customWidth="1"/>
    <col min="14592" max="14592" width="6" style="36" customWidth="1"/>
    <col min="14593" max="14593" width="12.5546875" style="36" customWidth="1"/>
    <col min="14594" max="14598" width="11.44140625" style="36" customWidth="1"/>
    <col min="14599" max="14599" width="4.44140625" style="36"/>
    <col min="14600" max="14600" width="7.109375" style="36" customWidth="1"/>
    <col min="14601" max="14601" width="67.109375" style="36" customWidth="1"/>
    <col min="14602" max="14602" width="25.88671875" style="36" customWidth="1"/>
    <col min="14603" max="14603" width="11.44140625" style="36" customWidth="1"/>
    <col min="14604" max="14604" width="13.6640625" style="36" customWidth="1"/>
    <col min="14605" max="14605" width="2.6640625" style="36" customWidth="1"/>
    <col min="14606" max="14618" width="0" style="36" hidden="1" customWidth="1"/>
    <col min="14619" max="14619" width="1.88671875" style="36" bestFit="1" customWidth="1"/>
    <col min="14620" max="14845" width="10.33203125" style="36" customWidth="1"/>
    <col min="14846" max="14846" width="5.88671875" style="36" customWidth="1"/>
    <col min="14847" max="14847" width="67.109375" style="36" customWidth="1"/>
    <col min="14848" max="14848" width="6" style="36" customWidth="1"/>
    <col min="14849" max="14849" width="12.5546875" style="36" customWidth="1"/>
    <col min="14850" max="14854" width="11.44140625" style="36" customWidth="1"/>
    <col min="14855" max="14855" width="4.44140625" style="36"/>
    <col min="14856" max="14856" width="7.109375" style="36" customWidth="1"/>
    <col min="14857" max="14857" width="67.109375" style="36" customWidth="1"/>
    <col min="14858" max="14858" width="25.88671875" style="36" customWidth="1"/>
    <col min="14859" max="14859" width="11.44140625" style="36" customWidth="1"/>
    <col min="14860" max="14860" width="13.6640625" style="36" customWidth="1"/>
    <col min="14861" max="14861" width="2.6640625" style="36" customWidth="1"/>
    <col min="14862" max="14874" width="0" style="36" hidden="1" customWidth="1"/>
    <col min="14875" max="14875" width="1.88671875" style="36" bestFit="1" customWidth="1"/>
    <col min="14876" max="15101" width="10.33203125" style="36" customWidth="1"/>
    <col min="15102" max="15102" width="5.88671875" style="36" customWidth="1"/>
    <col min="15103" max="15103" width="67.109375" style="36" customWidth="1"/>
    <col min="15104" max="15104" width="6" style="36" customWidth="1"/>
    <col min="15105" max="15105" width="12.5546875" style="36" customWidth="1"/>
    <col min="15106" max="15110" width="11.44140625" style="36" customWidth="1"/>
    <col min="15111" max="15111" width="4.44140625" style="36"/>
    <col min="15112" max="15112" width="7.109375" style="36" customWidth="1"/>
    <col min="15113" max="15113" width="67.109375" style="36" customWidth="1"/>
    <col min="15114" max="15114" width="25.88671875" style="36" customWidth="1"/>
    <col min="15115" max="15115" width="11.44140625" style="36" customWidth="1"/>
    <col min="15116" max="15116" width="13.6640625" style="36" customWidth="1"/>
    <col min="15117" max="15117" width="2.6640625" style="36" customWidth="1"/>
    <col min="15118" max="15130" width="0" style="36" hidden="1" customWidth="1"/>
    <col min="15131" max="15131" width="1.88671875" style="36" bestFit="1" customWidth="1"/>
    <col min="15132" max="15357" width="10.33203125" style="36" customWidth="1"/>
    <col min="15358" max="15358" width="5.88671875" style="36" customWidth="1"/>
    <col min="15359" max="15359" width="67.109375" style="36" customWidth="1"/>
    <col min="15360" max="15360" width="6" style="36" customWidth="1"/>
    <col min="15361" max="15361" width="12.5546875" style="36" customWidth="1"/>
    <col min="15362" max="15366" width="11.44140625" style="36" customWidth="1"/>
    <col min="15367" max="15367" width="4.44140625" style="36"/>
    <col min="15368" max="15368" width="7.109375" style="36" customWidth="1"/>
    <col min="15369" max="15369" width="67.109375" style="36" customWidth="1"/>
    <col min="15370" max="15370" width="25.88671875" style="36" customWidth="1"/>
    <col min="15371" max="15371" width="11.44140625" style="36" customWidth="1"/>
    <col min="15372" max="15372" width="13.6640625" style="36" customWidth="1"/>
    <col min="15373" max="15373" width="2.6640625" style="36" customWidth="1"/>
    <col min="15374" max="15386" width="0" style="36" hidden="1" customWidth="1"/>
    <col min="15387" max="15387" width="1.88671875" style="36" bestFit="1" customWidth="1"/>
    <col min="15388" max="15613" width="10.33203125" style="36" customWidth="1"/>
    <col min="15614" max="15614" width="5.88671875" style="36" customWidth="1"/>
    <col min="15615" max="15615" width="67.109375" style="36" customWidth="1"/>
    <col min="15616" max="15616" width="6" style="36" customWidth="1"/>
    <col min="15617" max="15617" width="12.5546875" style="36" customWidth="1"/>
    <col min="15618" max="15622" width="11.44140625" style="36" customWidth="1"/>
    <col min="15623" max="15623" width="4.44140625" style="36"/>
    <col min="15624" max="15624" width="7.109375" style="36" customWidth="1"/>
    <col min="15625" max="15625" width="67.109375" style="36" customWidth="1"/>
    <col min="15626" max="15626" width="25.88671875" style="36" customWidth="1"/>
    <col min="15627" max="15627" width="11.44140625" style="36" customWidth="1"/>
    <col min="15628" max="15628" width="13.6640625" style="36" customWidth="1"/>
    <col min="15629" max="15629" width="2.6640625" style="36" customWidth="1"/>
    <col min="15630" max="15642" width="0" style="36" hidden="1" customWidth="1"/>
    <col min="15643" max="15643" width="1.88671875" style="36" bestFit="1" customWidth="1"/>
    <col min="15644" max="15869" width="10.33203125" style="36" customWidth="1"/>
    <col min="15870" max="15870" width="5.88671875" style="36" customWidth="1"/>
    <col min="15871" max="15871" width="67.109375" style="36" customWidth="1"/>
    <col min="15872" max="15872" width="6" style="36" customWidth="1"/>
    <col min="15873" max="15873" width="12.5546875" style="36" customWidth="1"/>
    <col min="15874" max="15878" width="11.44140625" style="36" customWidth="1"/>
    <col min="15879" max="15879" width="4.44140625" style="36"/>
    <col min="15880" max="15880" width="7.109375" style="36" customWidth="1"/>
    <col min="15881" max="15881" width="67.109375" style="36" customWidth="1"/>
    <col min="15882" max="15882" width="25.88671875" style="36" customWidth="1"/>
    <col min="15883" max="15883" width="11.44140625" style="36" customWidth="1"/>
    <col min="15884" max="15884" width="13.6640625" style="36" customWidth="1"/>
    <col min="15885" max="15885" width="2.6640625" style="36" customWidth="1"/>
    <col min="15886" max="15898" width="0" style="36" hidden="1" customWidth="1"/>
    <col min="15899" max="15899" width="1.88671875" style="36" bestFit="1" customWidth="1"/>
    <col min="15900" max="16125" width="10.33203125" style="36" customWidth="1"/>
    <col min="16126" max="16126" width="5.88671875" style="36" customWidth="1"/>
    <col min="16127" max="16127" width="67.109375" style="36" customWidth="1"/>
    <col min="16128" max="16128" width="6" style="36" customWidth="1"/>
    <col min="16129" max="16129" width="12.5546875" style="36" customWidth="1"/>
    <col min="16130" max="16134" width="11.44140625" style="36" customWidth="1"/>
    <col min="16135" max="16135" width="4.44140625" style="36"/>
    <col min="16136" max="16136" width="7.109375" style="36" customWidth="1"/>
    <col min="16137" max="16137" width="67.109375" style="36" customWidth="1"/>
    <col min="16138" max="16138" width="25.88671875" style="36" customWidth="1"/>
    <col min="16139" max="16139" width="11.44140625" style="36" customWidth="1"/>
    <col min="16140" max="16140" width="13.6640625" style="36" customWidth="1"/>
    <col min="16141" max="16141" width="2.6640625" style="36" customWidth="1"/>
    <col min="16142" max="16154" width="0" style="36" hidden="1" customWidth="1"/>
    <col min="16155" max="16155" width="1.88671875" style="36" bestFit="1" customWidth="1"/>
    <col min="16156" max="16384" width="10.33203125" style="36" customWidth="1"/>
  </cols>
  <sheetData>
    <row r="1" spans="1:27" ht="15" customHeight="1">
      <c r="A1" s="31"/>
      <c r="B1" s="24"/>
      <c r="C1" s="23" t="str">
        <f>IF(C8="-","[Participant's name]",C8)</f>
        <v>[Participant's name]</v>
      </c>
      <c r="D1" s="41"/>
      <c r="F1" s="32"/>
      <c r="G1" s="33" t="s">
        <v>2</v>
      </c>
      <c r="H1" s="34"/>
      <c r="I1" s="35"/>
      <c r="J1" s="35"/>
      <c r="K1" s="35"/>
      <c r="L1" s="35"/>
      <c r="M1" s="35"/>
      <c r="N1" s="35"/>
      <c r="O1" s="35"/>
      <c r="P1" s="35"/>
      <c r="Q1" s="35"/>
      <c r="R1" s="35"/>
      <c r="S1" s="35"/>
      <c r="T1" s="35"/>
      <c r="U1" s="35"/>
      <c r="V1" s="35"/>
      <c r="W1" s="35"/>
      <c r="X1" s="35"/>
      <c r="Y1" s="35"/>
      <c r="Z1" s="35"/>
      <c r="AA1" s="33" t="s">
        <v>2</v>
      </c>
    </row>
    <row r="2" spans="1:27" ht="15" customHeight="1">
      <c r="A2" s="22"/>
      <c r="B2" s="21"/>
      <c r="C2" s="20"/>
      <c r="D2" s="41"/>
      <c r="F2" s="32"/>
      <c r="G2" s="33"/>
      <c r="H2" s="34"/>
      <c r="I2" s="35"/>
      <c r="J2" s="35"/>
      <c r="K2" s="35"/>
      <c r="L2" s="35"/>
      <c r="M2" s="35"/>
      <c r="N2" s="35"/>
      <c r="O2" s="35"/>
      <c r="P2" s="35"/>
      <c r="Q2" s="35"/>
      <c r="R2" s="35"/>
      <c r="S2" s="35"/>
      <c r="T2" s="35"/>
      <c r="U2" s="35"/>
      <c r="V2" s="35"/>
      <c r="W2" s="35"/>
      <c r="X2" s="35"/>
      <c r="Y2" s="35"/>
      <c r="Z2" s="35"/>
      <c r="AA2" s="33"/>
    </row>
    <row r="3" spans="1:27" ht="15.6">
      <c r="A3" s="37" t="s">
        <v>760</v>
      </c>
      <c r="B3" s="18"/>
      <c r="C3" s="17"/>
      <c r="D3" s="41"/>
      <c r="F3" s="32"/>
      <c r="G3" s="33" t="s">
        <v>2</v>
      </c>
      <c r="H3" s="38"/>
      <c r="I3" s="38"/>
      <c r="V3" s="39"/>
      <c r="AA3" s="33" t="s">
        <v>2</v>
      </c>
    </row>
    <row r="4" spans="1:27" ht="15" customHeight="1">
      <c r="A4" s="40"/>
      <c r="B4" s="40"/>
      <c r="C4" s="41"/>
      <c r="D4" s="41"/>
      <c r="E4" s="41"/>
      <c r="F4" s="41"/>
      <c r="G4" s="33" t="s">
        <v>2</v>
      </c>
      <c r="H4" s="42" t="s">
        <v>4</v>
      </c>
      <c r="I4" s="43" t="s">
        <v>4</v>
      </c>
      <c r="J4" s="42" t="s">
        <v>4</v>
      </c>
      <c r="K4" s="42" t="s">
        <v>4</v>
      </c>
      <c r="L4" s="42">
        <v>0</v>
      </c>
      <c r="M4" s="43" t="s">
        <v>4</v>
      </c>
      <c r="N4" s="43" t="s">
        <v>4</v>
      </c>
      <c r="O4" s="43" t="s">
        <v>4</v>
      </c>
      <c r="P4" s="44" t="s">
        <v>4</v>
      </c>
      <c r="Q4" s="44" t="s">
        <v>4</v>
      </c>
      <c r="R4" s="44" t="s">
        <v>4</v>
      </c>
      <c r="S4" s="44" t="s">
        <v>4</v>
      </c>
      <c r="T4" s="44" t="s">
        <v>4</v>
      </c>
      <c r="V4" s="36" t="s">
        <v>5</v>
      </c>
      <c r="W4" s="36" t="s">
        <v>6</v>
      </c>
      <c r="AA4" s="33" t="s">
        <v>2</v>
      </c>
    </row>
    <row r="5" spans="1:27" ht="15" customHeight="1">
      <c r="B5" s="40"/>
      <c r="C5" s="40"/>
      <c r="D5" s="32"/>
      <c r="E5" s="32"/>
      <c r="F5" s="32"/>
      <c r="G5" s="33" t="s">
        <v>2</v>
      </c>
      <c r="H5" s="45" t="s">
        <v>7</v>
      </c>
      <c r="I5" s="46" t="s">
        <v>8</v>
      </c>
      <c r="J5" s="45" t="s">
        <v>9</v>
      </c>
      <c r="K5" s="47" t="s">
        <v>10</v>
      </c>
      <c r="L5" s="47">
        <v>1</v>
      </c>
      <c r="M5" s="43" t="s">
        <v>3</v>
      </c>
      <c r="N5" s="43" t="s">
        <v>11</v>
      </c>
      <c r="O5" s="48" t="s">
        <v>12</v>
      </c>
      <c r="P5" s="36" t="s">
        <v>13</v>
      </c>
      <c r="Q5" s="36" t="s">
        <v>14</v>
      </c>
      <c r="R5" s="36" t="s">
        <v>12</v>
      </c>
      <c r="S5" s="36" t="s">
        <v>15</v>
      </c>
      <c r="T5" s="36" t="s">
        <v>16</v>
      </c>
      <c r="V5" s="36" t="s">
        <v>17</v>
      </c>
      <c r="W5" s="36" t="s">
        <v>18</v>
      </c>
      <c r="AA5" s="33" t="s">
        <v>2</v>
      </c>
    </row>
    <row r="6" spans="1:27" ht="15" customHeight="1" thickBot="1">
      <c r="A6" s="40"/>
      <c r="B6" s="40"/>
      <c r="C6" s="41"/>
      <c r="D6" s="41"/>
      <c r="E6" s="41"/>
      <c r="F6" s="41"/>
      <c r="G6" s="33" t="s">
        <v>2</v>
      </c>
      <c r="H6" s="49" t="s">
        <v>19</v>
      </c>
      <c r="I6" s="46" t="s">
        <v>20</v>
      </c>
      <c r="J6" s="45" t="s">
        <v>21</v>
      </c>
      <c r="K6" s="50" t="s">
        <v>22</v>
      </c>
      <c r="L6" s="50">
        <v>1000</v>
      </c>
      <c r="M6" s="43" t="s">
        <v>23</v>
      </c>
      <c r="N6" s="43" t="s">
        <v>24</v>
      </c>
      <c r="O6" s="48" t="s">
        <v>25</v>
      </c>
      <c r="P6" s="48" t="s">
        <v>26</v>
      </c>
      <c r="Q6" s="48" t="s">
        <v>14</v>
      </c>
      <c r="R6" s="48" t="s">
        <v>12</v>
      </c>
      <c r="S6" s="48" t="s">
        <v>15</v>
      </c>
      <c r="T6" s="48" t="s">
        <v>27</v>
      </c>
      <c r="V6" s="36" t="s">
        <v>12</v>
      </c>
      <c r="W6" s="36" t="s">
        <v>14</v>
      </c>
      <c r="AA6" s="33" t="s">
        <v>2</v>
      </c>
    </row>
    <row r="7" spans="1:27" ht="15.6">
      <c r="A7" s="40"/>
      <c r="B7" s="391" t="s">
        <v>761</v>
      </c>
      <c r="C7" s="392"/>
      <c r="G7" s="33" t="s">
        <v>2</v>
      </c>
      <c r="H7" s="51" t="s">
        <v>28</v>
      </c>
      <c r="I7" s="51" t="s">
        <v>28</v>
      </c>
      <c r="J7" s="45" t="s">
        <v>29</v>
      </c>
      <c r="N7" s="43" t="s">
        <v>30</v>
      </c>
      <c r="O7" s="48" t="s">
        <v>31</v>
      </c>
      <c r="P7" s="48" t="s">
        <v>32</v>
      </c>
      <c r="Q7" s="48" t="s">
        <v>33</v>
      </c>
      <c r="R7" s="48" t="s">
        <v>25</v>
      </c>
      <c r="S7" s="48" t="s">
        <v>15</v>
      </c>
      <c r="T7" s="48" t="s">
        <v>34</v>
      </c>
      <c r="V7" s="36" t="s">
        <v>35</v>
      </c>
      <c r="W7" s="36" t="s">
        <v>36</v>
      </c>
      <c r="AA7" s="33" t="s">
        <v>2</v>
      </c>
    </row>
    <row r="8" spans="1:27">
      <c r="A8" s="52"/>
      <c r="B8" s="53" t="s">
        <v>623</v>
      </c>
      <c r="C8" s="99" t="s">
        <v>4</v>
      </c>
      <c r="G8" s="33" t="s">
        <v>2</v>
      </c>
      <c r="H8" s="54"/>
      <c r="J8" s="45" t="s">
        <v>37</v>
      </c>
      <c r="O8" s="48" t="s">
        <v>38</v>
      </c>
      <c r="P8" s="48" t="s">
        <v>39</v>
      </c>
      <c r="Q8" s="48" t="s">
        <v>40</v>
      </c>
      <c r="R8" s="48" t="s">
        <v>41</v>
      </c>
      <c r="S8" s="48" t="s">
        <v>15</v>
      </c>
      <c r="T8" s="48" t="s">
        <v>42</v>
      </c>
      <c r="V8" s="36" t="s">
        <v>43</v>
      </c>
      <c r="W8" s="36" t="s">
        <v>44</v>
      </c>
      <c r="AA8" s="33" t="s">
        <v>2</v>
      </c>
    </row>
    <row r="9" spans="1:27">
      <c r="A9" s="52"/>
      <c r="B9" s="53" t="s">
        <v>624</v>
      </c>
      <c r="C9" s="99" t="s">
        <v>4</v>
      </c>
      <c r="D9" s="85"/>
      <c r="G9" s="33" t="s">
        <v>2</v>
      </c>
      <c r="H9" s="54"/>
      <c r="J9" s="49" t="s">
        <v>45</v>
      </c>
      <c r="M9" s="55"/>
      <c r="O9" s="48" t="s">
        <v>46</v>
      </c>
      <c r="P9" s="48" t="s">
        <v>47</v>
      </c>
      <c r="Q9" s="48" t="s">
        <v>14</v>
      </c>
      <c r="R9" s="48" t="s">
        <v>12</v>
      </c>
      <c r="S9" s="48" t="s">
        <v>15</v>
      </c>
      <c r="T9" s="48" t="s">
        <v>48</v>
      </c>
      <c r="V9" s="36" t="s">
        <v>49</v>
      </c>
      <c r="W9" s="36" t="s">
        <v>50</v>
      </c>
      <c r="AA9" s="33" t="s">
        <v>2</v>
      </c>
    </row>
    <row r="10" spans="1:27">
      <c r="A10" s="52"/>
      <c r="B10" s="53" t="s">
        <v>762</v>
      </c>
      <c r="C10" s="99" t="s">
        <v>4</v>
      </c>
      <c r="G10" s="33" t="s">
        <v>2</v>
      </c>
      <c r="O10" s="48" t="s">
        <v>53</v>
      </c>
      <c r="P10" s="48" t="s">
        <v>54</v>
      </c>
      <c r="Q10" s="48" t="s">
        <v>14</v>
      </c>
      <c r="R10" s="48" t="s">
        <v>12</v>
      </c>
      <c r="S10" s="48" t="s">
        <v>15</v>
      </c>
      <c r="T10" s="48" t="s">
        <v>55</v>
      </c>
      <c r="V10" s="36" t="s">
        <v>56</v>
      </c>
      <c r="W10" s="36" t="s">
        <v>57</v>
      </c>
      <c r="AA10" s="33" t="s">
        <v>2</v>
      </c>
    </row>
    <row r="11" spans="1:27">
      <c r="A11" s="52"/>
      <c r="B11" s="53" t="s">
        <v>763</v>
      </c>
      <c r="C11" s="100" t="s">
        <v>1253</v>
      </c>
      <c r="G11" s="33" t="s">
        <v>2</v>
      </c>
      <c r="O11" s="48" t="s">
        <v>58</v>
      </c>
      <c r="P11" s="48" t="s">
        <v>59</v>
      </c>
      <c r="Q11" s="48" t="s">
        <v>14</v>
      </c>
      <c r="R11" s="48" t="s">
        <v>12</v>
      </c>
      <c r="S11" s="48" t="s">
        <v>15</v>
      </c>
      <c r="T11" s="48" t="s">
        <v>60</v>
      </c>
      <c r="V11" s="36" t="s">
        <v>61</v>
      </c>
      <c r="W11" s="36" t="s">
        <v>62</v>
      </c>
      <c r="AA11" s="33" t="s">
        <v>2</v>
      </c>
    </row>
    <row r="12" spans="1:27">
      <c r="A12" s="52"/>
      <c r="B12" s="130" t="s">
        <v>1059</v>
      </c>
      <c r="C12" s="169"/>
      <c r="G12" s="33"/>
      <c r="O12" s="48"/>
      <c r="P12" s="48"/>
      <c r="Q12" s="48"/>
      <c r="R12" s="48"/>
      <c r="S12" s="48"/>
      <c r="T12" s="48"/>
      <c r="AA12" s="33"/>
    </row>
    <row r="13" spans="1:27" ht="12.75" customHeight="1">
      <c r="A13" s="52"/>
      <c r="B13" s="130" t="s">
        <v>1055</v>
      </c>
      <c r="C13" s="167" t="s">
        <v>1054</v>
      </c>
      <c r="G13" s="33" t="s">
        <v>2</v>
      </c>
      <c r="O13" s="48" t="s">
        <v>63</v>
      </c>
      <c r="P13" s="48" t="s">
        <v>64</v>
      </c>
      <c r="Q13" s="48" t="s">
        <v>14</v>
      </c>
      <c r="R13" s="48" t="s">
        <v>12</v>
      </c>
      <c r="S13" s="48" t="s">
        <v>15</v>
      </c>
      <c r="T13" s="48" t="s">
        <v>65</v>
      </c>
      <c r="V13" s="36" t="s">
        <v>66</v>
      </c>
      <c r="W13" s="36" t="s">
        <v>67</v>
      </c>
      <c r="AA13" s="33" t="s">
        <v>2</v>
      </c>
    </row>
    <row r="14" spans="1:27">
      <c r="A14" s="52"/>
      <c r="B14" s="53" t="s">
        <v>764</v>
      </c>
      <c r="C14" s="66" t="s">
        <v>765</v>
      </c>
      <c r="G14" s="33" t="s">
        <v>2</v>
      </c>
      <c r="O14" s="48" t="s">
        <v>68</v>
      </c>
      <c r="P14" s="48" t="s">
        <v>69</v>
      </c>
      <c r="Q14" s="48" t="s">
        <v>14</v>
      </c>
      <c r="R14" s="48" t="s">
        <v>12</v>
      </c>
      <c r="S14" s="48" t="s">
        <v>15</v>
      </c>
      <c r="T14" s="48" t="s">
        <v>70</v>
      </c>
      <c r="V14" s="36" t="s">
        <v>71</v>
      </c>
      <c r="W14" s="36" t="s">
        <v>72</v>
      </c>
      <c r="AA14" s="33" t="s">
        <v>2</v>
      </c>
    </row>
    <row r="15" spans="1:27">
      <c r="A15" s="52"/>
      <c r="B15" s="53" t="s">
        <v>766</v>
      </c>
      <c r="C15" s="124">
        <v>44926</v>
      </c>
      <c r="G15" s="33" t="s">
        <v>2</v>
      </c>
      <c r="P15" s="48" t="s">
        <v>77</v>
      </c>
      <c r="Q15" s="48" t="s">
        <v>14</v>
      </c>
      <c r="R15" s="48" t="s">
        <v>78</v>
      </c>
      <c r="S15" s="48" t="s">
        <v>15</v>
      </c>
      <c r="T15" s="48" t="s">
        <v>79</v>
      </c>
      <c r="V15" s="36" t="s">
        <v>80</v>
      </c>
      <c r="W15" s="36" t="s">
        <v>81</v>
      </c>
      <c r="AA15" s="33" t="s">
        <v>2</v>
      </c>
    </row>
    <row r="16" spans="1:27">
      <c r="A16" s="52"/>
      <c r="B16" s="130" t="s">
        <v>955</v>
      </c>
      <c r="C16" s="99"/>
      <c r="G16" s="33" t="s">
        <v>2</v>
      </c>
      <c r="P16" s="48" t="s">
        <v>82</v>
      </c>
      <c r="Q16" s="48" t="s">
        <v>83</v>
      </c>
      <c r="R16" s="48" t="s">
        <v>31</v>
      </c>
      <c r="S16" s="48" t="s">
        <v>15</v>
      </c>
      <c r="T16" s="48" t="s">
        <v>84</v>
      </c>
      <c r="V16" s="36" t="s">
        <v>85</v>
      </c>
      <c r="W16" s="36" t="s">
        <v>86</v>
      </c>
      <c r="AA16" s="33" t="s">
        <v>2</v>
      </c>
    </row>
    <row r="17" spans="1:27" ht="15" thickBot="1">
      <c r="A17" s="52"/>
      <c r="G17" s="33" t="s">
        <v>2</v>
      </c>
      <c r="P17" s="48" t="s">
        <v>94</v>
      </c>
      <c r="Q17" s="48" t="s">
        <v>14</v>
      </c>
      <c r="R17" s="48" t="s">
        <v>12</v>
      </c>
      <c r="S17" s="48" t="s">
        <v>15</v>
      </c>
      <c r="T17" s="48" t="s">
        <v>95</v>
      </c>
      <c r="V17" s="36" t="s">
        <v>96</v>
      </c>
      <c r="W17" s="36" t="s">
        <v>97</v>
      </c>
      <c r="AA17" s="33" t="s">
        <v>2</v>
      </c>
    </row>
    <row r="18" spans="1:27" ht="16.2" thickBot="1">
      <c r="A18" s="40"/>
      <c r="B18" s="393" t="s">
        <v>625</v>
      </c>
      <c r="C18" s="394"/>
      <c r="D18" s="40"/>
      <c r="E18" s="40"/>
      <c r="F18" s="40"/>
      <c r="G18" s="33" t="s">
        <v>2</v>
      </c>
      <c r="P18" s="48" t="s">
        <v>98</v>
      </c>
      <c r="Q18" s="48" t="s">
        <v>14</v>
      </c>
      <c r="R18" s="48" t="s">
        <v>12</v>
      </c>
      <c r="S18" s="48" t="s">
        <v>15</v>
      </c>
      <c r="T18" s="48" t="s">
        <v>99</v>
      </c>
      <c r="V18" s="36" t="s">
        <v>100</v>
      </c>
      <c r="W18" s="36" t="s">
        <v>101</v>
      </c>
      <c r="AA18" s="33" t="s">
        <v>2</v>
      </c>
    </row>
    <row r="19" spans="1:27">
      <c r="B19" s="62" t="s">
        <v>631</v>
      </c>
      <c r="C19" s="101" t="s">
        <v>4</v>
      </c>
      <c r="G19" s="33" t="s">
        <v>2</v>
      </c>
      <c r="P19" s="48" t="s">
        <v>102</v>
      </c>
      <c r="Q19" s="48" t="s">
        <v>14</v>
      </c>
      <c r="R19" s="48" t="s">
        <v>12</v>
      </c>
      <c r="S19" s="48" t="s">
        <v>15</v>
      </c>
      <c r="T19" s="48" t="s">
        <v>103</v>
      </c>
      <c r="V19" s="36" t="s">
        <v>58</v>
      </c>
      <c r="W19" s="36" t="s">
        <v>104</v>
      </c>
      <c r="AA19" s="33" t="s">
        <v>2</v>
      </c>
    </row>
    <row r="20" spans="1:27">
      <c r="B20" s="59" t="s">
        <v>626</v>
      </c>
      <c r="C20" s="102" t="s">
        <v>4</v>
      </c>
      <c r="G20" s="33" t="s">
        <v>2</v>
      </c>
      <c r="P20" s="48" t="s">
        <v>105</v>
      </c>
      <c r="Q20" s="48" t="s">
        <v>106</v>
      </c>
      <c r="R20" s="48" t="s">
        <v>73</v>
      </c>
      <c r="S20" s="48" t="s">
        <v>15</v>
      </c>
      <c r="T20" s="48" t="s">
        <v>107</v>
      </c>
      <c r="V20" s="36" t="s">
        <v>108</v>
      </c>
      <c r="W20" s="36" t="s">
        <v>109</v>
      </c>
      <c r="AA20" s="33" t="s">
        <v>2</v>
      </c>
    </row>
    <row r="21" spans="1:27">
      <c r="B21" s="59" t="s">
        <v>627</v>
      </c>
      <c r="C21" s="102" t="s">
        <v>4</v>
      </c>
      <c r="G21" s="33" t="s">
        <v>2</v>
      </c>
      <c r="P21" s="48" t="s">
        <v>110</v>
      </c>
      <c r="Q21" s="48" t="s">
        <v>111</v>
      </c>
      <c r="R21" s="48" t="s">
        <v>35</v>
      </c>
      <c r="S21" s="48" t="s">
        <v>15</v>
      </c>
      <c r="T21" s="48" t="s">
        <v>112</v>
      </c>
      <c r="V21" s="36" t="s">
        <v>113</v>
      </c>
      <c r="W21" s="36" t="s">
        <v>114</v>
      </c>
      <c r="AA21" s="33" t="s">
        <v>2</v>
      </c>
    </row>
    <row r="22" spans="1:27" ht="15" thickBot="1">
      <c r="B22" s="60" t="s">
        <v>628</v>
      </c>
      <c r="C22" s="103" t="s">
        <v>4</v>
      </c>
      <c r="D22" s="56"/>
      <c r="E22" s="56"/>
      <c r="F22" s="56"/>
      <c r="G22" s="33" t="s">
        <v>2</v>
      </c>
      <c r="P22" s="48" t="s">
        <v>115</v>
      </c>
      <c r="Q22" s="48" t="s">
        <v>116</v>
      </c>
      <c r="R22" s="48" t="s">
        <v>117</v>
      </c>
      <c r="S22" s="48" t="s">
        <v>118</v>
      </c>
      <c r="T22" s="48"/>
      <c r="V22" s="36" t="s">
        <v>46</v>
      </c>
      <c r="W22" s="36" t="s">
        <v>119</v>
      </c>
      <c r="AA22" s="33" t="s">
        <v>2</v>
      </c>
    </row>
    <row r="23" spans="1:27">
      <c r="B23" s="62" t="s">
        <v>630</v>
      </c>
      <c r="C23" s="104" t="s">
        <v>4</v>
      </c>
      <c r="G23" s="33" t="s">
        <v>2</v>
      </c>
      <c r="P23" s="48" t="s">
        <v>120</v>
      </c>
      <c r="Q23" s="48" t="s">
        <v>121</v>
      </c>
      <c r="R23" s="48" t="s">
        <v>122</v>
      </c>
      <c r="S23" s="48" t="s">
        <v>118</v>
      </c>
      <c r="T23" s="48"/>
      <c r="V23" s="36" t="s">
        <v>123</v>
      </c>
      <c r="W23" s="36" t="s">
        <v>124</v>
      </c>
      <c r="AA23" s="33" t="s">
        <v>2</v>
      </c>
    </row>
    <row r="24" spans="1:27">
      <c r="B24" s="59" t="s">
        <v>626</v>
      </c>
      <c r="C24" s="105" t="s">
        <v>4</v>
      </c>
      <c r="G24" s="33" t="s">
        <v>2</v>
      </c>
      <c r="P24" s="48" t="s">
        <v>125</v>
      </c>
      <c r="Q24" s="48" t="s">
        <v>126</v>
      </c>
      <c r="R24" s="48" t="s">
        <v>127</v>
      </c>
      <c r="S24" s="48" t="s">
        <v>118</v>
      </c>
      <c r="T24" s="48"/>
      <c r="V24" s="36" t="s">
        <v>128</v>
      </c>
      <c r="W24" s="36" t="s">
        <v>129</v>
      </c>
      <c r="AA24" s="33" t="s">
        <v>2</v>
      </c>
    </row>
    <row r="25" spans="1:27">
      <c r="B25" s="59" t="s">
        <v>627</v>
      </c>
      <c r="C25" s="105" t="s">
        <v>4</v>
      </c>
      <c r="G25" s="33" t="s">
        <v>2</v>
      </c>
      <c r="P25" s="48" t="s">
        <v>130</v>
      </c>
      <c r="Q25" s="48" t="s">
        <v>131</v>
      </c>
      <c r="R25" s="48" t="s">
        <v>132</v>
      </c>
      <c r="S25" s="48" t="s">
        <v>118</v>
      </c>
      <c r="T25" s="48"/>
      <c r="V25" s="36" t="s">
        <v>63</v>
      </c>
      <c r="W25" s="36" t="s">
        <v>133</v>
      </c>
      <c r="AA25" s="33" t="s">
        <v>2</v>
      </c>
    </row>
    <row r="26" spans="1:27" ht="15" thickBot="1">
      <c r="B26" s="60" t="s">
        <v>628</v>
      </c>
      <c r="C26" s="106" t="s">
        <v>4</v>
      </c>
      <c r="D26" s="56"/>
      <c r="E26" s="56"/>
      <c r="F26" s="56"/>
      <c r="G26" s="33" t="s">
        <v>2</v>
      </c>
      <c r="P26" s="48" t="s">
        <v>134</v>
      </c>
      <c r="Q26" s="48" t="s">
        <v>135</v>
      </c>
      <c r="R26" s="48" t="s">
        <v>49</v>
      </c>
      <c r="S26" s="48" t="s">
        <v>118</v>
      </c>
      <c r="T26" s="48"/>
      <c r="V26" s="36" t="s">
        <v>136</v>
      </c>
      <c r="W26" s="36" t="s">
        <v>137</v>
      </c>
      <c r="AA26" s="33" t="s">
        <v>2</v>
      </c>
    </row>
    <row r="27" spans="1:27">
      <c r="B27" s="62" t="s">
        <v>629</v>
      </c>
      <c r="C27" s="104" t="s">
        <v>4</v>
      </c>
      <c r="G27" s="33" t="s">
        <v>2</v>
      </c>
      <c r="P27" s="48" t="s">
        <v>138</v>
      </c>
      <c r="Q27" s="48" t="s">
        <v>139</v>
      </c>
      <c r="R27" s="48" t="s">
        <v>140</v>
      </c>
      <c r="S27" s="48" t="s">
        <v>118</v>
      </c>
      <c r="T27" s="48"/>
      <c r="V27" s="36" t="s">
        <v>141</v>
      </c>
      <c r="W27" s="36" t="s">
        <v>142</v>
      </c>
      <c r="AA27" s="33" t="s">
        <v>2</v>
      </c>
    </row>
    <row r="28" spans="1:27">
      <c r="B28" s="59" t="s">
        <v>626</v>
      </c>
      <c r="C28" s="105" t="s">
        <v>4</v>
      </c>
      <c r="G28" s="33" t="s">
        <v>2</v>
      </c>
      <c r="P28" s="48" t="s">
        <v>143</v>
      </c>
      <c r="Q28" s="48" t="s">
        <v>144</v>
      </c>
      <c r="R28" s="48" t="s">
        <v>145</v>
      </c>
      <c r="S28" s="48" t="s">
        <v>118</v>
      </c>
      <c r="T28" s="48"/>
      <c r="V28" s="36" t="s">
        <v>146</v>
      </c>
      <c r="W28" s="36" t="s">
        <v>147</v>
      </c>
      <c r="AA28" s="33" t="s">
        <v>2</v>
      </c>
    </row>
    <row r="29" spans="1:27">
      <c r="B29" s="59" t="s">
        <v>627</v>
      </c>
      <c r="C29" s="105" t="s">
        <v>4</v>
      </c>
      <c r="G29" s="33" t="s">
        <v>2</v>
      </c>
      <c r="P29" s="48" t="s">
        <v>148</v>
      </c>
      <c r="Q29" s="48" t="s">
        <v>149</v>
      </c>
      <c r="R29" s="48" t="s">
        <v>150</v>
      </c>
      <c r="S29" s="48" t="s">
        <v>118</v>
      </c>
      <c r="T29" s="48"/>
      <c r="V29" s="36" t="s">
        <v>151</v>
      </c>
      <c r="W29" s="36" t="s">
        <v>152</v>
      </c>
      <c r="AA29" s="33" t="s">
        <v>2</v>
      </c>
    </row>
    <row r="30" spans="1:27" ht="15" thickBot="1">
      <c r="B30" s="60" t="s">
        <v>628</v>
      </c>
      <c r="C30" s="106" t="s">
        <v>4</v>
      </c>
      <c r="G30" s="33" t="s">
        <v>2</v>
      </c>
      <c r="P30" s="48" t="s">
        <v>153</v>
      </c>
      <c r="Q30" s="48" t="s">
        <v>154</v>
      </c>
      <c r="R30" s="48" t="s">
        <v>155</v>
      </c>
      <c r="S30" s="48" t="s">
        <v>118</v>
      </c>
      <c r="T30" s="48"/>
      <c r="V30" s="36" t="s">
        <v>156</v>
      </c>
      <c r="W30" s="36" t="s">
        <v>157</v>
      </c>
      <c r="AA30" s="33" t="s">
        <v>2</v>
      </c>
    </row>
    <row r="31" spans="1:27">
      <c r="G31" s="33" t="s">
        <v>2</v>
      </c>
      <c r="P31" s="48" t="s">
        <v>158</v>
      </c>
      <c r="Q31" s="48" t="s">
        <v>159</v>
      </c>
      <c r="R31" s="48" t="s">
        <v>160</v>
      </c>
      <c r="S31" s="48" t="s">
        <v>118</v>
      </c>
      <c r="T31" s="48"/>
      <c r="V31" s="36" t="s">
        <v>161</v>
      </c>
      <c r="W31" s="36" t="s">
        <v>162</v>
      </c>
      <c r="AA31" s="33" t="s">
        <v>2</v>
      </c>
    </row>
    <row r="32" spans="1:27">
      <c r="G32" s="33" t="s">
        <v>2</v>
      </c>
      <c r="P32" s="48" t="s">
        <v>163</v>
      </c>
      <c r="Q32" s="48" t="s">
        <v>164</v>
      </c>
      <c r="R32" s="48" t="s">
        <v>90</v>
      </c>
      <c r="S32" s="48" t="s">
        <v>118</v>
      </c>
      <c r="T32" s="48"/>
      <c r="V32" s="36" t="s">
        <v>132</v>
      </c>
      <c r="W32" s="36" t="s">
        <v>165</v>
      </c>
      <c r="AA32" s="33" t="s">
        <v>2</v>
      </c>
    </row>
    <row r="33" spans="7:27">
      <c r="G33" s="33" t="s">
        <v>2</v>
      </c>
      <c r="I33" s="36" t="s">
        <v>166</v>
      </c>
      <c r="P33" s="48" t="s">
        <v>167</v>
      </c>
      <c r="Q33" s="48" t="s">
        <v>168</v>
      </c>
      <c r="R33" s="48" t="s">
        <v>51</v>
      </c>
      <c r="S33" s="48" t="s">
        <v>118</v>
      </c>
      <c r="T33" s="48"/>
      <c r="V33" s="36" t="s">
        <v>38</v>
      </c>
      <c r="W33" s="36" t="s">
        <v>169</v>
      </c>
      <c r="AA33" s="33" t="s">
        <v>2</v>
      </c>
    </row>
    <row r="34" spans="7:27">
      <c r="G34" s="33" t="s">
        <v>2</v>
      </c>
      <c r="I34" s="57" t="s">
        <v>170</v>
      </c>
      <c r="P34" s="48" t="s">
        <v>171</v>
      </c>
      <c r="Q34" s="48" t="s">
        <v>172</v>
      </c>
      <c r="R34" s="48" t="s">
        <v>156</v>
      </c>
      <c r="S34" s="48" t="s">
        <v>118</v>
      </c>
      <c r="T34" s="48"/>
      <c r="V34" s="36" t="s">
        <v>173</v>
      </c>
      <c r="W34" s="36" t="s">
        <v>174</v>
      </c>
      <c r="AA34" s="33" t="s">
        <v>2</v>
      </c>
    </row>
    <row r="35" spans="7:27">
      <c r="G35" s="33" t="s">
        <v>2</v>
      </c>
      <c r="P35" s="48" t="s">
        <v>175</v>
      </c>
      <c r="Q35" s="48" t="s">
        <v>176</v>
      </c>
      <c r="R35" s="48" t="s">
        <v>66</v>
      </c>
      <c r="S35" s="48" t="s">
        <v>118</v>
      </c>
      <c r="T35" s="48"/>
      <c r="V35" s="36" t="s">
        <v>177</v>
      </c>
      <c r="W35" s="36" t="s">
        <v>178</v>
      </c>
      <c r="AA35" s="33" t="s">
        <v>2</v>
      </c>
    </row>
    <row r="36" spans="7:27">
      <c r="G36" s="33" t="s">
        <v>2</v>
      </c>
      <c r="P36" s="48" t="s">
        <v>179</v>
      </c>
      <c r="Q36" s="48" t="s">
        <v>180</v>
      </c>
      <c r="R36" s="48" t="s">
        <v>151</v>
      </c>
      <c r="S36" s="48" t="s">
        <v>118</v>
      </c>
      <c r="T36" s="48"/>
      <c r="V36" s="36" t="s">
        <v>181</v>
      </c>
      <c r="W36" s="36" t="s">
        <v>182</v>
      </c>
      <c r="AA36" s="33" t="s">
        <v>2</v>
      </c>
    </row>
    <row r="37" spans="7:27">
      <c r="G37" s="33" t="s">
        <v>2</v>
      </c>
      <c r="P37" s="48" t="s">
        <v>183</v>
      </c>
      <c r="Q37" s="48" t="s">
        <v>184</v>
      </c>
      <c r="R37" s="48" t="s">
        <v>185</v>
      </c>
      <c r="S37" s="48" t="s">
        <v>118</v>
      </c>
      <c r="T37" s="48"/>
      <c r="V37" s="36" t="s">
        <v>145</v>
      </c>
      <c r="W37" s="36" t="s">
        <v>186</v>
      </c>
      <c r="AA37" s="33" t="s">
        <v>2</v>
      </c>
    </row>
    <row r="38" spans="7:27">
      <c r="G38" s="33" t="s">
        <v>2</v>
      </c>
      <c r="P38" s="48" t="s">
        <v>187</v>
      </c>
      <c r="Q38" s="48" t="s">
        <v>188</v>
      </c>
      <c r="R38" s="48" t="s">
        <v>189</v>
      </c>
      <c r="S38" s="48" t="s">
        <v>118</v>
      </c>
      <c r="T38" s="48"/>
      <c r="V38" s="36" t="s">
        <v>190</v>
      </c>
      <c r="W38" s="36" t="s">
        <v>191</v>
      </c>
      <c r="AA38" s="33" t="s">
        <v>2</v>
      </c>
    </row>
    <row r="39" spans="7:27">
      <c r="G39" s="33" t="s">
        <v>2</v>
      </c>
      <c r="P39" s="48" t="s">
        <v>192</v>
      </c>
      <c r="Q39" s="48" t="s">
        <v>193</v>
      </c>
      <c r="R39" s="48" t="s">
        <v>96</v>
      </c>
      <c r="S39" s="48" t="s">
        <v>118</v>
      </c>
      <c r="T39" s="48"/>
      <c r="V39" s="36" t="s">
        <v>194</v>
      </c>
      <c r="W39" s="36" t="s">
        <v>195</v>
      </c>
      <c r="AA39" s="33" t="s">
        <v>2</v>
      </c>
    </row>
    <row r="40" spans="7:27">
      <c r="G40" s="33" t="s">
        <v>2</v>
      </c>
      <c r="P40" s="48" t="s">
        <v>196</v>
      </c>
      <c r="Q40" s="48" t="s">
        <v>197</v>
      </c>
      <c r="R40" s="48" t="s">
        <v>198</v>
      </c>
      <c r="S40" s="48" t="s">
        <v>118</v>
      </c>
      <c r="T40" s="48"/>
      <c r="V40" s="36" t="s">
        <v>199</v>
      </c>
      <c r="W40" s="36" t="s">
        <v>200</v>
      </c>
      <c r="AA40" s="33" t="s">
        <v>2</v>
      </c>
    </row>
    <row r="41" spans="7:27">
      <c r="G41" s="33" t="s">
        <v>2</v>
      </c>
      <c r="P41" s="48" t="s">
        <v>201</v>
      </c>
      <c r="Q41" s="48" t="s">
        <v>202</v>
      </c>
      <c r="R41" s="48" t="s">
        <v>76</v>
      </c>
      <c r="S41" s="48" t="s">
        <v>118</v>
      </c>
      <c r="T41" s="48"/>
      <c r="V41" s="36" t="s">
        <v>203</v>
      </c>
      <c r="W41" s="36" t="s">
        <v>204</v>
      </c>
      <c r="AA41" s="33" t="s">
        <v>2</v>
      </c>
    </row>
    <row r="42" spans="7:27">
      <c r="G42" s="33" t="s">
        <v>2</v>
      </c>
      <c r="P42" s="48" t="s">
        <v>205</v>
      </c>
      <c r="Q42" s="48" t="s">
        <v>206</v>
      </c>
      <c r="R42" s="48" t="s">
        <v>43</v>
      </c>
      <c r="S42" s="48" t="s">
        <v>118</v>
      </c>
      <c r="T42" s="48"/>
      <c r="V42" s="36" t="s">
        <v>207</v>
      </c>
      <c r="W42" s="36" t="s">
        <v>208</v>
      </c>
      <c r="AA42" s="33" t="s">
        <v>2</v>
      </c>
    </row>
    <row r="43" spans="7:27">
      <c r="G43" s="33" t="s">
        <v>2</v>
      </c>
      <c r="P43" s="48" t="s">
        <v>209</v>
      </c>
      <c r="Q43" s="48" t="s">
        <v>210</v>
      </c>
      <c r="R43" s="48" t="s">
        <v>88</v>
      </c>
      <c r="S43" s="48" t="s">
        <v>118</v>
      </c>
      <c r="T43" s="48"/>
      <c r="V43" s="36" t="s">
        <v>211</v>
      </c>
      <c r="W43" s="36" t="s">
        <v>212</v>
      </c>
      <c r="AA43" s="33" t="s">
        <v>2</v>
      </c>
    </row>
    <row r="44" spans="7:27">
      <c r="G44" s="33" t="s">
        <v>2</v>
      </c>
      <c r="P44" s="48" t="s">
        <v>213</v>
      </c>
      <c r="Q44" s="48" t="s">
        <v>214</v>
      </c>
      <c r="R44" s="48" t="s">
        <v>215</v>
      </c>
      <c r="S44" s="48" t="s">
        <v>118</v>
      </c>
      <c r="T44" s="48"/>
      <c r="V44" s="36" t="s">
        <v>68</v>
      </c>
      <c r="W44" s="36" t="s">
        <v>216</v>
      </c>
      <c r="AA44" s="33" t="s">
        <v>2</v>
      </c>
    </row>
    <row r="45" spans="7:27">
      <c r="G45" s="33" t="s">
        <v>2</v>
      </c>
      <c r="P45" s="48" t="s">
        <v>217</v>
      </c>
      <c r="Q45" s="48" t="s">
        <v>218</v>
      </c>
      <c r="R45" s="48" t="s">
        <v>100</v>
      </c>
      <c r="S45" s="48" t="s">
        <v>118</v>
      </c>
      <c r="T45" s="48"/>
      <c r="V45" s="36" t="s">
        <v>150</v>
      </c>
      <c r="W45" s="36" t="s">
        <v>219</v>
      </c>
      <c r="AA45" s="33" t="s">
        <v>2</v>
      </c>
    </row>
    <row r="46" spans="7:27">
      <c r="G46" s="33" t="s">
        <v>2</v>
      </c>
      <c r="P46" s="48" t="s">
        <v>220</v>
      </c>
      <c r="Q46" s="48" t="s">
        <v>221</v>
      </c>
      <c r="R46" s="48" t="s">
        <v>128</v>
      </c>
      <c r="S46" s="48" t="s">
        <v>118</v>
      </c>
      <c r="T46" s="48"/>
      <c r="V46" s="36" t="s">
        <v>222</v>
      </c>
      <c r="W46" s="36" t="s">
        <v>223</v>
      </c>
      <c r="AA46" s="33" t="s">
        <v>2</v>
      </c>
    </row>
    <row r="47" spans="7:27">
      <c r="G47" s="33" t="s">
        <v>2</v>
      </c>
      <c r="P47" s="48" t="s">
        <v>224</v>
      </c>
      <c r="Q47" s="48" t="s">
        <v>225</v>
      </c>
      <c r="R47" s="48" t="s">
        <v>226</v>
      </c>
      <c r="S47" s="48" t="s">
        <v>118</v>
      </c>
      <c r="T47" s="48"/>
      <c r="V47" s="36" t="s">
        <v>227</v>
      </c>
      <c r="W47" s="36" t="s">
        <v>228</v>
      </c>
      <c r="AA47" s="33" t="s">
        <v>2</v>
      </c>
    </row>
    <row r="48" spans="7:27">
      <c r="G48" s="33" t="s">
        <v>2</v>
      </c>
      <c r="P48" s="48" t="s">
        <v>229</v>
      </c>
      <c r="Q48" s="48" t="s">
        <v>230</v>
      </c>
      <c r="R48" s="48" t="s">
        <v>61</v>
      </c>
      <c r="S48" s="48" t="s">
        <v>118</v>
      </c>
      <c r="T48" s="48"/>
      <c r="V48" s="36" t="s">
        <v>231</v>
      </c>
      <c r="W48" s="36" t="s">
        <v>232</v>
      </c>
      <c r="AA48" s="33" t="s">
        <v>2</v>
      </c>
    </row>
    <row r="49" spans="7:27">
      <c r="G49" s="33" t="s">
        <v>2</v>
      </c>
      <c r="P49" s="48" t="s">
        <v>233</v>
      </c>
      <c r="Q49" s="48" t="s">
        <v>234</v>
      </c>
      <c r="R49" s="48" t="s">
        <v>181</v>
      </c>
      <c r="S49" s="48" t="s">
        <v>118</v>
      </c>
      <c r="T49" s="48"/>
      <c r="V49" s="36" t="s">
        <v>198</v>
      </c>
      <c r="W49" s="36" t="s">
        <v>235</v>
      </c>
      <c r="AA49" s="33" t="s">
        <v>2</v>
      </c>
    </row>
    <row r="50" spans="7:27">
      <c r="G50" s="33" t="s">
        <v>2</v>
      </c>
      <c r="P50" s="48" t="s">
        <v>236</v>
      </c>
      <c r="Q50" s="48" t="s">
        <v>237</v>
      </c>
      <c r="R50" s="48" t="s">
        <v>92</v>
      </c>
      <c r="S50" s="48" t="s">
        <v>118</v>
      </c>
      <c r="T50" s="48"/>
      <c r="V50" s="36" t="s">
        <v>238</v>
      </c>
      <c r="W50" s="36" t="s">
        <v>239</v>
      </c>
      <c r="AA50" s="33" t="s">
        <v>2</v>
      </c>
    </row>
    <row r="51" spans="7:27">
      <c r="G51" s="33" t="s">
        <v>2</v>
      </c>
      <c r="P51" s="48" t="s">
        <v>240</v>
      </c>
      <c r="Q51" s="48" t="s">
        <v>241</v>
      </c>
      <c r="R51" s="48" t="s">
        <v>93</v>
      </c>
      <c r="S51" s="48" t="s">
        <v>118</v>
      </c>
      <c r="T51" s="48"/>
      <c r="V51" s="36" t="s">
        <v>242</v>
      </c>
      <c r="W51" s="36" t="s">
        <v>243</v>
      </c>
      <c r="AA51" s="33" t="s">
        <v>2</v>
      </c>
    </row>
    <row r="52" spans="7:27">
      <c r="G52" s="33" t="s">
        <v>2</v>
      </c>
      <c r="P52" s="48" t="s">
        <v>244</v>
      </c>
      <c r="Q52" s="48" t="s">
        <v>245</v>
      </c>
      <c r="R52" s="48" t="s">
        <v>108</v>
      </c>
      <c r="S52" s="48" t="s">
        <v>118</v>
      </c>
      <c r="T52" s="48"/>
      <c r="V52" s="36" t="s">
        <v>41</v>
      </c>
      <c r="W52" s="36" t="s">
        <v>246</v>
      </c>
      <c r="AA52" s="33" t="s">
        <v>2</v>
      </c>
    </row>
    <row r="53" spans="7:27">
      <c r="G53" s="33" t="s">
        <v>2</v>
      </c>
      <c r="P53" s="48" t="s">
        <v>247</v>
      </c>
      <c r="Q53" s="48" t="s">
        <v>248</v>
      </c>
      <c r="R53" s="48" t="s">
        <v>249</v>
      </c>
      <c r="S53" s="48" t="s">
        <v>118</v>
      </c>
      <c r="T53" s="48"/>
      <c r="V53" s="36" t="s">
        <v>250</v>
      </c>
      <c r="W53" s="36" t="s">
        <v>251</v>
      </c>
      <c r="AA53" s="33" t="s">
        <v>2</v>
      </c>
    </row>
    <row r="54" spans="7:27">
      <c r="G54" s="33" t="s">
        <v>2</v>
      </c>
      <c r="P54" s="48" t="s">
        <v>252</v>
      </c>
      <c r="Q54" s="48" t="s">
        <v>253</v>
      </c>
      <c r="R54" s="48" t="s">
        <v>56</v>
      </c>
      <c r="S54" s="48" t="s">
        <v>118</v>
      </c>
      <c r="T54" s="48"/>
      <c r="V54" s="36" t="s">
        <v>25</v>
      </c>
      <c r="W54" s="36" t="s">
        <v>254</v>
      </c>
      <c r="AA54" s="33" t="s">
        <v>2</v>
      </c>
    </row>
    <row r="55" spans="7:27">
      <c r="G55" s="33" t="s">
        <v>2</v>
      </c>
      <c r="P55" s="48" t="s">
        <v>255</v>
      </c>
      <c r="Q55" s="48" t="s">
        <v>256</v>
      </c>
      <c r="R55" s="48" t="s">
        <v>257</v>
      </c>
      <c r="S55" s="48" t="s">
        <v>118</v>
      </c>
      <c r="T55" s="48"/>
      <c r="V55" s="36" t="s">
        <v>127</v>
      </c>
      <c r="W55" s="36" t="s">
        <v>258</v>
      </c>
      <c r="AA55" s="33" t="s">
        <v>2</v>
      </c>
    </row>
    <row r="56" spans="7:27">
      <c r="G56" s="33" t="s">
        <v>2</v>
      </c>
      <c r="P56" s="48" t="s">
        <v>259</v>
      </c>
      <c r="Q56" s="48" t="s">
        <v>260</v>
      </c>
      <c r="R56" s="48" t="s">
        <v>80</v>
      </c>
      <c r="S56" s="48" t="s">
        <v>118</v>
      </c>
      <c r="T56" s="48"/>
      <c r="V56" s="36" t="s">
        <v>215</v>
      </c>
      <c r="W56" s="36" t="s">
        <v>261</v>
      </c>
      <c r="AA56" s="33" t="s">
        <v>2</v>
      </c>
    </row>
    <row r="57" spans="7:27">
      <c r="G57" s="33" t="s">
        <v>2</v>
      </c>
      <c r="P57" s="48" t="s">
        <v>262</v>
      </c>
      <c r="Q57" s="48" t="s">
        <v>263</v>
      </c>
      <c r="R57" s="48" t="s">
        <v>177</v>
      </c>
      <c r="S57" s="48" t="s">
        <v>118</v>
      </c>
      <c r="T57" s="48"/>
      <c r="V57" s="36" t="s">
        <v>189</v>
      </c>
      <c r="W57" s="36" t="s">
        <v>264</v>
      </c>
      <c r="AA57" s="33" t="s">
        <v>2</v>
      </c>
    </row>
    <row r="58" spans="7:27">
      <c r="G58" s="33" t="s">
        <v>2</v>
      </c>
      <c r="P58" s="48" t="s">
        <v>265</v>
      </c>
      <c r="Q58" s="48" t="s">
        <v>266</v>
      </c>
      <c r="R58" s="48" t="s">
        <v>71</v>
      </c>
      <c r="S58" s="48" t="s">
        <v>118</v>
      </c>
      <c r="T58" s="48"/>
      <c r="V58" s="36" t="s">
        <v>53</v>
      </c>
      <c r="W58" s="36" t="s">
        <v>267</v>
      </c>
      <c r="AA58" s="33" t="s">
        <v>2</v>
      </c>
    </row>
    <row r="59" spans="7:27">
      <c r="G59" s="33" t="s">
        <v>2</v>
      </c>
      <c r="P59" s="48" t="s">
        <v>268</v>
      </c>
      <c r="Q59" s="48" t="s">
        <v>269</v>
      </c>
      <c r="R59" s="48" t="s">
        <v>146</v>
      </c>
      <c r="S59" s="48" t="s">
        <v>118</v>
      </c>
      <c r="T59" s="48"/>
      <c r="V59" s="36" t="s">
        <v>270</v>
      </c>
      <c r="W59" s="36" t="s">
        <v>271</v>
      </c>
      <c r="AA59" s="33" t="s">
        <v>2</v>
      </c>
    </row>
    <row r="60" spans="7:27">
      <c r="G60" s="33" t="s">
        <v>2</v>
      </c>
      <c r="P60" s="48" t="s">
        <v>272</v>
      </c>
      <c r="Q60" s="48" t="s">
        <v>273</v>
      </c>
      <c r="R60" s="48" t="s">
        <v>123</v>
      </c>
      <c r="S60" s="48" t="s">
        <v>118</v>
      </c>
      <c r="T60" s="48"/>
      <c r="V60" s="36" t="s">
        <v>185</v>
      </c>
      <c r="W60" s="36" t="s">
        <v>274</v>
      </c>
      <c r="AA60" s="33" t="s">
        <v>2</v>
      </c>
    </row>
    <row r="61" spans="7:27">
      <c r="G61" s="33" t="s">
        <v>2</v>
      </c>
      <c r="P61" s="48" t="s">
        <v>275</v>
      </c>
      <c r="Q61" s="48" t="s">
        <v>276</v>
      </c>
      <c r="R61" s="48" t="s">
        <v>222</v>
      </c>
      <c r="S61" s="48" t="s">
        <v>118</v>
      </c>
      <c r="T61" s="48"/>
      <c r="V61" s="36" t="s">
        <v>277</v>
      </c>
      <c r="W61" s="36" t="s">
        <v>278</v>
      </c>
      <c r="AA61" s="33" t="s">
        <v>2</v>
      </c>
    </row>
    <row r="62" spans="7:27">
      <c r="G62" s="33" t="s">
        <v>2</v>
      </c>
      <c r="P62" s="48" t="s">
        <v>279</v>
      </c>
      <c r="Q62" s="48" t="s">
        <v>280</v>
      </c>
      <c r="R62" s="48" t="s">
        <v>87</v>
      </c>
      <c r="S62" s="48" t="s">
        <v>118</v>
      </c>
      <c r="T62" s="48"/>
      <c r="V62" s="36" t="s">
        <v>281</v>
      </c>
      <c r="W62" s="36" t="s">
        <v>282</v>
      </c>
      <c r="AA62" s="33" t="s">
        <v>2</v>
      </c>
    </row>
    <row r="63" spans="7:27">
      <c r="G63" s="33" t="s">
        <v>2</v>
      </c>
      <c r="P63" s="48" t="s">
        <v>283</v>
      </c>
      <c r="Q63" s="48" t="s">
        <v>284</v>
      </c>
      <c r="R63" s="48" t="s">
        <v>136</v>
      </c>
      <c r="S63" s="48" t="s">
        <v>118</v>
      </c>
      <c r="T63" s="48"/>
      <c r="V63" s="36" t="s">
        <v>226</v>
      </c>
      <c r="W63" s="36" t="s">
        <v>285</v>
      </c>
      <c r="AA63" s="33" t="s">
        <v>2</v>
      </c>
    </row>
    <row r="64" spans="7:27">
      <c r="G64" s="33" t="s">
        <v>2</v>
      </c>
      <c r="P64" s="48" t="s">
        <v>286</v>
      </c>
      <c r="Q64" s="48" t="s">
        <v>287</v>
      </c>
      <c r="R64" s="48" t="s">
        <v>113</v>
      </c>
      <c r="S64" s="48" t="s">
        <v>118</v>
      </c>
      <c r="T64" s="48"/>
      <c r="V64" s="36" t="s">
        <v>257</v>
      </c>
      <c r="W64" s="36" t="s">
        <v>288</v>
      </c>
      <c r="AA64" s="33" t="s">
        <v>2</v>
      </c>
    </row>
    <row r="65" spans="7:27">
      <c r="G65" s="33" t="s">
        <v>2</v>
      </c>
      <c r="P65" s="48" t="s">
        <v>289</v>
      </c>
      <c r="Q65" s="48" t="s">
        <v>290</v>
      </c>
      <c r="R65" s="48" t="s">
        <v>89</v>
      </c>
      <c r="S65" s="48" t="s">
        <v>118</v>
      </c>
      <c r="T65" s="48"/>
      <c r="V65" s="36" t="s">
        <v>291</v>
      </c>
      <c r="W65" s="36" t="s">
        <v>292</v>
      </c>
      <c r="AA65" s="33" t="s">
        <v>2</v>
      </c>
    </row>
    <row r="66" spans="7:27">
      <c r="G66" s="33" t="s">
        <v>2</v>
      </c>
      <c r="P66" s="48" t="s">
        <v>293</v>
      </c>
      <c r="Q66" s="48" t="s">
        <v>294</v>
      </c>
      <c r="R66" s="48" t="s">
        <v>52</v>
      </c>
      <c r="S66" s="48" t="s">
        <v>118</v>
      </c>
      <c r="T66" s="48"/>
      <c r="V66" s="36" t="s">
        <v>295</v>
      </c>
      <c r="W66" s="36" t="s">
        <v>296</v>
      </c>
      <c r="AA66" s="33" t="s">
        <v>2</v>
      </c>
    </row>
    <row r="67" spans="7:27">
      <c r="G67" s="33" t="s">
        <v>2</v>
      </c>
      <c r="P67" s="48" t="s">
        <v>297</v>
      </c>
      <c r="Q67" s="48" t="s">
        <v>298</v>
      </c>
      <c r="R67" s="48" t="s">
        <v>85</v>
      </c>
      <c r="S67" s="48" t="s">
        <v>118</v>
      </c>
      <c r="T67" s="48"/>
      <c r="V67" s="36" t="s">
        <v>299</v>
      </c>
      <c r="W67" s="36" t="s">
        <v>300</v>
      </c>
      <c r="AA67" s="33" t="s">
        <v>2</v>
      </c>
    </row>
    <row r="68" spans="7:27">
      <c r="G68" s="33" t="s">
        <v>2</v>
      </c>
      <c r="P68" s="48" t="s">
        <v>301</v>
      </c>
      <c r="Q68" s="48" t="s">
        <v>302</v>
      </c>
      <c r="R68" s="48" t="s">
        <v>194</v>
      </c>
      <c r="S68" s="48" t="s">
        <v>118</v>
      </c>
      <c r="T68" s="48"/>
      <c r="V68" s="36" t="s">
        <v>117</v>
      </c>
      <c r="W68" s="36" t="s">
        <v>303</v>
      </c>
      <c r="AA68" s="33" t="s">
        <v>2</v>
      </c>
    </row>
    <row r="69" spans="7:27">
      <c r="G69" s="33" t="s">
        <v>2</v>
      </c>
      <c r="P69" s="48" t="s">
        <v>304</v>
      </c>
      <c r="Q69" s="48" t="s">
        <v>305</v>
      </c>
      <c r="R69" s="48" t="s">
        <v>306</v>
      </c>
      <c r="S69" s="48" t="s">
        <v>118</v>
      </c>
      <c r="T69" s="48"/>
      <c r="V69" s="36" t="s">
        <v>249</v>
      </c>
      <c r="W69" s="36" t="s">
        <v>307</v>
      </c>
      <c r="AA69" s="33" t="s">
        <v>2</v>
      </c>
    </row>
    <row r="70" spans="7:27">
      <c r="G70" s="33" t="s">
        <v>2</v>
      </c>
      <c r="P70" s="48" t="s">
        <v>308</v>
      </c>
      <c r="Q70" s="48" t="s">
        <v>83</v>
      </c>
      <c r="R70" s="48" t="s">
        <v>31</v>
      </c>
      <c r="S70" s="48" t="s">
        <v>118</v>
      </c>
      <c r="T70" s="48"/>
      <c r="V70" s="36" t="s">
        <v>309</v>
      </c>
      <c r="W70" s="36" t="s">
        <v>310</v>
      </c>
      <c r="AA70" s="33" t="s">
        <v>2</v>
      </c>
    </row>
    <row r="71" spans="7:27">
      <c r="G71" s="33" t="s">
        <v>2</v>
      </c>
      <c r="P71" s="48" t="s">
        <v>311</v>
      </c>
      <c r="Q71" s="48" t="s">
        <v>312</v>
      </c>
      <c r="R71" s="48" t="s">
        <v>161</v>
      </c>
      <c r="S71" s="48" t="s">
        <v>118</v>
      </c>
      <c r="T71" s="48"/>
      <c r="V71" s="36" t="s">
        <v>313</v>
      </c>
      <c r="W71" s="36" t="s">
        <v>314</v>
      </c>
      <c r="AA71" s="33" t="s">
        <v>2</v>
      </c>
    </row>
    <row r="72" spans="7:27">
      <c r="G72" s="33" t="s">
        <v>2</v>
      </c>
      <c r="P72" s="48" t="s">
        <v>315</v>
      </c>
      <c r="Q72" s="48" t="s">
        <v>316</v>
      </c>
      <c r="R72" s="48" t="s">
        <v>74</v>
      </c>
      <c r="S72" s="48" t="s">
        <v>118</v>
      </c>
      <c r="T72" s="48"/>
      <c r="V72" s="36" t="s">
        <v>317</v>
      </c>
      <c r="W72" s="36" t="s">
        <v>318</v>
      </c>
      <c r="AA72" s="33" t="s">
        <v>2</v>
      </c>
    </row>
    <row r="73" spans="7:27">
      <c r="G73" s="33" t="s">
        <v>2</v>
      </c>
      <c r="P73" s="48" t="s">
        <v>319</v>
      </c>
      <c r="Q73" s="48" t="s">
        <v>320</v>
      </c>
      <c r="R73" s="48" t="s">
        <v>313</v>
      </c>
      <c r="S73" s="48" t="s">
        <v>118</v>
      </c>
      <c r="T73" s="48"/>
      <c r="V73" s="36" t="s">
        <v>122</v>
      </c>
      <c r="W73" s="36" t="s">
        <v>321</v>
      </c>
      <c r="AA73" s="33" t="s">
        <v>2</v>
      </c>
    </row>
    <row r="74" spans="7:27">
      <c r="G74" s="33" t="s">
        <v>2</v>
      </c>
      <c r="P74" s="48" t="s">
        <v>322</v>
      </c>
      <c r="Q74" s="48" t="s">
        <v>323</v>
      </c>
      <c r="R74" s="48" t="s">
        <v>207</v>
      </c>
      <c r="S74" s="48" t="s">
        <v>118</v>
      </c>
      <c r="T74" s="48"/>
      <c r="V74" s="36" t="s">
        <v>324</v>
      </c>
      <c r="W74" s="36" t="s">
        <v>325</v>
      </c>
      <c r="AA74" s="33" t="s">
        <v>2</v>
      </c>
    </row>
    <row r="75" spans="7:27">
      <c r="G75" s="33" t="s">
        <v>2</v>
      </c>
      <c r="P75" s="48" t="s">
        <v>326</v>
      </c>
      <c r="Q75" s="48" t="s">
        <v>327</v>
      </c>
      <c r="R75" s="48" t="s">
        <v>91</v>
      </c>
      <c r="S75" s="48" t="s">
        <v>118</v>
      </c>
      <c r="T75" s="48"/>
      <c r="V75" s="36" t="s">
        <v>328</v>
      </c>
      <c r="W75" s="36" t="s">
        <v>329</v>
      </c>
      <c r="AA75" s="33" t="s">
        <v>2</v>
      </c>
    </row>
    <row r="76" spans="7:27">
      <c r="G76" s="33" t="s">
        <v>2</v>
      </c>
      <c r="P76" s="48" t="s">
        <v>330</v>
      </c>
      <c r="Q76" s="48" t="s">
        <v>331</v>
      </c>
      <c r="R76" s="48" t="s">
        <v>75</v>
      </c>
      <c r="S76" s="48" t="s">
        <v>118</v>
      </c>
      <c r="T76" s="48"/>
      <c r="V76" s="36" t="s">
        <v>332</v>
      </c>
      <c r="W76" s="36" t="s">
        <v>333</v>
      </c>
      <c r="AA76" s="33" t="s">
        <v>2</v>
      </c>
    </row>
    <row r="77" spans="7:27">
      <c r="G77" s="33" t="s">
        <v>2</v>
      </c>
      <c r="P77" s="48" t="s">
        <v>334</v>
      </c>
      <c r="Q77" s="48" t="s">
        <v>335</v>
      </c>
      <c r="R77" s="48" t="s">
        <v>17</v>
      </c>
      <c r="S77" s="48" t="s">
        <v>118</v>
      </c>
      <c r="T77" s="48"/>
      <c r="V77" s="36" t="s">
        <v>336</v>
      </c>
      <c r="W77" s="36" t="s">
        <v>337</v>
      </c>
      <c r="AA77" s="33" t="s">
        <v>2</v>
      </c>
    </row>
    <row r="78" spans="7:27">
      <c r="G78" s="33" t="s">
        <v>2</v>
      </c>
      <c r="P78" s="48" t="s">
        <v>338</v>
      </c>
      <c r="Q78" s="48" t="s">
        <v>339</v>
      </c>
      <c r="R78" s="48" t="s">
        <v>238</v>
      </c>
      <c r="S78" s="48" t="s">
        <v>118</v>
      </c>
      <c r="T78" s="48"/>
      <c r="V78" s="36" t="s">
        <v>340</v>
      </c>
      <c r="W78" s="36" t="s">
        <v>341</v>
      </c>
      <c r="AA78" s="33" t="s">
        <v>2</v>
      </c>
    </row>
    <row r="79" spans="7:27">
      <c r="G79" s="33" t="s">
        <v>2</v>
      </c>
      <c r="P79" s="48" t="s">
        <v>342</v>
      </c>
      <c r="Q79" s="48" t="s">
        <v>343</v>
      </c>
      <c r="R79" s="48" t="s">
        <v>173</v>
      </c>
      <c r="S79" s="48" t="s">
        <v>118</v>
      </c>
      <c r="T79" s="48"/>
      <c r="V79" s="36" t="s">
        <v>155</v>
      </c>
      <c r="W79" s="36" t="s">
        <v>344</v>
      </c>
      <c r="AA79" s="33" t="s">
        <v>2</v>
      </c>
    </row>
    <row r="80" spans="7:27">
      <c r="G80" s="33" t="s">
        <v>2</v>
      </c>
      <c r="P80" s="48" t="s">
        <v>345</v>
      </c>
      <c r="Q80" s="48" t="s">
        <v>346</v>
      </c>
      <c r="R80" s="48" t="s">
        <v>347</v>
      </c>
      <c r="S80" s="48" t="s">
        <v>118</v>
      </c>
      <c r="T80" s="48"/>
      <c r="V80" s="36" t="s">
        <v>348</v>
      </c>
      <c r="W80" s="36" t="s">
        <v>349</v>
      </c>
      <c r="AA80" s="33" t="s">
        <v>2</v>
      </c>
    </row>
    <row r="81" spans="7:27">
      <c r="G81" s="33" t="s">
        <v>2</v>
      </c>
      <c r="V81" s="36" t="s">
        <v>350</v>
      </c>
      <c r="W81" s="36" t="s">
        <v>351</v>
      </c>
      <c r="AA81" s="33" t="s">
        <v>2</v>
      </c>
    </row>
    <row r="82" spans="7:27">
      <c r="G82" s="33" t="s">
        <v>2</v>
      </c>
      <c r="V82" s="36" t="s">
        <v>352</v>
      </c>
      <c r="W82" s="36" t="s">
        <v>353</v>
      </c>
      <c r="AA82" s="33" t="s">
        <v>2</v>
      </c>
    </row>
    <row r="83" spans="7:27">
      <c r="G83" s="33" t="s">
        <v>2</v>
      </c>
      <c r="V83" s="36" t="s">
        <v>354</v>
      </c>
      <c r="W83" s="36" t="s">
        <v>355</v>
      </c>
      <c r="AA83" s="33" t="s">
        <v>2</v>
      </c>
    </row>
    <row r="84" spans="7:27">
      <c r="G84" s="33" t="s">
        <v>2</v>
      </c>
      <c r="V84" s="36" t="s">
        <v>356</v>
      </c>
      <c r="W84" s="36" t="s">
        <v>357</v>
      </c>
      <c r="AA84" s="33" t="s">
        <v>2</v>
      </c>
    </row>
    <row r="85" spans="7:27">
      <c r="G85" s="33" t="s">
        <v>2</v>
      </c>
      <c r="V85" s="36" t="s">
        <v>358</v>
      </c>
      <c r="W85" s="36" t="s">
        <v>359</v>
      </c>
      <c r="AA85" s="33" t="s">
        <v>2</v>
      </c>
    </row>
    <row r="86" spans="7:27">
      <c r="G86" s="33" t="s">
        <v>2</v>
      </c>
      <c r="V86" s="36" t="s">
        <v>360</v>
      </c>
      <c r="W86" s="36" t="s">
        <v>361</v>
      </c>
      <c r="AA86" s="33" t="s">
        <v>2</v>
      </c>
    </row>
    <row r="87" spans="7:27">
      <c r="G87" s="33" t="s">
        <v>2</v>
      </c>
      <c r="V87" s="36" t="s">
        <v>362</v>
      </c>
      <c r="W87" s="36" t="s">
        <v>363</v>
      </c>
      <c r="AA87" s="33" t="s">
        <v>2</v>
      </c>
    </row>
    <row r="88" spans="7:27">
      <c r="G88" s="33" t="s">
        <v>2</v>
      </c>
      <c r="V88" s="36" t="s">
        <v>364</v>
      </c>
      <c r="W88" s="36" t="s">
        <v>365</v>
      </c>
      <c r="AA88" s="33" t="s">
        <v>2</v>
      </c>
    </row>
    <row r="89" spans="7:27">
      <c r="G89" s="33" t="s">
        <v>2</v>
      </c>
      <c r="V89" s="36" t="s">
        <v>306</v>
      </c>
      <c r="W89" s="36" t="s">
        <v>366</v>
      </c>
      <c r="AA89" s="33" t="s">
        <v>2</v>
      </c>
    </row>
    <row r="90" spans="7:27">
      <c r="G90" s="33" t="s">
        <v>2</v>
      </c>
      <c r="J90" s="54"/>
      <c r="K90" s="54"/>
      <c r="L90" s="54"/>
      <c r="V90" s="36" t="s">
        <v>367</v>
      </c>
      <c r="W90" s="36" t="s">
        <v>368</v>
      </c>
      <c r="AA90" s="33" t="s">
        <v>2</v>
      </c>
    </row>
    <row r="91" spans="7:27">
      <c r="G91" s="33" t="s">
        <v>2</v>
      </c>
      <c r="V91" s="36" t="s">
        <v>369</v>
      </c>
      <c r="W91" s="36" t="s">
        <v>370</v>
      </c>
      <c r="AA91" s="33" t="s">
        <v>2</v>
      </c>
    </row>
    <row r="92" spans="7:27">
      <c r="G92" s="33" t="s">
        <v>2</v>
      </c>
      <c r="V92" s="36" t="s">
        <v>160</v>
      </c>
      <c r="W92" s="36" t="s">
        <v>371</v>
      </c>
      <c r="AA92" s="33" t="s">
        <v>2</v>
      </c>
    </row>
    <row r="93" spans="7:27">
      <c r="G93" s="33" t="s">
        <v>2</v>
      </c>
      <c r="V93" s="36" t="s">
        <v>372</v>
      </c>
      <c r="W93" s="36" t="s">
        <v>373</v>
      </c>
      <c r="AA93" s="33" t="s">
        <v>2</v>
      </c>
    </row>
    <row r="94" spans="7:27">
      <c r="G94" s="33" t="s">
        <v>2</v>
      </c>
      <c r="V94" s="36" t="s">
        <v>374</v>
      </c>
      <c r="W94" s="36" t="s">
        <v>375</v>
      </c>
      <c r="AA94" s="33" t="s">
        <v>2</v>
      </c>
    </row>
    <row r="95" spans="7:27">
      <c r="G95" s="33" t="s">
        <v>2</v>
      </c>
      <c r="V95" s="36" t="s">
        <v>376</v>
      </c>
      <c r="W95" s="36" t="s">
        <v>377</v>
      </c>
      <c r="AA95" s="33" t="s">
        <v>2</v>
      </c>
    </row>
    <row r="96" spans="7:27">
      <c r="G96" s="33" t="s">
        <v>2</v>
      </c>
      <c r="V96" s="36" t="s">
        <v>378</v>
      </c>
      <c r="W96" s="36" t="s">
        <v>379</v>
      </c>
      <c r="AA96" s="33" t="s">
        <v>2</v>
      </c>
    </row>
    <row r="97" spans="7:27">
      <c r="G97" s="33" t="s">
        <v>2</v>
      </c>
      <c r="V97" s="36" t="s">
        <v>380</v>
      </c>
      <c r="W97" s="36" t="s">
        <v>381</v>
      </c>
      <c r="AA97" s="33" t="s">
        <v>2</v>
      </c>
    </row>
    <row r="98" spans="7:27">
      <c r="G98" s="33" t="s">
        <v>2</v>
      </c>
      <c r="V98" s="36" t="s">
        <v>382</v>
      </c>
      <c r="W98" s="36" t="s">
        <v>383</v>
      </c>
      <c r="AA98" s="33" t="s">
        <v>2</v>
      </c>
    </row>
    <row r="99" spans="7:27">
      <c r="G99" s="33" t="s">
        <v>2</v>
      </c>
      <c r="V99" s="36" t="s">
        <v>384</v>
      </c>
      <c r="W99" s="36" t="s">
        <v>385</v>
      </c>
      <c r="AA99" s="33" t="s">
        <v>2</v>
      </c>
    </row>
    <row r="100" spans="7:27">
      <c r="G100" s="33" t="s">
        <v>2</v>
      </c>
      <c r="V100" s="36" t="s">
        <v>386</v>
      </c>
      <c r="W100" s="36" t="s">
        <v>387</v>
      </c>
      <c r="AA100" s="33" t="s">
        <v>2</v>
      </c>
    </row>
    <row r="101" spans="7:27">
      <c r="G101" s="33" t="s">
        <v>2</v>
      </c>
      <c r="V101" s="36" t="s">
        <v>388</v>
      </c>
      <c r="W101" s="36" t="s">
        <v>389</v>
      </c>
      <c r="AA101" s="33" t="s">
        <v>2</v>
      </c>
    </row>
    <row r="102" spans="7:27">
      <c r="G102" s="33" t="s">
        <v>2</v>
      </c>
      <c r="V102" s="36" t="s">
        <v>1</v>
      </c>
      <c r="W102" s="36" t="s">
        <v>390</v>
      </c>
      <c r="AA102" s="33" t="s">
        <v>2</v>
      </c>
    </row>
    <row r="103" spans="7:27">
      <c r="G103" s="33" t="s">
        <v>2</v>
      </c>
      <c r="V103" s="36" t="s">
        <v>391</v>
      </c>
      <c r="W103" s="36" t="s">
        <v>392</v>
      </c>
      <c r="AA103" s="33" t="s">
        <v>2</v>
      </c>
    </row>
    <row r="104" spans="7:27">
      <c r="G104" s="33" t="s">
        <v>2</v>
      </c>
      <c r="H104" s="33" t="s">
        <v>2</v>
      </c>
      <c r="I104" s="33" t="s">
        <v>2</v>
      </c>
      <c r="J104" s="33" t="s">
        <v>2</v>
      </c>
      <c r="K104" s="33" t="s">
        <v>2</v>
      </c>
      <c r="L104" s="33" t="s">
        <v>2</v>
      </c>
      <c r="M104" s="33" t="s">
        <v>2</v>
      </c>
      <c r="N104" s="33" t="s">
        <v>2</v>
      </c>
      <c r="O104" s="33"/>
      <c r="P104" s="33" t="s">
        <v>2</v>
      </c>
      <c r="Q104" s="33" t="s">
        <v>2</v>
      </c>
      <c r="R104" s="33"/>
      <c r="S104" s="33" t="s">
        <v>2</v>
      </c>
      <c r="T104" s="33" t="s">
        <v>2</v>
      </c>
      <c r="U104" s="33" t="s">
        <v>2</v>
      </c>
      <c r="V104" s="36" t="s">
        <v>393</v>
      </c>
      <c r="W104" s="36" t="s">
        <v>394</v>
      </c>
      <c r="Z104" s="33"/>
      <c r="AA104" s="33" t="s">
        <v>2</v>
      </c>
    </row>
    <row r="105" spans="7:27">
      <c r="V105" s="36" t="s">
        <v>395</v>
      </c>
      <c r="W105" s="36" t="s">
        <v>396</v>
      </c>
    </row>
    <row r="106" spans="7:27">
      <c r="V106" s="36" t="s">
        <v>397</v>
      </c>
      <c r="W106" s="36" t="s">
        <v>398</v>
      </c>
    </row>
    <row r="107" spans="7:27">
      <c r="V107" s="36" t="s">
        <v>399</v>
      </c>
      <c r="W107" s="36" t="s">
        <v>400</v>
      </c>
    </row>
    <row r="108" spans="7:27">
      <c r="V108" s="36" t="s">
        <v>401</v>
      </c>
      <c r="W108" s="36" t="s">
        <v>402</v>
      </c>
    </row>
    <row r="109" spans="7:27">
      <c r="V109" s="36" t="s">
        <v>403</v>
      </c>
      <c r="W109" s="36" t="s">
        <v>404</v>
      </c>
    </row>
    <row r="110" spans="7:27">
      <c r="V110" s="36" t="s">
        <v>405</v>
      </c>
      <c r="W110" s="36" t="s">
        <v>406</v>
      </c>
    </row>
    <row r="111" spans="7:27">
      <c r="V111" s="36" t="s">
        <v>407</v>
      </c>
      <c r="W111" s="36" t="s">
        <v>408</v>
      </c>
    </row>
    <row r="112" spans="7:27">
      <c r="V112" s="36" t="s">
        <v>409</v>
      </c>
      <c r="W112" s="36" t="s">
        <v>410</v>
      </c>
    </row>
    <row r="113" spans="22:23">
      <c r="V113" s="36" t="s">
        <v>411</v>
      </c>
      <c r="W113" s="36" t="s">
        <v>412</v>
      </c>
    </row>
    <row r="114" spans="22:23">
      <c r="V114" s="36" t="s">
        <v>413</v>
      </c>
      <c r="W114" s="36" t="s">
        <v>414</v>
      </c>
    </row>
    <row r="115" spans="22:23">
      <c r="V115" s="36" t="s">
        <v>415</v>
      </c>
      <c r="W115" s="36" t="s">
        <v>416</v>
      </c>
    </row>
    <row r="116" spans="22:23">
      <c r="V116" s="36" t="s">
        <v>417</v>
      </c>
      <c r="W116" s="36" t="s">
        <v>418</v>
      </c>
    </row>
    <row r="117" spans="22:23">
      <c r="V117" s="36" t="s">
        <v>419</v>
      </c>
      <c r="W117" s="36" t="s">
        <v>420</v>
      </c>
    </row>
    <row r="118" spans="22:23">
      <c r="V118" s="36" t="s">
        <v>421</v>
      </c>
      <c r="W118" s="36" t="s">
        <v>422</v>
      </c>
    </row>
    <row r="119" spans="22:23">
      <c r="V119" s="36" t="s">
        <v>423</v>
      </c>
      <c r="W119" s="36" t="s">
        <v>424</v>
      </c>
    </row>
    <row r="120" spans="22:23">
      <c r="V120" s="36" t="s">
        <v>425</v>
      </c>
      <c r="W120" s="36" t="s">
        <v>426</v>
      </c>
    </row>
    <row r="121" spans="22:23">
      <c r="V121" s="36" t="s">
        <v>427</v>
      </c>
      <c r="W121" s="36" t="s">
        <v>428</v>
      </c>
    </row>
    <row r="122" spans="22:23">
      <c r="V122" s="36" t="s">
        <v>429</v>
      </c>
      <c r="W122" s="36" t="s">
        <v>430</v>
      </c>
    </row>
    <row r="123" spans="22:23">
      <c r="V123" s="36" t="s">
        <v>431</v>
      </c>
      <c r="W123" s="36" t="s">
        <v>432</v>
      </c>
    </row>
    <row r="124" spans="22:23">
      <c r="V124" s="36" t="s">
        <v>433</v>
      </c>
      <c r="W124" s="36" t="s">
        <v>434</v>
      </c>
    </row>
    <row r="125" spans="22:23">
      <c r="V125" s="36" t="s">
        <v>435</v>
      </c>
      <c r="W125" s="36" t="s">
        <v>436</v>
      </c>
    </row>
    <row r="126" spans="22:23">
      <c r="V126" s="36" t="s">
        <v>437</v>
      </c>
      <c r="W126" s="36" t="s">
        <v>438</v>
      </c>
    </row>
    <row r="127" spans="22:23">
      <c r="V127" s="36" t="s">
        <v>439</v>
      </c>
      <c r="W127" s="36" t="s">
        <v>440</v>
      </c>
    </row>
    <row r="128" spans="22:23">
      <c r="V128" s="36" t="s">
        <v>441</v>
      </c>
      <c r="W128" s="36" t="s">
        <v>442</v>
      </c>
    </row>
    <row r="129" spans="22:23">
      <c r="V129" s="36" t="s">
        <v>443</v>
      </c>
      <c r="W129" s="36" t="s">
        <v>444</v>
      </c>
    </row>
    <row r="130" spans="22:23">
      <c r="V130" s="36" t="s">
        <v>445</v>
      </c>
      <c r="W130" s="36" t="s">
        <v>446</v>
      </c>
    </row>
    <row r="131" spans="22:23">
      <c r="V131" s="36" t="s">
        <v>447</v>
      </c>
      <c r="W131" s="36" t="s">
        <v>448</v>
      </c>
    </row>
    <row r="132" spans="22:23">
      <c r="V132" s="36" t="s">
        <v>449</v>
      </c>
      <c r="W132" s="36" t="s">
        <v>450</v>
      </c>
    </row>
    <row r="133" spans="22:23">
      <c r="V133" s="36" t="s">
        <v>451</v>
      </c>
      <c r="W133" s="36" t="s">
        <v>452</v>
      </c>
    </row>
    <row r="134" spans="22:23">
      <c r="V134" s="36" t="s">
        <v>453</v>
      </c>
      <c r="W134" s="36" t="s">
        <v>454</v>
      </c>
    </row>
    <row r="135" spans="22:23">
      <c r="V135" s="36" t="s">
        <v>455</v>
      </c>
      <c r="W135" s="36" t="s">
        <v>456</v>
      </c>
    </row>
    <row r="136" spans="22:23">
      <c r="V136" s="36" t="s">
        <v>457</v>
      </c>
      <c r="W136" s="36" t="s">
        <v>458</v>
      </c>
    </row>
    <row r="137" spans="22:23">
      <c r="V137" s="36" t="s">
        <v>459</v>
      </c>
      <c r="W137" s="36" t="s">
        <v>460</v>
      </c>
    </row>
    <row r="138" spans="22:23">
      <c r="V138" s="36" t="s">
        <v>461</v>
      </c>
      <c r="W138" s="36" t="s">
        <v>462</v>
      </c>
    </row>
    <row r="139" spans="22:23">
      <c r="V139" s="36" t="s">
        <v>140</v>
      </c>
      <c r="W139" s="36" t="s">
        <v>463</v>
      </c>
    </row>
    <row r="140" spans="22:23">
      <c r="V140" s="36" t="s">
        <v>464</v>
      </c>
      <c r="W140" s="36" t="s">
        <v>465</v>
      </c>
    </row>
    <row r="141" spans="22:23">
      <c r="V141" s="36" t="s">
        <v>466</v>
      </c>
      <c r="W141" s="36" t="s">
        <v>467</v>
      </c>
    </row>
    <row r="142" spans="22:23">
      <c r="V142" s="36" t="s">
        <v>468</v>
      </c>
      <c r="W142" s="36" t="s">
        <v>469</v>
      </c>
    </row>
    <row r="143" spans="22:23">
      <c r="V143" s="36" t="s">
        <v>470</v>
      </c>
      <c r="W143" s="36" t="s">
        <v>471</v>
      </c>
    </row>
    <row r="144" spans="22:23">
      <c r="V144" s="36" t="s">
        <v>472</v>
      </c>
      <c r="W144" s="36" t="s">
        <v>473</v>
      </c>
    </row>
    <row r="145" spans="22:23">
      <c r="V145" s="36" t="s">
        <v>474</v>
      </c>
      <c r="W145" s="36" t="s">
        <v>475</v>
      </c>
    </row>
    <row r="146" spans="22:23">
      <c r="V146" s="36" t="s">
        <v>476</v>
      </c>
      <c r="W146" s="36" t="s">
        <v>477</v>
      </c>
    </row>
    <row r="147" spans="22:23">
      <c r="V147" s="36" t="s">
        <v>478</v>
      </c>
      <c r="W147" s="36" t="s">
        <v>479</v>
      </c>
    </row>
    <row r="148" spans="22:23">
      <c r="V148" s="36" t="s">
        <v>480</v>
      </c>
      <c r="W148" s="36" t="s">
        <v>481</v>
      </c>
    </row>
    <row r="149" spans="22:23">
      <c r="V149" s="36" t="s">
        <v>482</v>
      </c>
      <c r="W149" s="36" t="s">
        <v>483</v>
      </c>
    </row>
    <row r="150" spans="22:23">
      <c r="V150" s="36" t="s">
        <v>484</v>
      </c>
      <c r="W150" s="36" t="s">
        <v>485</v>
      </c>
    </row>
    <row r="151" spans="22:23">
      <c r="V151" s="36" t="s">
        <v>486</v>
      </c>
      <c r="W151" s="36" t="s">
        <v>487</v>
      </c>
    </row>
    <row r="152" spans="22:23">
      <c r="V152" s="36" t="s">
        <v>488</v>
      </c>
      <c r="W152" s="36" t="s">
        <v>489</v>
      </c>
    </row>
    <row r="153" spans="22:23">
      <c r="V153" s="36" t="s">
        <v>490</v>
      </c>
      <c r="W153" s="36" t="s">
        <v>491</v>
      </c>
    </row>
    <row r="154" spans="22:23">
      <c r="V154" s="36" t="s">
        <v>492</v>
      </c>
      <c r="W154" s="36" t="s">
        <v>493</v>
      </c>
    </row>
    <row r="155" spans="22:23">
      <c r="V155" s="36" t="s">
        <v>494</v>
      </c>
      <c r="W155" s="36" t="s">
        <v>495</v>
      </c>
    </row>
    <row r="156" spans="22:23">
      <c r="V156" s="36" t="s">
        <v>496</v>
      </c>
      <c r="W156" s="36" t="s">
        <v>497</v>
      </c>
    </row>
  </sheetData>
  <sheetProtection selectLockedCells="1"/>
  <mergeCells count="2">
    <mergeCell ref="B7:C7"/>
    <mergeCell ref="B18:C18"/>
  </mergeCells>
  <conditionalFormatting sqref="C8:C9">
    <cfRule type="expression" dxfId="2429" priority="25" stopIfTrue="1">
      <formula>_GroupReply</formula>
    </cfRule>
  </conditionalFormatting>
  <conditionalFormatting sqref="C10">
    <cfRule type="expression" dxfId="2428" priority="24" stopIfTrue="1">
      <formula>_GroupReply</formula>
    </cfRule>
  </conditionalFormatting>
  <conditionalFormatting sqref="C15">
    <cfRule type="expression" dxfId="2427" priority="23" stopIfTrue="1">
      <formula>_GroupReply</formula>
    </cfRule>
  </conditionalFormatting>
  <conditionalFormatting sqref="C23:C30">
    <cfRule type="expression" dxfId="2426" priority="9" stopIfTrue="1">
      <formula>_GroupReply</formula>
    </cfRule>
  </conditionalFormatting>
  <conditionalFormatting sqref="C16">
    <cfRule type="expression" dxfId="2425" priority="4" stopIfTrue="1">
      <formula>_GroupReply</formula>
    </cfRule>
  </conditionalFormatting>
  <conditionalFormatting sqref="C19:C22">
    <cfRule type="expression" dxfId="2424" priority="2" stopIfTrue="1">
      <formula>_GroupReply</formula>
    </cfRule>
  </conditionalFormatting>
  <dataValidations count="1">
    <dataValidation type="list" allowBlank="1" showInputMessage="1" showErrorMessage="1" sqref="C12">
      <formula1>"Assurance Vie, Assurance Non-Vie, Mixte, Assurance Vie et Non-Vie, Réassurance"</formula1>
    </dataValidation>
  </dataValidations>
  <pageMargins left="0.37" right="0.38" top="0.41" bottom="0.27" header="0.32" footer="0.2"/>
  <pageSetup paperSize="9" scale="31"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AL150"/>
  <sheetViews>
    <sheetView showGridLines="0" topLeftCell="A91" zoomScaleNormal="100" workbookViewId="0">
      <selection activeCell="F105" sqref="F105"/>
    </sheetView>
  </sheetViews>
  <sheetFormatPr baseColWidth="10" defaultColWidth="9.109375" defaultRowHeight="14.4"/>
  <cols>
    <col min="1" max="1" width="29.5546875" style="3" customWidth="1"/>
    <col min="2" max="2" width="6.44140625" style="3" bestFit="1" customWidth="1"/>
    <col min="3" max="38" width="16.33203125" style="3" customWidth="1"/>
    <col min="39" max="231" width="9.109375" style="3"/>
    <col min="232" max="232" width="2.44140625" style="3" customWidth="1"/>
    <col min="233" max="233" width="3" style="3" customWidth="1"/>
    <col min="234" max="234" width="55" style="3" customWidth="1"/>
    <col min="235" max="240" width="18.5546875" style="3" customWidth="1"/>
    <col min="241" max="241" width="19.5546875" style="3" customWidth="1"/>
    <col min="242" max="244" width="18.5546875" style="3" customWidth="1"/>
    <col min="245" max="246" width="17.5546875" style="3" customWidth="1"/>
    <col min="247" max="248" width="20.5546875" style="3" customWidth="1"/>
    <col min="249" max="249" width="21.88671875" style="3" customWidth="1"/>
    <col min="250" max="251" width="17.5546875" style="3" customWidth="1"/>
    <col min="252" max="252" width="18.88671875" style="3" bestFit="1" customWidth="1"/>
    <col min="253" max="253" width="17.5546875" style="3" customWidth="1"/>
    <col min="254" max="487" width="9.109375" style="3"/>
    <col min="488" max="488" width="2.44140625" style="3" customWidth="1"/>
    <col min="489" max="489" width="3" style="3" customWidth="1"/>
    <col min="490" max="490" width="55" style="3" customWidth="1"/>
    <col min="491" max="496" width="18.5546875" style="3" customWidth="1"/>
    <col min="497" max="497" width="19.5546875" style="3" customWidth="1"/>
    <col min="498" max="500" width="18.5546875" style="3" customWidth="1"/>
    <col min="501" max="502" width="17.5546875" style="3" customWidth="1"/>
    <col min="503" max="504" width="20.5546875" style="3" customWidth="1"/>
    <col min="505" max="505" width="21.88671875" style="3" customWidth="1"/>
    <col min="506" max="507" width="17.5546875" style="3" customWidth="1"/>
    <col min="508" max="508" width="18.88671875" style="3" bestFit="1" customWidth="1"/>
    <col min="509" max="509" width="17.5546875" style="3" customWidth="1"/>
    <col min="510" max="743" width="9.109375" style="3"/>
    <col min="744" max="744" width="2.44140625" style="3" customWidth="1"/>
    <col min="745" max="745" width="3" style="3" customWidth="1"/>
    <col min="746" max="746" width="55" style="3" customWidth="1"/>
    <col min="747" max="752" width="18.5546875" style="3" customWidth="1"/>
    <col min="753" max="753" width="19.5546875" style="3" customWidth="1"/>
    <col min="754" max="756" width="18.5546875" style="3" customWidth="1"/>
    <col min="757" max="758" width="17.5546875" style="3" customWidth="1"/>
    <col min="759" max="760" width="20.5546875" style="3" customWidth="1"/>
    <col min="761" max="761" width="21.88671875" style="3" customWidth="1"/>
    <col min="762" max="763" width="17.5546875" style="3" customWidth="1"/>
    <col min="764" max="764" width="18.88671875" style="3" bestFit="1" customWidth="1"/>
    <col min="765" max="765" width="17.5546875" style="3" customWidth="1"/>
    <col min="766" max="999" width="9.109375" style="3"/>
    <col min="1000" max="1000" width="2.44140625" style="3" customWidth="1"/>
    <col min="1001" max="1001" width="3" style="3" customWidth="1"/>
    <col min="1002" max="1002" width="55" style="3" customWidth="1"/>
    <col min="1003" max="1008" width="18.5546875" style="3" customWidth="1"/>
    <col min="1009" max="1009" width="19.5546875" style="3" customWidth="1"/>
    <col min="1010" max="1012" width="18.5546875" style="3" customWidth="1"/>
    <col min="1013" max="1014" width="17.5546875" style="3" customWidth="1"/>
    <col min="1015" max="1016" width="20.5546875" style="3" customWidth="1"/>
    <col min="1017" max="1017" width="21.88671875" style="3" customWidth="1"/>
    <col min="1018" max="1019" width="17.5546875" style="3" customWidth="1"/>
    <col min="1020" max="1020" width="18.88671875" style="3" bestFit="1" customWidth="1"/>
    <col min="1021" max="1021" width="17.5546875" style="3" customWidth="1"/>
    <col min="1022" max="1255" width="9.109375" style="3"/>
    <col min="1256" max="1256" width="2.44140625" style="3" customWidth="1"/>
    <col min="1257" max="1257" width="3" style="3" customWidth="1"/>
    <col min="1258" max="1258" width="55" style="3" customWidth="1"/>
    <col min="1259" max="1264" width="18.5546875" style="3" customWidth="1"/>
    <col min="1265" max="1265" width="19.5546875" style="3" customWidth="1"/>
    <col min="1266" max="1268" width="18.5546875" style="3" customWidth="1"/>
    <col min="1269" max="1270" width="17.5546875" style="3" customWidth="1"/>
    <col min="1271" max="1272" width="20.5546875" style="3" customWidth="1"/>
    <col min="1273" max="1273" width="21.88671875" style="3" customWidth="1"/>
    <col min="1274" max="1275" width="17.5546875" style="3" customWidth="1"/>
    <col min="1276" max="1276" width="18.88671875" style="3" bestFit="1" customWidth="1"/>
    <col min="1277" max="1277" width="17.5546875" style="3" customWidth="1"/>
    <col min="1278" max="1511" width="9.109375" style="3"/>
    <col min="1512" max="1512" width="2.44140625" style="3" customWidth="1"/>
    <col min="1513" max="1513" width="3" style="3" customWidth="1"/>
    <col min="1514" max="1514" width="55" style="3" customWidth="1"/>
    <col min="1515" max="1520" width="18.5546875" style="3" customWidth="1"/>
    <col min="1521" max="1521" width="19.5546875" style="3" customWidth="1"/>
    <col min="1522" max="1524" width="18.5546875" style="3" customWidth="1"/>
    <col min="1525" max="1526" width="17.5546875" style="3" customWidth="1"/>
    <col min="1527" max="1528" width="20.5546875" style="3" customWidth="1"/>
    <col min="1529" max="1529" width="21.88671875" style="3" customWidth="1"/>
    <col min="1530" max="1531" width="17.5546875" style="3" customWidth="1"/>
    <col min="1532" max="1532" width="18.88671875" style="3" bestFit="1" customWidth="1"/>
    <col min="1533" max="1533" width="17.5546875" style="3" customWidth="1"/>
    <col min="1534" max="1767" width="9.109375" style="3"/>
    <col min="1768" max="1768" width="2.44140625" style="3" customWidth="1"/>
    <col min="1769" max="1769" width="3" style="3" customWidth="1"/>
    <col min="1770" max="1770" width="55" style="3" customWidth="1"/>
    <col min="1771" max="1776" width="18.5546875" style="3" customWidth="1"/>
    <col min="1777" max="1777" width="19.5546875" style="3" customWidth="1"/>
    <col min="1778" max="1780" width="18.5546875" style="3" customWidth="1"/>
    <col min="1781" max="1782" width="17.5546875" style="3" customWidth="1"/>
    <col min="1783" max="1784" width="20.5546875" style="3" customWidth="1"/>
    <col min="1785" max="1785" width="21.88671875" style="3" customWidth="1"/>
    <col min="1786" max="1787" width="17.5546875" style="3" customWidth="1"/>
    <col min="1788" max="1788" width="18.88671875" style="3" bestFit="1" customWidth="1"/>
    <col min="1789" max="1789" width="17.5546875" style="3" customWidth="1"/>
    <col min="1790" max="2023" width="9.109375" style="3"/>
    <col min="2024" max="2024" width="2.44140625" style="3" customWidth="1"/>
    <col min="2025" max="2025" width="3" style="3" customWidth="1"/>
    <col min="2026" max="2026" width="55" style="3" customWidth="1"/>
    <col min="2027" max="2032" width="18.5546875" style="3" customWidth="1"/>
    <col min="2033" max="2033" width="19.5546875" style="3" customWidth="1"/>
    <col min="2034" max="2036" width="18.5546875" style="3" customWidth="1"/>
    <col min="2037" max="2038" width="17.5546875" style="3" customWidth="1"/>
    <col min="2039" max="2040" width="20.5546875" style="3" customWidth="1"/>
    <col min="2041" max="2041" width="21.88671875" style="3" customWidth="1"/>
    <col min="2042" max="2043" width="17.5546875" style="3" customWidth="1"/>
    <col min="2044" max="2044" width="18.88671875" style="3" bestFit="1" customWidth="1"/>
    <col min="2045" max="2045" width="17.5546875" style="3" customWidth="1"/>
    <col min="2046" max="2279" width="9.109375" style="3"/>
    <col min="2280" max="2280" width="2.44140625" style="3" customWidth="1"/>
    <col min="2281" max="2281" width="3" style="3" customWidth="1"/>
    <col min="2282" max="2282" width="55" style="3" customWidth="1"/>
    <col min="2283" max="2288" width="18.5546875" style="3" customWidth="1"/>
    <col min="2289" max="2289" width="19.5546875" style="3" customWidth="1"/>
    <col min="2290" max="2292" width="18.5546875" style="3" customWidth="1"/>
    <col min="2293" max="2294" width="17.5546875" style="3" customWidth="1"/>
    <col min="2295" max="2296" width="20.5546875" style="3" customWidth="1"/>
    <col min="2297" max="2297" width="21.88671875" style="3" customWidth="1"/>
    <col min="2298" max="2299" width="17.5546875" style="3" customWidth="1"/>
    <col min="2300" max="2300" width="18.88671875" style="3" bestFit="1" customWidth="1"/>
    <col min="2301" max="2301" width="17.5546875" style="3" customWidth="1"/>
    <col min="2302" max="2535" width="9.109375" style="3"/>
    <col min="2536" max="2536" width="2.44140625" style="3" customWidth="1"/>
    <col min="2537" max="2537" width="3" style="3" customWidth="1"/>
    <col min="2538" max="2538" width="55" style="3" customWidth="1"/>
    <col min="2539" max="2544" width="18.5546875" style="3" customWidth="1"/>
    <col min="2545" max="2545" width="19.5546875" style="3" customWidth="1"/>
    <col min="2546" max="2548" width="18.5546875" style="3" customWidth="1"/>
    <col min="2549" max="2550" width="17.5546875" style="3" customWidth="1"/>
    <col min="2551" max="2552" width="20.5546875" style="3" customWidth="1"/>
    <col min="2553" max="2553" width="21.88671875" style="3" customWidth="1"/>
    <col min="2554" max="2555" width="17.5546875" style="3" customWidth="1"/>
    <col min="2556" max="2556" width="18.88671875" style="3" bestFit="1" customWidth="1"/>
    <col min="2557" max="2557" width="17.5546875" style="3" customWidth="1"/>
    <col min="2558" max="2791" width="9.109375" style="3"/>
    <col min="2792" max="2792" width="2.44140625" style="3" customWidth="1"/>
    <col min="2793" max="2793" width="3" style="3" customWidth="1"/>
    <col min="2794" max="2794" width="55" style="3" customWidth="1"/>
    <col min="2795" max="2800" width="18.5546875" style="3" customWidth="1"/>
    <col min="2801" max="2801" width="19.5546875" style="3" customWidth="1"/>
    <col min="2802" max="2804" width="18.5546875" style="3" customWidth="1"/>
    <col min="2805" max="2806" width="17.5546875" style="3" customWidth="1"/>
    <col min="2807" max="2808" width="20.5546875" style="3" customWidth="1"/>
    <col min="2809" max="2809" width="21.88671875" style="3" customWidth="1"/>
    <col min="2810" max="2811" width="17.5546875" style="3" customWidth="1"/>
    <col min="2812" max="2812" width="18.88671875" style="3" bestFit="1" customWidth="1"/>
    <col min="2813" max="2813" width="17.5546875" style="3" customWidth="1"/>
    <col min="2814" max="3047" width="9.109375" style="3"/>
    <col min="3048" max="3048" width="2.44140625" style="3" customWidth="1"/>
    <col min="3049" max="3049" width="3" style="3" customWidth="1"/>
    <col min="3050" max="3050" width="55" style="3" customWidth="1"/>
    <col min="3051" max="3056" width="18.5546875" style="3" customWidth="1"/>
    <col min="3057" max="3057" width="19.5546875" style="3" customWidth="1"/>
    <col min="3058" max="3060" width="18.5546875" style="3" customWidth="1"/>
    <col min="3061" max="3062" width="17.5546875" style="3" customWidth="1"/>
    <col min="3063" max="3064" width="20.5546875" style="3" customWidth="1"/>
    <col min="3065" max="3065" width="21.88671875" style="3" customWidth="1"/>
    <col min="3066" max="3067" width="17.5546875" style="3" customWidth="1"/>
    <col min="3068" max="3068" width="18.88671875" style="3" bestFit="1" customWidth="1"/>
    <col min="3069" max="3069" width="17.5546875" style="3" customWidth="1"/>
    <col min="3070" max="3303" width="9.109375" style="3"/>
    <col min="3304" max="3304" width="2.44140625" style="3" customWidth="1"/>
    <col min="3305" max="3305" width="3" style="3" customWidth="1"/>
    <col min="3306" max="3306" width="55" style="3" customWidth="1"/>
    <col min="3307" max="3312" width="18.5546875" style="3" customWidth="1"/>
    <col min="3313" max="3313" width="19.5546875" style="3" customWidth="1"/>
    <col min="3314" max="3316" width="18.5546875" style="3" customWidth="1"/>
    <col min="3317" max="3318" width="17.5546875" style="3" customWidth="1"/>
    <col min="3319" max="3320" width="20.5546875" style="3" customWidth="1"/>
    <col min="3321" max="3321" width="21.88671875" style="3" customWidth="1"/>
    <col min="3322" max="3323" width="17.5546875" style="3" customWidth="1"/>
    <col min="3324" max="3324" width="18.88671875" style="3" bestFit="1" customWidth="1"/>
    <col min="3325" max="3325" width="17.5546875" style="3" customWidth="1"/>
    <col min="3326" max="3559" width="9.109375" style="3"/>
    <col min="3560" max="3560" width="2.44140625" style="3" customWidth="1"/>
    <col min="3561" max="3561" width="3" style="3" customWidth="1"/>
    <col min="3562" max="3562" width="55" style="3" customWidth="1"/>
    <col min="3563" max="3568" width="18.5546875" style="3" customWidth="1"/>
    <col min="3569" max="3569" width="19.5546875" style="3" customWidth="1"/>
    <col min="3570" max="3572" width="18.5546875" style="3" customWidth="1"/>
    <col min="3573" max="3574" width="17.5546875" style="3" customWidth="1"/>
    <col min="3575" max="3576" width="20.5546875" style="3" customWidth="1"/>
    <col min="3577" max="3577" width="21.88671875" style="3" customWidth="1"/>
    <col min="3578" max="3579" width="17.5546875" style="3" customWidth="1"/>
    <col min="3580" max="3580" width="18.88671875" style="3" bestFit="1" customWidth="1"/>
    <col min="3581" max="3581" width="17.5546875" style="3" customWidth="1"/>
    <col min="3582" max="3815" width="9.109375" style="3"/>
    <col min="3816" max="3816" width="2.44140625" style="3" customWidth="1"/>
    <col min="3817" max="3817" width="3" style="3" customWidth="1"/>
    <col min="3818" max="3818" width="55" style="3" customWidth="1"/>
    <col min="3819" max="3824" width="18.5546875" style="3" customWidth="1"/>
    <col min="3825" max="3825" width="19.5546875" style="3" customWidth="1"/>
    <col min="3826" max="3828" width="18.5546875" style="3" customWidth="1"/>
    <col min="3829" max="3830" width="17.5546875" style="3" customWidth="1"/>
    <col min="3831" max="3832" width="20.5546875" style="3" customWidth="1"/>
    <col min="3833" max="3833" width="21.88671875" style="3" customWidth="1"/>
    <col min="3834" max="3835" width="17.5546875" style="3" customWidth="1"/>
    <col min="3836" max="3836" width="18.88671875" style="3" bestFit="1" customWidth="1"/>
    <col min="3837" max="3837" width="17.5546875" style="3" customWidth="1"/>
    <col min="3838" max="4071" width="9.109375" style="3"/>
    <col min="4072" max="4072" width="2.44140625" style="3" customWidth="1"/>
    <col min="4073" max="4073" width="3" style="3" customWidth="1"/>
    <col min="4074" max="4074" width="55" style="3" customWidth="1"/>
    <col min="4075" max="4080" width="18.5546875" style="3" customWidth="1"/>
    <col min="4081" max="4081" width="19.5546875" style="3" customWidth="1"/>
    <col min="4082" max="4084" width="18.5546875" style="3" customWidth="1"/>
    <col min="4085" max="4086" width="17.5546875" style="3" customWidth="1"/>
    <col min="4087" max="4088" width="20.5546875" style="3" customWidth="1"/>
    <col min="4089" max="4089" width="21.88671875" style="3" customWidth="1"/>
    <col min="4090" max="4091" width="17.5546875" style="3" customWidth="1"/>
    <col min="4092" max="4092" width="18.88671875" style="3" bestFit="1" customWidth="1"/>
    <col min="4093" max="4093" width="17.5546875" style="3" customWidth="1"/>
    <col min="4094" max="4327" width="9.109375" style="3"/>
    <col min="4328" max="4328" width="2.44140625" style="3" customWidth="1"/>
    <col min="4329" max="4329" width="3" style="3" customWidth="1"/>
    <col min="4330" max="4330" width="55" style="3" customWidth="1"/>
    <col min="4331" max="4336" width="18.5546875" style="3" customWidth="1"/>
    <col min="4337" max="4337" width="19.5546875" style="3" customWidth="1"/>
    <col min="4338" max="4340" width="18.5546875" style="3" customWidth="1"/>
    <col min="4341" max="4342" width="17.5546875" style="3" customWidth="1"/>
    <col min="4343" max="4344" width="20.5546875" style="3" customWidth="1"/>
    <col min="4345" max="4345" width="21.88671875" style="3" customWidth="1"/>
    <col min="4346" max="4347" width="17.5546875" style="3" customWidth="1"/>
    <col min="4348" max="4348" width="18.88671875" style="3" bestFit="1" customWidth="1"/>
    <col min="4349" max="4349" width="17.5546875" style="3" customWidth="1"/>
    <col min="4350" max="4583" width="9.109375" style="3"/>
    <col min="4584" max="4584" width="2.44140625" style="3" customWidth="1"/>
    <col min="4585" max="4585" width="3" style="3" customWidth="1"/>
    <col min="4586" max="4586" width="55" style="3" customWidth="1"/>
    <col min="4587" max="4592" width="18.5546875" style="3" customWidth="1"/>
    <col min="4593" max="4593" width="19.5546875" style="3" customWidth="1"/>
    <col min="4594" max="4596" width="18.5546875" style="3" customWidth="1"/>
    <col min="4597" max="4598" width="17.5546875" style="3" customWidth="1"/>
    <col min="4599" max="4600" width="20.5546875" style="3" customWidth="1"/>
    <col min="4601" max="4601" width="21.88671875" style="3" customWidth="1"/>
    <col min="4602" max="4603" width="17.5546875" style="3" customWidth="1"/>
    <col min="4604" max="4604" width="18.88671875" style="3" bestFit="1" customWidth="1"/>
    <col min="4605" max="4605" width="17.5546875" style="3" customWidth="1"/>
    <col min="4606" max="4839" width="9.109375" style="3"/>
    <col min="4840" max="4840" width="2.44140625" style="3" customWidth="1"/>
    <col min="4841" max="4841" width="3" style="3" customWidth="1"/>
    <col min="4842" max="4842" width="55" style="3" customWidth="1"/>
    <col min="4843" max="4848" width="18.5546875" style="3" customWidth="1"/>
    <col min="4849" max="4849" width="19.5546875" style="3" customWidth="1"/>
    <col min="4850" max="4852" width="18.5546875" style="3" customWidth="1"/>
    <col min="4853" max="4854" width="17.5546875" style="3" customWidth="1"/>
    <col min="4855" max="4856" width="20.5546875" style="3" customWidth="1"/>
    <col min="4857" max="4857" width="21.88671875" style="3" customWidth="1"/>
    <col min="4858" max="4859" width="17.5546875" style="3" customWidth="1"/>
    <col min="4860" max="4860" width="18.88671875" style="3" bestFit="1" customWidth="1"/>
    <col min="4861" max="4861" width="17.5546875" style="3" customWidth="1"/>
    <col min="4862" max="5095" width="9.109375" style="3"/>
    <col min="5096" max="5096" width="2.44140625" style="3" customWidth="1"/>
    <col min="5097" max="5097" width="3" style="3" customWidth="1"/>
    <col min="5098" max="5098" width="55" style="3" customWidth="1"/>
    <col min="5099" max="5104" width="18.5546875" style="3" customWidth="1"/>
    <col min="5105" max="5105" width="19.5546875" style="3" customWidth="1"/>
    <col min="5106" max="5108" width="18.5546875" style="3" customWidth="1"/>
    <col min="5109" max="5110" width="17.5546875" style="3" customWidth="1"/>
    <col min="5111" max="5112" width="20.5546875" style="3" customWidth="1"/>
    <col min="5113" max="5113" width="21.88671875" style="3" customWidth="1"/>
    <col min="5114" max="5115" width="17.5546875" style="3" customWidth="1"/>
    <col min="5116" max="5116" width="18.88671875" style="3" bestFit="1" customWidth="1"/>
    <col min="5117" max="5117" width="17.5546875" style="3" customWidth="1"/>
    <col min="5118" max="5351" width="9.109375" style="3"/>
    <col min="5352" max="5352" width="2.44140625" style="3" customWidth="1"/>
    <col min="5353" max="5353" width="3" style="3" customWidth="1"/>
    <col min="5354" max="5354" width="55" style="3" customWidth="1"/>
    <col min="5355" max="5360" width="18.5546875" style="3" customWidth="1"/>
    <col min="5361" max="5361" width="19.5546875" style="3" customWidth="1"/>
    <col min="5362" max="5364" width="18.5546875" style="3" customWidth="1"/>
    <col min="5365" max="5366" width="17.5546875" style="3" customWidth="1"/>
    <col min="5367" max="5368" width="20.5546875" style="3" customWidth="1"/>
    <col min="5369" max="5369" width="21.88671875" style="3" customWidth="1"/>
    <col min="5370" max="5371" width="17.5546875" style="3" customWidth="1"/>
    <col min="5372" max="5372" width="18.88671875" style="3" bestFit="1" customWidth="1"/>
    <col min="5373" max="5373" width="17.5546875" style="3" customWidth="1"/>
    <col min="5374" max="5607" width="9.109375" style="3"/>
    <col min="5608" max="5608" width="2.44140625" style="3" customWidth="1"/>
    <col min="5609" max="5609" width="3" style="3" customWidth="1"/>
    <col min="5610" max="5610" width="55" style="3" customWidth="1"/>
    <col min="5611" max="5616" width="18.5546875" style="3" customWidth="1"/>
    <col min="5617" max="5617" width="19.5546875" style="3" customWidth="1"/>
    <col min="5618" max="5620" width="18.5546875" style="3" customWidth="1"/>
    <col min="5621" max="5622" width="17.5546875" style="3" customWidth="1"/>
    <col min="5623" max="5624" width="20.5546875" style="3" customWidth="1"/>
    <col min="5625" max="5625" width="21.88671875" style="3" customWidth="1"/>
    <col min="5626" max="5627" width="17.5546875" style="3" customWidth="1"/>
    <col min="5628" max="5628" width="18.88671875" style="3" bestFit="1" customWidth="1"/>
    <col min="5629" max="5629" width="17.5546875" style="3" customWidth="1"/>
    <col min="5630" max="5863" width="9.109375" style="3"/>
    <col min="5864" max="5864" width="2.44140625" style="3" customWidth="1"/>
    <col min="5865" max="5865" width="3" style="3" customWidth="1"/>
    <col min="5866" max="5866" width="55" style="3" customWidth="1"/>
    <col min="5867" max="5872" width="18.5546875" style="3" customWidth="1"/>
    <col min="5873" max="5873" width="19.5546875" style="3" customWidth="1"/>
    <col min="5874" max="5876" width="18.5546875" style="3" customWidth="1"/>
    <col min="5877" max="5878" width="17.5546875" style="3" customWidth="1"/>
    <col min="5879" max="5880" width="20.5546875" style="3" customWidth="1"/>
    <col min="5881" max="5881" width="21.88671875" style="3" customWidth="1"/>
    <col min="5882" max="5883" width="17.5546875" style="3" customWidth="1"/>
    <col min="5884" max="5884" width="18.88671875" style="3" bestFit="1" customWidth="1"/>
    <col min="5885" max="5885" width="17.5546875" style="3" customWidth="1"/>
    <col min="5886" max="6119" width="9.109375" style="3"/>
    <col min="6120" max="6120" width="2.44140625" style="3" customWidth="1"/>
    <col min="6121" max="6121" width="3" style="3" customWidth="1"/>
    <col min="6122" max="6122" width="55" style="3" customWidth="1"/>
    <col min="6123" max="6128" width="18.5546875" style="3" customWidth="1"/>
    <col min="6129" max="6129" width="19.5546875" style="3" customWidth="1"/>
    <col min="6130" max="6132" width="18.5546875" style="3" customWidth="1"/>
    <col min="6133" max="6134" width="17.5546875" style="3" customWidth="1"/>
    <col min="6135" max="6136" width="20.5546875" style="3" customWidth="1"/>
    <col min="6137" max="6137" width="21.88671875" style="3" customWidth="1"/>
    <col min="6138" max="6139" width="17.5546875" style="3" customWidth="1"/>
    <col min="6140" max="6140" width="18.88671875" style="3" bestFit="1" customWidth="1"/>
    <col min="6141" max="6141" width="17.5546875" style="3" customWidth="1"/>
    <col min="6142" max="6375" width="9.109375" style="3"/>
    <col min="6376" max="6376" width="2.44140625" style="3" customWidth="1"/>
    <col min="6377" max="6377" width="3" style="3" customWidth="1"/>
    <col min="6378" max="6378" width="55" style="3" customWidth="1"/>
    <col min="6379" max="6384" width="18.5546875" style="3" customWidth="1"/>
    <col min="6385" max="6385" width="19.5546875" style="3" customWidth="1"/>
    <col min="6386" max="6388" width="18.5546875" style="3" customWidth="1"/>
    <col min="6389" max="6390" width="17.5546875" style="3" customWidth="1"/>
    <col min="6391" max="6392" width="20.5546875" style="3" customWidth="1"/>
    <col min="6393" max="6393" width="21.88671875" style="3" customWidth="1"/>
    <col min="6394" max="6395" width="17.5546875" style="3" customWidth="1"/>
    <col min="6396" max="6396" width="18.88671875" style="3" bestFit="1" customWidth="1"/>
    <col min="6397" max="6397" width="17.5546875" style="3" customWidth="1"/>
    <col min="6398" max="6631" width="9.109375" style="3"/>
    <col min="6632" max="6632" width="2.44140625" style="3" customWidth="1"/>
    <col min="6633" max="6633" width="3" style="3" customWidth="1"/>
    <col min="6634" max="6634" width="55" style="3" customWidth="1"/>
    <col min="6635" max="6640" width="18.5546875" style="3" customWidth="1"/>
    <col min="6641" max="6641" width="19.5546875" style="3" customWidth="1"/>
    <col min="6642" max="6644" width="18.5546875" style="3" customWidth="1"/>
    <col min="6645" max="6646" width="17.5546875" style="3" customWidth="1"/>
    <col min="6647" max="6648" width="20.5546875" style="3" customWidth="1"/>
    <col min="6649" max="6649" width="21.88671875" style="3" customWidth="1"/>
    <col min="6650" max="6651" width="17.5546875" style="3" customWidth="1"/>
    <col min="6652" max="6652" width="18.88671875" style="3" bestFit="1" customWidth="1"/>
    <col min="6653" max="6653" width="17.5546875" style="3" customWidth="1"/>
    <col min="6654" max="6887" width="9.109375" style="3"/>
    <col min="6888" max="6888" width="2.44140625" style="3" customWidth="1"/>
    <col min="6889" max="6889" width="3" style="3" customWidth="1"/>
    <col min="6890" max="6890" width="55" style="3" customWidth="1"/>
    <col min="6891" max="6896" width="18.5546875" style="3" customWidth="1"/>
    <col min="6897" max="6897" width="19.5546875" style="3" customWidth="1"/>
    <col min="6898" max="6900" width="18.5546875" style="3" customWidth="1"/>
    <col min="6901" max="6902" width="17.5546875" style="3" customWidth="1"/>
    <col min="6903" max="6904" width="20.5546875" style="3" customWidth="1"/>
    <col min="6905" max="6905" width="21.88671875" style="3" customWidth="1"/>
    <col min="6906" max="6907" width="17.5546875" style="3" customWidth="1"/>
    <col min="6908" max="6908" width="18.88671875" style="3" bestFit="1" customWidth="1"/>
    <col min="6909" max="6909" width="17.5546875" style="3" customWidth="1"/>
    <col min="6910" max="7143" width="9.109375" style="3"/>
    <col min="7144" max="7144" width="2.44140625" style="3" customWidth="1"/>
    <col min="7145" max="7145" width="3" style="3" customWidth="1"/>
    <col min="7146" max="7146" width="55" style="3" customWidth="1"/>
    <col min="7147" max="7152" width="18.5546875" style="3" customWidth="1"/>
    <col min="7153" max="7153" width="19.5546875" style="3" customWidth="1"/>
    <col min="7154" max="7156" width="18.5546875" style="3" customWidth="1"/>
    <col min="7157" max="7158" width="17.5546875" style="3" customWidth="1"/>
    <col min="7159" max="7160" width="20.5546875" style="3" customWidth="1"/>
    <col min="7161" max="7161" width="21.88671875" style="3" customWidth="1"/>
    <col min="7162" max="7163" width="17.5546875" style="3" customWidth="1"/>
    <col min="7164" max="7164" width="18.88671875" style="3" bestFit="1" customWidth="1"/>
    <col min="7165" max="7165" width="17.5546875" style="3" customWidth="1"/>
    <col min="7166" max="7399" width="9.109375" style="3"/>
    <col min="7400" max="7400" width="2.44140625" style="3" customWidth="1"/>
    <col min="7401" max="7401" width="3" style="3" customWidth="1"/>
    <col min="7402" max="7402" width="55" style="3" customWidth="1"/>
    <col min="7403" max="7408" width="18.5546875" style="3" customWidth="1"/>
    <col min="7409" max="7409" width="19.5546875" style="3" customWidth="1"/>
    <col min="7410" max="7412" width="18.5546875" style="3" customWidth="1"/>
    <col min="7413" max="7414" width="17.5546875" style="3" customWidth="1"/>
    <col min="7415" max="7416" width="20.5546875" style="3" customWidth="1"/>
    <col min="7417" max="7417" width="21.88671875" style="3" customWidth="1"/>
    <col min="7418" max="7419" width="17.5546875" style="3" customWidth="1"/>
    <col min="7420" max="7420" width="18.88671875" style="3" bestFit="1" customWidth="1"/>
    <col min="7421" max="7421" width="17.5546875" style="3" customWidth="1"/>
    <col min="7422" max="7655" width="9.109375" style="3"/>
    <col min="7656" max="7656" width="2.44140625" style="3" customWidth="1"/>
    <col min="7657" max="7657" width="3" style="3" customWidth="1"/>
    <col min="7658" max="7658" width="55" style="3" customWidth="1"/>
    <col min="7659" max="7664" width="18.5546875" style="3" customWidth="1"/>
    <col min="7665" max="7665" width="19.5546875" style="3" customWidth="1"/>
    <col min="7666" max="7668" width="18.5546875" style="3" customWidth="1"/>
    <col min="7669" max="7670" width="17.5546875" style="3" customWidth="1"/>
    <col min="7671" max="7672" width="20.5546875" style="3" customWidth="1"/>
    <col min="7673" max="7673" width="21.88671875" style="3" customWidth="1"/>
    <col min="7674" max="7675" width="17.5546875" style="3" customWidth="1"/>
    <col min="7676" max="7676" width="18.88671875" style="3" bestFit="1" customWidth="1"/>
    <col min="7677" max="7677" width="17.5546875" style="3" customWidth="1"/>
    <col min="7678" max="7911" width="9.109375" style="3"/>
    <col min="7912" max="7912" width="2.44140625" style="3" customWidth="1"/>
    <col min="7913" max="7913" width="3" style="3" customWidth="1"/>
    <col min="7914" max="7914" width="55" style="3" customWidth="1"/>
    <col min="7915" max="7920" width="18.5546875" style="3" customWidth="1"/>
    <col min="7921" max="7921" width="19.5546875" style="3" customWidth="1"/>
    <col min="7922" max="7924" width="18.5546875" style="3" customWidth="1"/>
    <col min="7925" max="7926" width="17.5546875" style="3" customWidth="1"/>
    <col min="7927" max="7928" width="20.5546875" style="3" customWidth="1"/>
    <col min="7929" max="7929" width="21.88671875" style="3" customWidth="1"/>
    <col min="7930" max="7931" width="17.5546875" style="3" customWidth="1"/>
    <col min="7932" max="7932" width="18.88671875" style="3" bestFit="1" customWidth="1"/>
    <col min="7933" max="7933" width="17.5546875" style="3" customWidth="1"/>
    <col min="7934" max="8167" width="9.109375" style="3"/>
    <col min="8168" max="8168" width="2.44140625" style="3" customWidth="1"/>
    <col min="8169" max="8169" width="3" style="3" customWidth="1"/>
    <col min="8170" max="8170" width="55" style="3" customWidth="1"/>
    <col min="8171" max="8176" width="18.5546875" style="3" customWidth="1"/>
    <col min="8177" max="8177" width="19.5546875" style="3" customWidth="1"/>
    <col min="8178" max="8180" width="18.5546875" style="3" customWidth="1"/>
    <col min="8181" max="8182" width="17.5546875" style="3" customWidth="1"/>
    <col min="8183" max="8184" width="20.5546875" style="3" customWidth="1"/>
    <col min="8185" max="8185" width="21.88671875" style="3" customWidth="1"/>
    <col min="8186" max="8187" width="17.5546875" style="3" customWidth="1"/>
    <col min="8188" max="8188" width="18.88671875" style="3" bestFit="1" customWidth="1"/>
    <col min="8189" max="8189" width="17.5546875" style="3" customWidth="1"/>
    <col min="8190" max="8423" width="9.109375" style="3"/>
    <col min="8424" max="8424" width="2.44140625" style="3" customWidth="1"/>
    <col min="8425" max="8425" width="3" style="3" customWidth="1"/>
    <col min="8426" max="8426" width="55" style="3" customWidth="1"/>
    <col min="8427" max="8432" width="18.5546875" style="3" customWidth="1"/>
    <col min="8433" max="8433" width="19.5546875" style="3" customWidth="1"/>
    <col min="8434" max="8436" width="18.5546875" style="3" customWidth="1"/>
    <col min="8437" max="8438" width="17.5546875" style="3" customWidth="1"/>
    <col min="8439" max="8440" width="20.5546875" style="3" customWidth="1"/>
    <col min="8441" max="8441" width="21.88671875" style="3" customWidth="1"/>
    <col min="8442" max="8443" width="17.5546875" style="3" customWidth="1"/>
    <col min="8444" max="8444" width="18.88671875" style="3" bestFit="1" customWidth="1"/>
    <col min="8445" max="8445" width="17.5546875" style="3" customWidth="1"/>
    <col min="8446" max="8679" width="9.109375" style="3"/>
    <col min="8680" max="8680" width="2.44140625" style="3" customWidth="1"/>
    <col min="8681" max="8681" width="3" style="3" customWidth="1"/>
    <col min="8682" max="8682" width="55" style="3" customWidth="1"/>
    <col min="8683" max="8688" width="18.5546875" style="3" customWidth="1"/>
    <col min="8689" max="8689" width="19.5546875" style="3" customWidth="1"/>
    <col min="8690" max="8692" width="18.5546875" style="3" customWidth="1"/>
    <col min="8693" max="8694" width="17.5546875" style="3" customWidth="1"/>
    <col min="8695" max="8696" width="20.5546875" style="3" customWidth="1"/>
    <col min="8697" max="8697" width="21.88671875" style="3" customWidth="1"/>
    <col min="8698" max="8699" width="17.5546875" style="3" customWidth="1"/>
    <col min="8700" max="8700" width="18.88671875" style="3" bestFit="1" customWidth="1"/>
    <col min="8701" max="8701" width="17.5546875" style="3" customWidth="1"/>
    <col min="8702" max="8935" width="9.109375" style="3"/>
    <col min="8936" max="8936" width="2.44140625" style="3" customWidth="1"/>
    <col min="8937" max="8937" width="3" style="3" customWidth="1"/>
    <col min="8938" max="8938" width="55" style="3" customWidth="1"/>
    <col min="8939" max="8944" width="18.5546875" style="3" customWidth="1"/>
    <col min="8945" max="8945" width="19.5546875" style="3" customWidth="1"/>
    <col min="8946" max="8948" width="18.5546875" style="3" customWidth="1"/>
    <col min="8949" max="8950" width="17.5546875" style="3" customWidth="1"/>
    <col min="8951" max="8952" width="20.5546875" style="3" customWidth="1"/>
    <col min="8953" max="8953" width="21.88671875" style="3" customWidth="1"/>
    <col min="8954" max="8955" width="17.5546875" style="3" customWidth="1"/>
    <col min="8956" max="8956" width="18.88671875" style="3" bestFit="1" customWidth="1"/>
    <col min="8957" max="8957" width="17.5546875" style="3" customWidth="1"/>
    <col min="8958" max="9191" width="9.109375" style="3"/>
    <col min="9192" max="9192" width="2.44140625" style="3" customWidth="1"/>
    <col min="9193" max="9193" width="3" style="3" customWidth="1"/>
    <col min="9194" max="9194" width="55" style="3" customWidth="1"/>
    <col min="9195" max="9200" width="18.5546875" style="3" customWidth="1"/>
    <col min="9201" max="9201" width="19.5546875" style="3" customWidth="1"/>
    <col min="9202" max="9204" width="18.5546875" style="3" customWidth="1"/>
    <col min="9205" max="9206" width="17.5546875" style="3" customWidth="1"/>
    <col min="9207" max="9208" width="20.5546875" style="3" customWidth="1"/>
    <col min="9209" max="9209" width="21.88671875" style="3" customWidth="1"/>
    <col min="9210" max="9211" width="17.5546875" style="3" customWidth="1"/>
    <col min="9212" max="9212" width="18.88671875" style="3" bestFit="1" customWidth="1"/>
    <col min="9213" max="9213" width="17.5546875" style="3" customWidth="1"/>
    <col min="9214" max="9447" width="9.109375" style="3"/>
    <col min="9448" max="9448" width="2.44140625" style="3" customWidth="1"/>
    <col min="9449" max="9449" width="3" style="3" customWidth="1"/>
    <col min="9450" max="9450" width="55" style="3" customWidth="1"/>
    <col min="9451" max="9456" width="18.5546875" style="3" customWidth="1"/>
    <col min="9457" max="9457" width="19.5546875" style="3" customWidth="1"/>
    <col min="9458" max="9460" width="18.5546875" style="3" customWidth="1"/>
    <col min="9461" max="9462" width="17.5546875" style="3" customWidth="1"/>
    <col min="9463" max="9464" width="20.5546875" style="3" customWidth="1"/>
    <col min="9465" max="9465" width="21.88671875" style="3" customWidth="1"/>
    <col min="9466" max="9467" width="17.5546875" style="3" customWidth="1"/>
    <col min="9468" max="9468" width="18.88671875" style="3" bestFit="1" customWidth="1"/>
    <col min="9469" max="9469" width="17.5546875" style="3" customWidth="1"/>
    <col min="9470" max="9703" width="9.109375" style="3"/>
    <col min="9704" max="9704" width="2.44140625" style="3" customWidth="1"/>
    <col min="9705" max="9705" width="3" style="3" customWidth="1"/>
    <col min="9706" max="9706" width="55" style="3" customWidth="1"/>
    <col min="9707" max="9712" width="18.5546875" style="3" customWidth="1"/>
    <col min="9713" max="9713" width="19.5546875" style="3" customWidth="1"/>
    <col min="9714" max="9716" width="18.5546875" style="3" customWidth="1"/>
    <col min="9717" max="9718" width="17.5546875" style="3" customWidth="1"/>
    <col min="9719" max="9720" width="20.5546875" style="3" customWidth="1"/>
    <col min="9721" max="9721" width="21.88671875" style="3" customWidth="1"/>
    <col min="9722" max="9723" width="17.5546875" style="3" customWidth="1"/>
    <col min="9724" max="9724" width="18.88671875" style="3" bestFit="1" customWidth="1"/>
    <col min="9725" max="9725" width="17.5546875" style="3" customWidth="1"/>
    <col min="9726" max="9959" width="9.109375" style="3"/>
    <col min="9960" max="9960" width="2.44140625" style="3" customWidth="1"/>
    <col min="9961" max="9961" width="3" style="3" customWidth="1"/>
    <col min="9962" max="9962" width="55" style="3" customWidth="1"/>
    <col min="9963" max="9968" width="18.5546875" style="3" customWidth="1"/>
    <col min="9969" max="9969" width="19.5546875" style="3" customWidth="1"/>
    <col min="9970" max="9972" width="18.5546875" style="3" customWidth="1"/>
    <col min="9973" max="9974" width="17.5546875" style="3" customWidth="1"/>
    <col min="9975" max="9976" width="20.5546875" style="3" customWidth="1"/>
    <col min="9977" max="9977" width="21.88671875" style="3" customWidth="1"/>
    <col min="9978" max="9979" width="17.5546875" style="3" customWidth="1"/>
    <col min="9980" max="9980" width="18.88671875" style="3" bestFit="1" customWidth="1"/>
    <col min="9981" max="9981" width="17.5546875" style="3" customWidth="1"/>
    <col min="9982" max="10215" width="9.109375" style="3"/>
    <col min="10216" max="10216" width="2.44140625" style="3" customWidth="1"/>
    <col min="10217" max="10217" width="3" style="3" customWidth="1"/>
    <col min="10218" max="10218" width="55" style="3" customWidth="1"/>
    <col min="10219" max="10224" width="18.5546875" style="3" customWidth="1"/>
    <col min="10225" max="10225" width="19.5546875" style="3" customWidth="1"/>
    <col min="10226" max="10228" width="18.5546875" style="3" customWidth="1"/>
    <col min="10229" max="10230" width="17.5546875" style="3" customWidth="1"/>
    <col min="10231" max="10232" width="20.5546875" style="3" customWidth="1"/>
    <col min="10233" max="10233" width="21.88671875" style="3" customWidth="1"/>
    <col min="10234" max="10235" width="17.5546875" style="3" customWidth="1"/>
    <col min="10236" max="10236" width="18.88671875" style="3" bestFit="1" customWidth="1"/>
    <col min="10237" max="10237" width="17.5546875" style="3" customWidth="1"/>
    <col min="10238" max="10471" width="9.109375" style="3"/>
    <col min="10472" max="10472" width="2.44140625" style="3" customWidth="1"/>
    <col min="10473" max="10473" width="3" style="3" customWidth="1"/>
    <col min="10474" max="10474" width="55" style="3" customWidth="1"/>
    <col min="10475" max="10480" width="18.5546875" style="3" customWidth="1"/>
    <col min="10481" max="10481" width="19.5546875" style="3" customWidth="1"/>
    <col min="10482" max="10484" width="18.5546875" style="3" customWidth="1"/>
    <col min="10485" max="10486" width="17.5546875" style="3" customWidth="1"/>
    <col min="10487" max="10488" width="20.5546875" style="3" customWidth="1"/>
    <col min="10489" max="10489" width="21.88671875" style="3" customWidth="1"/>
    <col min="10490" max="10491" width="17.5546875" style="3" customWidth="1"/>
    <col min="10492" max="10492" width="18.88671875" style="3" bestFit="1" customWidth="1"/>
    <col min="10493" max="10493" width="17.5546875" style="3" customWidth="1"/>
    <col min="10494" max="10727" width="9.109375" style="3"/>
    <col min="10728" max="10728" width="2.44140625" style="3" customWidth="1"/>
    <col min="10729" max="10729" width="3" style="3" customWidth="1"/>
    <col min="10730" max="10730" width="55" style="3" customWidth="1"/>
    <col min="10731" max="10736" width="18.5546875" style="3" customWidth="1"/>
    <col min="10737" max="10737" width="19.5546875" style="3" customWidth="1"/>
    <col min="10738" max="10740" width="18.5546875" style="3" customWidth="1"/>
    <col min="10741" max="10742" width="17.5546875" style="3" customWidth="1"/>
    <col min="10743" max="10744" width="20.5546875" style="3" customWidth="1"/>
    <col min="10745" max="10745" width="21.88671875" style="3" customWidth="1"/>
    <col min="10746" max="10747" width="17.5546875" style="3" customWidth="1"/>
    <col min="10748" max="10748" width="18.88671875" style="3" bestFit="1" customWidth="1"/>
    <col min="10749" max="10749" width="17.5546875" style="3" customWidth="1"/>
    <col min="10750" max="10983" width="9.109375" style="3"/>
    <col min="10984" max="10984" width="2.44140625" style="3" customWidth="1"/>
    <col min="10985" max="10985" width="3" style="3" customWidth="1"/>
    <col min="10986" max="10986" width="55" style="3" customWidth="1"/>
    <col min="10987" max="10992" width="18.5546875" style="3" customWidth="1"/>
    <col min="10993" max="10993" width="19.5546875" style="3" customWidth="1"/>
    <col min="10994" max="10996" width="18.5546875" style="3" customWidth="1"/>
    <col min="10997" max="10998" width="17.5546875" style="3" customWidth="1"/>
    <col min="10999" max="11000" width="20.5546875" style="3" customWidth="1"/>
    <col min="11001" max="11001" width="21.88671875" style="3" customWidth="1"/>
    <col min="11002" max="11003" width="17.5546875" style="3" customWidth="1"/>
    <col min="11004" max="11004" width="18.88671875" style="3" bestFit="1" customWidth="1"/>
    <col min="11005" max="11005" width="17.5546875" style="3" customWidth="1"/>
    <col min="11006" max="11239" width="9.109375" style="3"/>
    <col min="11240" max="11240" width="2.44140625" style="3" customWidth="1"/>
    <col min="11241" max="11241" width="3" style="3" customWidth="1"/>
    <col min="11242" max="11242" width="55" style="3" customWidth="1"/>
    <col min="11243" max="11248" width="18.5546875" style="3" customWidth="1"/>
    <col min="11249" max="11249" width="19.5546875" style="3" customWidth="1"/>
    <col min="11250" max="11252" width="18.5546875" style="3" customWidth="1"/>
    <col min="11253" max="11254" width="17.5546875" style="3" customWidth="1"/>
    <col min="11255" max="11256" width="20.5546875" style="3" customWidth="1"/>
    <col min="11257" max="11257" width="21.88671875" style="3" customWidth="1"/>
    <col min="11258" max="11259" width="17.5546875" style="3" customWidth="1"/>
    <col min="11260" max="11260" width="18.88671875" style="3" bestFit="1" customWidth="1"/>
    <col min="11261" max="11261" width="17.5546875" style="3" customWidth="1"/>
    <col min="11262" max="11495" width="9.109375" style="3"/>
    <col min="11496" max="11496" width="2.44140625" style="3" customWidth="1"/>
    <col min="11497" max="11497" width="3" style="3" customWidth="1"/>
    <col min="11498" max="11498" width="55" style="3" customWidth="1"/>
    <col min="11499" max="11504" width="18.5546875" style="3" customWidth="1"/>
    <col min="11505" max="11505" width="19.5546875" style="3" customWidth="1"/>
    <col min="11506" max="11508" width="18.5546875" style="3" customWidth="1"/>
    <col min="11509" max="11510" width="17.5546875" style="3" customWidth="1"/>
    <col min="11511" max="11512" width="20.5546875" style="3" customWidth="1"/>
    <col min="11513" max="11513" width="21.88671875" style="3" customWidth="1"/>
    <col min="11514" max="11515" width="17.5546875" style="3" customWidth="1"/>
    <col min="11516" max="11516" width="18.88671875" style="3" bestFit="1" customWidth="1"/>
    <col min="11517" max="11517" width="17.5546875" style="3" customWidth="1"/>
    <col min="11518" max="11751" width="9.109375" style="3"/>
    <col min="11752" max="11752" width="2.44140625" style="3" customWidth="1"/>
    <col min="11753" max="11753" width="3" style="3" customWidth="1"/>
    <col min="11754" max="11754" width="55" style="3" customWidth="1"/>
    <col min="11755" max="11760" width="18.5546875" style="3" customWidth="1"/>
    <col min="11761" max="11761" width="19.5546875" style="3" customWidth="1"/>
    <col min="11762" max="11764" width="18.5546875" style="3" customWidth="1"/>
    <col min="11765" max="11766" width="17.5546875" style="3" customWidth="1"/>
    <col min="11767" max="11768" width="20.5546875" style="3" customWidth="1"/>
    <col min="11769" max="11769" width="21.88671875" style="3" customWidth="1"/>
    <col min="11770" max="11771" width="17.5546875" style="3" customWidth="1"/>
    <col min="11772" max="11772" width="18.88671875" style="3" bestFit="1" customWidth="1"/>
    <col min="11773" max="11773" width="17.5546875" style="3" customWidth="1"/>
    <col min="11774" max="12007" width="9.109375" style="3"/>
    <col min="12008" max="12008" width="2.44140625" style="3" customWidth="1"/>
    <col min="12009" max="12009" width="3" style="3" customWidth="1"/>
    <col min="12010" max="12010" width="55" style="3" customWidth="1"/>
    <col min="12011" max="12016" width="18.5546875" style="3" customWidth="1"/>
    <col min="12017" max="12017" width="19.5546875" style="3" customWidth="1"/>
    <col min="12018" max="12020" width="18.5546875" style="3" customWidth="1"/>
    <col min="12021" max="12022" width="17.5546875" style="3" customWidth="1"/>
    <col min="12023" max="12024" width="20.5546875" style="3" customWidth="1"/>
    <col min="12025" max="12025" width="21.88671875" style="3" customWidth="1"/>
    <col min="12026" max="12027" width="17.5546875" style="3" customWidth="1"/>
    <col min="12028" max="12028" width="18.88671875" style="3" bestFit="1" customWidth="1"/>
    <col min="12029" max="12029" width="17.5546875" style="3" customWidth="1"/>
    <col min="12030" max="12263" width="9.109375" style="3"/>
    <col min="12264" max="12264" width="2.44140625" style="3" customWidth="1"/>
    <col min="12265" max="12265" width="3" style="3" customWidth="1"/>
    <col min="12266" max="12266" width="55" style="3" customWidth="1"/>
    <col min="12267" max="12272" width="18.5546875" style="3" customWidth="1"/>
    <col min="12273" max="12273" width="19.5546875" style="3" customWidth="1"/>
    <col min="12274" max="12276" width="18.5546875" style="3" customWidth="1"/>
    <col min="12277" max="12278" width="17.5546875" style="3" customWidth="1"/>
    <col min="12279" max="12280" width="20.5546875" style="3" customWidth="1"/>
    <col min="12281" max="12281" width="21.88671875" style="3" customWidth="1"/>
    <col min="12282" max="12283" width="17.5546875" style="3" customWidth="1"/>
    <col min="12284" max="12284" width="18.88671875" style="3" bestFit="1" customWidth="1"/>
    <col min="12285" max="12285" width="17.5546875" style="3" customWidth="1"/>
    <col min="12286" max="12519" width="9.109375" style="3"/>
    <col min="12520" max="12520" width="2.44140625" style="3" customWidth="1"/>
    <col min="12521" max="12521" width="3" style="3" customWidth="1"/>
    <col min="12522" max="12522" width="55" style="3" customWidth="1"/>
    <col min="12523" max="12528" width="18.5546875" style="3" customWidth="1"/>
    <col min="12529" max="12529" width="19.5546875" style="3" customWidth="1"/>
    <col min="12530" max="12532" width="18.5546875" style="3" customWidth="1"/>
    <col min="12533" max="12534" width="17.5546875" style="3" customWidth="1"/>
    <col min="12535" max="12536" width="20.5546875" style="3" customWidth="1"/>
    <col min="12537" max="12537" width="21.88671875" style="3" customWidth="1"/>
    <col min="12538" max="12539" width="17.5546875" style="3" customWidth="1"/>
    <col min="12540" max="12540" width="18.88671875" style="3" bestFit="1" customWidth="1"/>
    <col min="12541" max="12541" width="17.5546875" style="3" customWidth="1"/>
    <col min="12542" max="12775" width="9.109375" style="3"/>
    <col min="12776" max="12776" width="2.44140625" style="3" customWidth="1"/>
    <col min="12777" max="12777" width="3" style="3" customWidth="1"/>
    <col min="12778" max="12778" width="55" style="3" customWidth="1"/>
    <col min="12779" max="12784" width="18.5546875" style="3" customWidth="1"/>
    <col min="12785" max="12785" width="19.5546875" style="3" customWidth="1"/>
    <col min="12786" max="12788" width="18.5546875" style="3" customWidth="1"/>
    <col min="12789" max="12790" width="17.5546875" style="3" customWidth="1"/>
    <col min="12791" max="12792" width="20.5546875" style="3" customWidth="1"/>
    <col min="12793" max="12793" width="21.88671875" style="3" customWidth="1"/>
    <col min="12794" max="12795" width="17.5546875" style="3" customWidth="1"/>
    <col min="12796" max="12796" width="18.88671875" style="3" bestFit="1" customWidth="1"/>
    <col min="12797" max="12797" width="17.5546875" style="3" customWidth="1"/>
    <col min="12798" max="13031" width="9.109375" style="3"/>
    <col min="13032" max="13032" width="2.44140625" style="3" customWidth="1"/>
    <col min="13033" max="13033" width="3" style="3" customWidth="1"/>
    <col min="13034" max="13034" width="55" style="3" customWidth="1"/>
    <col min="13035" max="13040" width="18.5546875" style="3" customWidth="1"/>
    <col min="13041" max="13041" width="19.5546875" style="3" customWidth="1"/>
    <col min="13042" max="13044" width="18.5546875" style="3" customWidth="1"/>
    <col min="13045" max="13046" width="17.5546875" style="3" customWidth="1"/>
    <col min="13047" max="13048" width="20.5546875" style="3" customWidth="1"/>
    <col min="13049" max="13049" width="21.88671875" style="3" customWidth="1"/>
    <col min="13050" max="13051" width="17.5546875" style="3" customWidth="1"/>
    <col min="13052" max="13052" width="18.88671875" style="3" bestFit="1" customWidth="1"/>
    <col min="13053" max="13053" width="17.5546875" style="3" customWidth="1"/>
    <col min="13054" max="13287" width="9.109375" style="3"/>
    <col min="13288" max="13288" width="2.44140625" style="3" customWidth="1"/>
    <col min="13289" max="13289" width="3" style="3" customWidth="1"/>
    <col min="13290" max="13290" width="55" style="3" customWidth="1"/>
    <col min="13291" max="13296" width="18.5546875" style="3" customWidth="1"/>
    <col min="13297" max="13297" width="19.5546875" style="3" customWidth="1"/>
    <col min="13298" max="13300" width="18.5546875" style="3" customWidth="1"/>
    <col min="13301" max="13302" width="17.5546875" style="3" customWidth="1"/>
    <col min="13303" max="13304" width="20.5546875" style="3" customWidth="1"/>
    <col min="13305" max="13305" width="21.88671875" style="3" customWidth="1"/>
    <col min="13306" max="13307" width="17.5546875" style="3" customWidth="1"/>
    <col min="13308" max="13308" width="18.88671875" style="3" bestFit="1" customWidth="1"/>
    <col min="13309" max="13309" width="17.5546875" style="3" customWidth="1"/>
    <col min="13310" max="13543" width="9.109375" style="3"/>
    <col min="13544" max="13544" width="2.44140625" style="3" customWidth="1"/>
    <col min="13545" max="13545" width="3" style="3" customWidth="1"/>
    <col min="13546" max="13546" width="55" style="3" customWidth="1"/>
    <col min="13547" max="13552" width="18.5546875" style="3" customWidth="1"/>
    <col min="13553" max="13553" width="19.5546875" style="3" customWidth="1"/>
    <col min="13554" max="13556" width="18.5546875" style="3" customWidth="1"/>
    <col min="13557" max="13558" width="17.5546875" style="3" customWidth="1"/>
    <col min="13559" max="13560" width="20.5546875" style="3" customWidth="1"/>
    <col min="13561" max="13561" width="21.88671875" style="3" customWidth="1"/>
    <col min="13562" max="13563" width="17.5546875" style="3" customWidth="1"/>
    <col min="13564" max="13564" width="18.88671875" style="3" bestFit="1" customWidth="1"/>
    <col min="13565" max="13565" width="17.5546875" style="3" customWidth="1"/>
    <col min="13566" max="13799" width="9.109375" style="3"/>
    <col min="13800" max="13800" width="2.44140625" style="3" customWidth="1"/>
    <col min="13801" max="13801" width="3" style="3" customWidth="1"/>
    <col min="13802" max="13802" width="55" style="3" customWidth="1"/>
    <col min="13803" max="13808" width="18.5546875" style="3" customWidth="1"/>
    <col min="13809" max="13809" width="19.5546875" style="3" customWidth="1"/>
    <col min="13810" max="13812" width="18.5546875" style="3" customWidth="1"/>
    <col min="13813" max="13814" width="17.5546875" style="3" customWidth="1"/>
    <col min="13815" max="13816" width="20.5546875" style="3" customWidth="1"/>
    <col min="13817" max="13817" width="21.88671875" style="3" customWidth="1"/>
    <col min="13818" max="13819" width="17.5546875" style="3" customWidth="1"/>
    <col min="13820" max="13820" width="18.88671875" style="3" bestFit="1" customWidth="1"/>
    <col min="13821" max="13821" width="17.5546875" style="3" customWidth="1"/>
    <col min="13822" max="14055" width="9.109375" style="3"/>
    <col min="14056" max="14056" width="2.44140625" style="3" customWidth="1"/>
    <col min="14057" max="14057" width="3" style="3" customWidth="1"/>
    <col min="14058" max="14058" width="55" style="3" customWidth="1"/>
    <col min="14059" max="14064" width="18.5546875" style="3" customWidth="1"/>
    <col min="14065" max="14065" width="19.5546875" style="3" customWidth="1"/>
    <col min="14066" max="14068" width="18.5546875" style="3" customWidth="1"/>
    <col min="14069" max="14070" width="17.5546875" style="3" customWidth="1"/>
    <col min="14071" max="14072" width="20.5546875" style="3" customWidth="1"/>
    <col min="14073" max="14073" width="21.88671875" style="3" customWidth="1"/>
    <col min="14074" max="14075" width="17.5546875" style="3" customWidth="1"/>
    <col min="14076" max="14076" width="18.88671875" style="3" bestFit="1" customWidth="1"/>
    <col min="14077" max="14077" width="17.5546875" style="3" customWidth="1"/>
    <col min="14078" max="14311" width="9.109375" style="3"/>
    <col min="14312" max="14312" width="2.44140625" style="3" customWidth="1"/>
    <col min="14313" max="14313" width="3" style="3" customWidth="1"/>
    <col min="14314" max="14314" width="55" style="3" customWidth="1"/>
    <col min="14315" max="14320" width="18.5546875" style="3" customWidth="1"/>
    <col min="14321" max="14321" width="19.5546875" style="3" customWidth="1"/>
    <col min="14322" max="14324" width="18.5546875" style="3" customWidth="1"/>
    <col min="14325" max="14326" width="17.5546875" style="3" customWidth="1"/>
    <col min="14327" max="14328" width="20.5546875" style="3" customWidth="1"/>
    <col min="14329" max="14329" width="21.88671875" style="3" customWidth="1"/>
    <col min="14330" max="14331" width="17.5546875" style="3" customWidth="1"/>
    <col min="14332" max="14332" width="18.88671875" style="3" bestFit="1" customWidth="1"/>
    <col min="14333" max="14333" width="17.5546875" style="3" customWidth="1"/>
    <col min="14334" max="14567" width="9.109375" style="3"/>
    <col min="14568" max="14568" width="2.44140625" style="3" customWidth="1"/>
    <col min="14569" max="14569" width="3" style="3" customWidth="1"/>
    <col min="14570" max="14570" width="55" style="3" customWidth="1"/>
    <col min="14571" max="14576" width="18.5546875" style="3" customWidth="1"/>
    <col min="14577" max="14577" width="19.5546875" style="3" customWidth="1"/>
    <col min="14578" max="14580" width="18.5546875" style="3" customWidth="1"/>
    <col min="14581" max="14582" width="17.5546875" style="3" customWidth="1"/>
    <col min="14583" max="14584" width="20.5546875" style="3" customWidth="1"/>
    <col min="14585" max="14585" width="21.88671875" style="3" customWidth="1"/>
    <col min="14586" max="14587" width="17.5546875" style="3" customWidth="1"/>
    <col min="14588" max="14588" width="18.88671875" style="3" bestFit="1" customWidth="1"/>
    <col min="14589" max="14589" width="17.5546875" style="3" customWidth="1"/>
    <col min="14590" max="14823" width="9.109375" style="3"/>
    <col min="14824" max="14824" width="2.44140625" style="3" customWidth="1"/>
    <col min="14825" max="14825" width="3" style="3" customWidth="1"/>
    <col min="14826" max="14826" width="55" style="3" customWidth="1"/>
    <col min="14827" max="14832" width="18.5546875" style="3" customWidth="1"/>
    <col min="14833" max="14833" width="19.5546875" style="3" customWidth="1"/>
    <col min="14834" max="14836" width="18.5546875" style="3" customWidth="1"/>
    <col min="14837" max="14838" width="17.5546875" style="3" customWidth="1"/>
    <col min="14839" max="14840" width="20.5546875" style="3" customWidth="1"/>
    <col min="14841" max="14841" width="21.88671875" style="3" customWidth="1"/>
    <col min="14842" max="14843" width="17.5546875" style="3" customWidth="1"/>
    <col min="14844" max="14844" width="18.88671875" style="3" bestFit="1" customWidth="1"/>
    <col min="14845" max="14845" width="17.5546875" style="3" customWidth="1"/>
    <col min="14846" max="15079" width="9.109375" style="3"/>
    <col min="15080" max="15080" width="2.44140625" style="3" customWidth="1"/>
    <col min="15081" max="15081" width="3" style="3" customWidth="1"/>
    <col min="15082" max="15082" width="55" style="3" customWidth="1"/>
    <col min="15083" max="15088" width="18.5546875" style="3" customWidth="1"/>
    <col min="15089" max="15089" width="19.5546875" style="3" customWidth="1"/>
    <col min="15090" max="15092" width="18.5546875" style="3" customWidth="1"/>
    <col min="15093" max="15094" width="17.5546875" style="3" customWidth="1"/>
    <col min="15095" max="15096" width="20.5546875" style="3" customWidth="1"/>
    <col min="15097" max="15097" width="21.88671875" style="3" customWidth="1"/>
    <col min="15098" max="15099" width="17.5546875" style="3" customWidth="1"/>
    <col min="15100" max="15100" width="18.88671875" style="3" bestFit="1" customWidth="1"/>
    <col min="15101" max="15101" width="17.5546875" style="3" customWidth="1"/>
    <col min="15102" max="15335" width="9.109375" style="3"/>
    <col min="15336" max="15336" width="2.44140625" style="3" customWidth="1"/>
    <col min="15337" max="15337" width="3" style="3" customWidth="1"/>
    <col min="15338" max="15338" width="55" style="3" customWidth="1"/>
    <col min="15339" max="15344" width="18.5546875" style="3" customWidth="1"/>
    <col min="15345" max="15345" width="19.5546875" style="3" customWidth="1"/>
    <col min="15346" max="15348" width="18.5546875" style="3" customWidth="1"/>
    <col min="15349" max="15350" width="17.5546875" style="3" customWidth="1"/>
    <col min="15351" max="15352" width="20.5546875" style="3" customWidth="1"/>
    <col min="15353" max="15353" width="21.88671875" style="3" customWidth="1"/>
    <col min="15354" max="15355" width="17.5546875" style="3" customWidth="1"/>
    <col min="15356" max="15356" width="18.88671875" style="3" bestFit="1" customWidth="1"/>
    <col min="15357" max="15357" width="17.5546875" style="3" customWidth="1"/>
    <col min="15358" max="15591" width="9.109375" style="3"/>
    <col min="15592" max="15592" width="2.44140625" style="3" customWidth="1"/>
    <col min="15593" max="15593" width="3" style="3" customWidth="1"/>
    <col min="15594" max="15594" width="55" style="3" customWidth="1"/>
    <col min="15595" max="15600" width="18.5546875" style="3" customWidth="1"/>
    <col min="15601" max="15601" width="19.5546875" style="3" customWidth="1"/>
    <col min="15602" max="15604" width="18.5546875" style="3" customWidth="1"/>
    <col min="15605" max="15606" width="17.5546875" style="3" customWidth="1"/>
    <col min="15607" max="15608" width="20.5546875" style="3" customWidth="1"/>
    <col min="15609" max="15609" width="21.88671875" style="3" customWidth="1"/>
    <col min="15610" max="15611" width="17.5546875" style="3" customWidth="1"/>
    <col min="15612" max="15612" width="18.88671875" style="3" bestFit="1" customWidth="1"/>
    <col min="15613" max="15613" width="17.5546875" style="3" customWidth="1"/>
    <col min="15614" max="15847" width="9.109375" style="3"/>
    <col min="15848" max="15848" width="2.44140625" style="3" customWidth="1"/>
    <col min="15849" max="15849" width="3" style="3" customWidth="1"/>
    <col min="15850" max="15850" width="55" style="3" customWidth="1"/>
    <col min="15851" max="15856" width="18.5546875" style="3" customWidth="1"/>
    <col min="15857" max="15857" width="19.5546875" style="3" customWidth="1"/>
    <col min="15858" max="15860" width="18.5546875" style="3" customWidth="1"/>
    <col min="15861" max="15862" width="17.5546875" style="3" customWidth="1"/>
    <col min="15863" max="15864" width="20.5546875" style="3" customWidth="1"/>
    <col min="15865" max="15865" width="21.88671875" style="3" customWidth="1"/>
    <col min="15866" max="15867" width="17.5546875" style="3" customWidth="1"/>
    <col min="15868" max="15868" width="18.88671875" style="3" bestFit="1" customWidth="1"/>
    <col min="15869" max="15869" width="17.5546875" style="3" customWidth="1"/>
    <col min="15870" max="16103" width="9.109375" style="3"/>
    <col min="16104" max="16104" width="2.44140625" style="3" customWidth="1"/>
    <col min="16105" max="16105" width="3" style="3" customWidth="1"/>
    <col min="16106" max="16106" width="55" style="3" customWidth="1"/>
    <col min="16107" max="16112" width="18.5546875" style="3" customWidth="1"/>
    <col min="16113" max="16113" width="19.5546875" style="3" customWidth="1"/>
    <col min="16114" max="16116" width="18.5546875" style="3" customWidth="1"/>
    <col min="16117" max="16118" width="17.5546875" style="3" customWidth="1"/>
    <col min="16119" max="16120" width="20.5546875" style="3" customWidth="1"/>
    <col min="16121" max="16121" width="21.88671875" style="3" customWidth="1"/>
    <col min="16122" max="16123" width="17.5546875" style="3" customWidth="1"/>
    <col min="16124" max="16124" width="18.88671875" style="3" bestFit="1" customWidth="1"/>
    <col min="16125" max="16125" width="17.5546875" style="3" customWidth="1"/>
    <col min="16126" max="16384" width="9.109375" style="3"/>
  </cols>
  <sheetData>
    <row r="1" spans="1:38" s="84" customFormat="1" ht="30.9" customHeight="1">
      <c r="A1" s="282" t="s">
        <v>1061</v>
      </c>
      <c r="B1" s="282"/>
      <c r="C1" s="282"/>
      <c r="D1" s="282"/>
      <c r="E1" s="282"/>
      <c r="AF1" s="284"/>
      <c r="AG1" s="284"/>
      <c r="AH1" s="284"/>
      <c r="AI1" s="284"/>
    </row>
    <row r="2" spans="1:38" s="83" customFormat="1" ht="12">
      <c r="B2" s="293"/>
      <c r="AF2" s="294"/>
      <c r="AG2" s="294"/>
      <c r="AH2" s="294"/>
      <c r="AI2" s="294"/>
    </row>
    <row r="3" spans="1:38" s="263" customFormat="1" ht="41.25" customHeight="1"/>
    <row r="4" spans="1:38" s="92" customFormat="1" ht="30" customHeight="1">
      <c r="A4" s="115"/>
      <c r="B4" s="117"/>
      <c r="C4" s="430" t="s">
        <v>696</v>
      </c>
      <c r="D4" s="427"/>
      <c r="E4" s="427"/>
      <c r="F4" s="427"/>
      <c r="G4" s="428"/>
      <c r="H4" s="429"/>
      <c r="I4" s="426" t="s">
        <v>697</v>
      </c>
      <c r="J4" s="427"/>
      <c r="K4" s="427"/>
      <c r="L4" s="427"/>
      <c r="M4" s="428"/>
      <c r="N4" s="429"/>
      <c r="O4" s="426" t="s">
        <v>1199</v>
      </c>
      <c r="P4" s="427"/>
      <c r="Q4" s="427"/>
      <c r="R4" s="427"/>
      <c r="S4" s="428"/>
      <c r="T4" s="429"/>
      <c r="U4" s="426" t="s">
        <v>1046</v>
      </c>
      <c r="V4" s="427"/>
      <c r="W4" s="427"/>
      <c r="X4" s="427"/>
      <c r="Y4" s="428"/>
      <c r="Z4" s="429"/>
      <c r="AA4" s="439" t="s">
        <v>1137</v>
      </c>
      <c r="AB4" s="440"/>
      <c r="AC4" s="440"/>
      <c r="AD4" s="440"/>
      <c r="AE4" s="440"/>
      <c r="AF4" s="441"/>
      <c r="AG4" s="426" t="s">
        <v>1138</v>
      </c>
      <c r="AH4" s="427"/>
      <c r="AI4" s="427"/>
      <c r="AJ4" s="427"/>
      <c r="AK4" s="428"/>
      <c r="AL4" s="429"/>
    </row>
    <row r="5" spans="1:38">
      <c r="A5" s="94"/>
      <c r="B5" s="118"/>
      <c r="C5" s="310">
        <v>2022</v>
      </c>
      <c r="D5" s="310">
        <v>2023</v>
      </c>
      <c r="E5" s="310">
        <v>2024</v>
      </c>
      <c r="F5" s="310">
        <v>2025</v>
      </c>
      <c r="G5" s="310">
        <v>2026</v>
      </c>
      <c r="H5" s="310">
        <v>2027</v>
      </c>
      <c r="I5" s="310">
        <v>2022</v>
      </c>
      <c r="J5" s="310">
        <v>2023</v>
      </c>
      <c r="K5" s="310">
        <v>2024</v>
      </c>
      <c r="L5" s="310">
        <v>2025</v>
      </c>
      <c r="M5" s="310">
        <v>2026</v>
      </c>
      <c r="N5" s="310">
        <v>2027</v>
      </c>
      <c r="O5" s="310">
        <v>2022</v>
      </c>
      <c r="P5" s="310">
        <v>2023</v>
      </c>
      <c r="Q5" s="310">
        <v>2024</v>
      </c>
      <c r="R5" s="310">
        <v>2025</v>
      </c>
      <c r="S5" s="310">
        <v>2026</v>
      </c>
      <c r="T5" s="310">
        <v>2027</v>
      </c>
      <c r="U5" s="310">
        <v>2022</v>
      </c>
      <c r="V5" s="310">
        <v>2023</v>
      </c>
      <c r="W5" s="310">
        <v>2024</v>
      </c>
      <c r="X5" s="310">
        <v>2025</v>
      </c>
      <c r="Y5" s="310">
        <v>2026</v>
      </c>
      <c r="Z5" s="310">
        <v>2027</v>
      </c>
      <c r="AA5" s="310">
        <v>2022</v>
      </c>
      <c r="AB5" s="310">
        <v>2023</v>
      </c>
      <c r="AC5" s="310">
        <v>2024</v>
      </c>
      <c r="AD5" s="310">
        <v>2025</v>
      </c>
      <c r="AE5" s="310">
        <v>2026</v>
      </c>
      <c r="AF5" s="310">
        <v>2027</v>
      </c>
      <c r="AG5" s="310">
        <v>2022</v>
      </c>
      <c r="AH5" s="310">
        <v>2023</v>
      </c>
      <c r="AI5" s="310">
        <v>2024</v>
      </c>
      <c r="AJ5" s="310">
        <v>2025</v>
      </c>
      <c r="AK5" s="310">
        <v>2026</v>
      </c>
      <c r="AL5" s="310">
        <v>2027</v>
      </c>
    </row>
    <row r="6" spans="1:38">
      <c r="A6" s="116"/>
      <c r="B6" s="119"/>
      <c r="C6" s="298" t="s">
        <v>769</v>
      </c>
      <c r="D6" s="298" t="s">
        <v>770</v>
      </c>
      <c r="E6" s="298" t="s">
        <v>771</v>
      </c>
      <c r="F6" s="298" t="s">
        <v>772</v>
      </c>
      <c r="G6" s="298" t="s">
        <v>773</v>
      </c>
      <c r="H6" s="298" t="s">
        <v>826</v>
      </c>
      <c r="I6" s="298" t="s">
        <v>827</v>
      </c>
      <c r="J6" s="298" t="s">
        <v>828</v>
      </c>
      <c r="K6" s="298" t="s">
        <v>829</v>
      </c>
      <c r="L6" s="298" t="s">
        <v>830</v>
      </c>
      <c r="M6" s="298" t="s">
        <v>831</v>
      </c>
      <c r="N6" s="298" t="s">
        <v>832</v>
      </c>
      <c r="O6" s="298" t="s">
        <v>833</v>
      </c>
      <c r="P6" s="298" t="s">
        <v>834</v>
      </c>
      <c r="Q6" s="298" t="s">
        <v>835</v>
      </c>
      <c r="R6" s="298" t="s">
        <v>836</v>
      </c>
      <c r="S6" s="298" t="s">
        <v>837</v>
      </c>
      <c r="T6" s="298" t="s">
        <v>838</v>
      </c>
      <c r="U6" s="298" t="s">
        <v>839</v>
      </c>
      <c r="V6" s="298" t="s">
        <v>840</v>
      </c>
      <c r="W6" s="298" t="s">
        <v>841</v>
      </c>
      <c r="X6" s="298" t="s">
        <v>842</v>
      </c>
      <c r="Y6" s="298" t="s">
        <v>843</v>
      </c>
      <c r="Z6" s="298" t="s">
        <v>844</v>
      </c>
      <c r="AA6" s="298" t="s">
        <v>845</v>
      </c>
      <c r="AB6" s="298" t="s">
        <v>846</v>
      </c>
      <c r="AC6" s="298" t="s">
        <v>847</v>
      </c>
      <c r="AD6" s="298" t="s">
        <v>848</v>
      </c>
      <c r="AE6" s="298" t="s">
        <v>849</v>
      </c>
      <c r="AF6" s="298" t="s">
        <v>850</v>
      </c>
      <c r="AG6" s="298" t="s">
        <v>851</v>
      </c>
      <c r="AH6" s="298" t="s">
        <v>852</v>
      </c>
      <c r="AI6" s="298" t="s">
        <v>853</v>
      </c>
      <c r="AJ6" s="298" t="s">
        <v>854</v>
      </c>
      <c r="AK6" s="298" t="s">
        <v>855</v>
      </c>
      <c r="AL6" s="298" t="s">
        <v>856</v>
      </c>
    </row>
    <row r="7" spans="1:38">
      <c r="A7" s="114" t="s">
        <v>698</v>
      </c>
      <c r="B7" s="299" t="s">
        <v>774</v>
      </c>
      <c r="C7" s="368"/>
      <c r="D7" s="369"/>
      <c r="E7" s="369"/>
      <c r="F7" s="369"/>
      <c r="G7" s="370"/>
      <c r="H7" s="371"/>
      <c r="I7" s="368"/>
      <c r="J7" s="369"/>
      <c r="K7" s="369"/>
      <c r="L7" s="369"/>
      <c r="M7" s="370"/>
      <c r="N7" s="371"/>
      <c r="O7" s="368"/>
      <c r="P7" s="369"/>
      <c r="Q7" s="369"/>
      <c r="R7" s="369"/>
      <c r="S7" s="370"/>
      <c r="T7" s="371"/>
      <c r="U7" s="368"/>
      <c r="V7" s="369"/>
      <c r="W7" s="369"/>
      <c r="X7" s="369"/>
      <c r="Y7" s="370"/>
      <c r="Z7" s="371"/>
      <c r="AA7" s="368"/>
      <c r="AB7" s="369"/>
      <c r="AC7" s="369"/>
      <c r="AD7" s="369"/>
      <c r="AE7" s="370"/>
      <c r="AF7" s="371"/>
      <c r="AG7" s="368"/>
      <c r="AH7" s="369"/>
      <c r="AI7" s="369"/>
      <c r="AJ7" s="369"/>
      <c r="AK7" s="370"/>
      <c r="AL7" s="371"/>
    </row>
    <row r="8" spans="1:38">
      <c r="A8" s="165" t="s">
        <v>528</v>
      </c>
      <c r="B8" s="300" t="s">
        <v>775</v>
      </c>
      <c r="C8" s="368"/>
      <c r="D8" s="369"/>
      <c r="E8" s="369"/>
      <c r="F8" s="369"/>
      <c r="G8" s="370"/>
      <c r="H8" s="371"/>
      <c r="I8" s="368"/>
      <c r="J8" s="369"/>
      <c r="K8" s="369"/>
      <c r="L8" s="369"/>
      <c r="M8" s="370"/>
      <c r="N8" s="371"/>
      <c r="O8" s="368"/>
      <c r="P8" s="369"/>
      <c r="Q8" s="369"/>
      <c r="R8" s="369"/>
      <c r="S8" s="370"/>
      <c r="T8" s="371"/>
      <c r="U8" s="368"/>
      <c r="V8" s="369"/>
      <c r="W8" s="369"/>
      <c r="X8" s="369"/>
      <c r="Y8" s="370"/>
      <c r="Z8" s="371"/>
      <c r="AA8" s="368"/>
      <c r="AB8" s="369"/>
      <c r="AC8" s="369"/>
      <c r="AD8" s="369"/>
      <c r="AE8" s="370"/>
      <c r="AF8" s="371"/>
      <c r="AG8" s="368"/>
      <c r="AH8" s="369"/>
      <c r="AI8" s="369"/>
      <c r="AJ8" s="369"/>
      <c r="AK8" s="370"/>
      <c r="AL8" s="371"/>
    </row>
    <row r="9" spans="1:38">
      <c r="A9" s="165" t="s">
        <v>529</v>
      </c>
      <c r="B9" s="300" t="s">
        <v>776</v>
      </c>
      <c r="C9" s="368"/>
      <c r="D9" s="369"/>
      <c r="E9" s="369"/>
      <c r="F9" s="369"/>
      <c r="G9" s="370"/>
      <c r="H9" s="371"/>
      <c r="I9" s="368"/>
      <c r="J9" s="369"/>
      <c r="K9" s="369"/>
      <c r="L9" s="369"/>
      <c r="M9" s="370"/>
      <c r="N9" s="371"/>
      <c r="O9" s="368"/>
      <c r="P9" s="369"/>
      <c r="Q9" s="369"/>
      <c r="R9" s="369"/>
      <c r="S9" s="370"/>
      <c r="T9" s="371"/>
      <c r="U9" s="368"/>
      <c r="V9" s="369"/>
      <c r="W9" s="369"/>
      <c r="X9" s="369"/>
      <c r="Y9" s="370"/>
      <c r="Z9" s="371"/>
      <c r="AA9" s="368"/>
      <c r="AB9" s="369"/>
      <c r="AC9" s="369"/>
      <c r="AD9" s="369"/>
      <c r="AE9" s="370"/>
      <c r="AF9" s="371"/>
      <c r="AG9" s="368"/>
      <c r="AH9" s="369"/>
      <c r="AI9" s="369"/>
      <c r="AJ9" s="369"/>
      <c r="AK9" s="370"/>
      <c r="AL9" s="371"/>
    </row>
    <row r="10" spans="1:38">
      <c r="A10" s="165" t="s">
        <v>530</v>
      </c>
      <c r="B10" s="300" t="s">
        <v>777</v>
      </c>
      <c r="C10" s="368"/>
      <c r="D10" s="369"/>
      <c r="E10" s="369"/>
      <c r="F10" s="369"/>
      <c r="G10" s="370"/>
      <c r="H10" s="371"/>
      <c r="I10" s="368"/>
      <c r="J10" s="369"/>
      <c r="K10" s="369"/>
      <c r="L10" s="369"/>
      <c r="M10" s="370"/>
      <c r="N10" s="371"/>
      <c r="O10" s="368"/>
      <c r="P10" s="369"/>
      <c r="Q10" s="369"/>
      <c r="R10" s="369"/>
      <c r="S10" s="370"/>
      <c r="T10" s="371"/>
      <c r="U10" s="368"/>
      <c r="V10" s="369"/>
      <c r="W10" s="369"/>
      <c r="X10" s="369"/>
      <c r="Y10" s="370"/>
      <c r="Z10" s="371"/>
      <c r="AA10" s="368"/>
      <c r="AB10" s="369"/>
      <c r="AC10" s="369"/>
      <c r="AD10" s="369"/>
      <c r="AE10" s="370"/>
      <c r="AF10" s="371"/>
      <c r="AG10" s="368"/>
      <c r="AH10" s="369"/>
      <c r="AI10" s="369"/>
      <c r="AJ10" s="369"/>
      <c r="AK10" s="370"/>
      <c r="AL10" s="371"/>
    </row>
    <row r="11" spans="1:38">
      <c r="A11" s="165" t="s">
        <v>531</v>
      </c>
      <c r="B11" s="300" t="s">
        <v>778</v>
      </c>
      <c r="C11" s="368"/>
      <c r="D11" s="369"/>
      <c r="E11" s="369"/>
      <c r="F11" s="369"/>
      <c r="G11" s="370"/>
      <c r="H11" s="371"/>
      <c r="I11" s="368"/>
      <c r="J11" s="369"/>
      <c r="K11" s="369"/>
      <c r="L11" s="369"/>
      <c r="M11" s="370"/>
      <c r="N11" s="371"/>
      <c r="O11" s="368"/>
      <c r="P11" s="369"/>
      <c r="Q11" s="369"/>
      <c r="R11" s="369"/>
      <c r="S11" s="370"/>
      <c r="T11" s="371"/>
      <c r="U11" s="368"/>
      <c r="V11" s="369"/>
      <c r="W11" s="369"/>
      <c r="X11" s="369"/>
      <c r="Y11" s="370"/>
      <c r="Z11" s="371"/>
      <c r="AA11" s="368"/>
      <c r="AB11" s="369"/>
      <c r="AC11" s="369"/>
      <c r="AD11" s="369"/>
      <c r="AE11" s="370"/>
      <c r="AF11" s="371"/>
      <c r="AG11" s="368"/>
      <c r="AH11" s="369"/>
      <c r="AI11" s="369"/>
      <c r="AJ11" s="369"/>
      <c r="AK11" s="370"/>
      <c r="AL11" s="371"/>
    </row>
    <row r="12" spans="1:38">
      <c r="A12" s="165" t="s">
        <v>532</v>
      </c>
      <c r="B12" s="300" t="s">
        <v>779</v>
      </c>
      <c r="C12" s="368"/>
      <c r="D12" s="369"/>
      <c r="E12" s="369"/>
      <c r="F12" s="369"/>
      <c r="G12" s="370"/>
      <c r="H12" s="371"/>
      <c r="I12" s="368"/>
      <c r="J12" s="369"/>
      <c r="K12" s="369"/>
      <c r="L12" s="369"/>
      <c r="M12" s="370"/>
      <c r="N12" s="371"/>
      <c r="O12" s="368"/>
      <c r="P12" s="369"/>
      <c r="Q12" s="369"/>
      <c r="R12" s="369"/>
      <c r="S12" s="370"/>
      <c r="T12" s="371"/>
      <c r="U12" s="368"/>
      <c r="V12" s="369"/>
      <c r="W12" s="369"/>
      <c r="X12" s="369"/>
      <c r="Y12" s="370"/>
      <c r="Z12" s="371"/>
      <c r="AA12" s="368"/>
      <c r="AB12" s="369"/>
      <c r="AC12" s="369"/>
      <c r="AD12" s="369"/>
      <c r="AE12" s="370"/>
      <c r="AF12" s="371"/>
      <c r="AG12" s="368"/>
      <c r="AH12" s="369"/>
      <c r="AI12" s="369"/>
      <c r="AJ12" s="369"/>
      <c r="AK12" s="370"/>
      <c r="AL12" s="371"/>
    </row>
    <row r="13" spans="1:38">
      <c r="A13" s="165" t="s">
        <v>533</v>
      </c>
      <c r="B13" s="300" t="s">
        <v>780</v>
      </c>
      <c r="C13" s="368"/>
      <c r="D13" s="369"/>
      <c r="E13" s="369"/>
      <c r="F13" s="369"/>
      <c r="G13" s="370"/>
      <c r="H13" s="371"/>
      <c r="I13" s="368"/>
      <c r="J13" s="369"/>
      <c r="K13" s="369"/>
      <c r="L13" s="369"/>
      <c r="M13" s="370"/>
      <c r="N13" s="371"/>
      <c r="O13" s="368"/>
      <c r="P13" s="369"/>
      <c r="Q13" s="369"/>
      <c r="R13" s="369"/>
      <c r="S13" s="370"/>
      <c r="T13" s="371"/>
      <c r="U13" s="368"/>
      <c r="V13" s="369"/>
      <c r="W13" s="369"/>
      <c r="X13" s="369"/>
      <c r="Y13" s="370"/>
      <c r="Z13" s="371"/>
      <c r="AA13" s="368"/>
      <c r="AB13" s="369"/>
      <c r="AC13" s="369"/>
      <c r="AD13" s="369"/>
      <c r="AE13" s="370"/>
      <c r="AF13" s="371"/>
      <c r="AG13" s="368"/>
      <c r="AH13" s="369"/>
      <c r="AI13" s="369"/>
      <c r="AJ13" s="369"/>
      <c r="AK13" s="370"/>
      <c r="AL13" s="371"/>
    </row>
    <row r="14" spans="1:38">
      <c r="A14" s="165" t="s">
        <v>534</v>
      </c>
      <c r="B14" s="300" t="s">
        <v>781</v>
      </c>
      <c r="C14" s="368"/>
      <c r="D14" s="369"/>
      <c r="E14" s="369"/>
      <c r="F14" s="369"/>
      <c r="G14" s="370"/>
      <c r="H14" s="371"/>
      <c r="I14" s="368"/>
      <c r="J14" s="369"/>
      <c r="K14" s="369"/>
      <c r="L14" s="369"/>
      <c r="M14" s="370"/>
      <c r="N14" s="371"/>
      <c r="O14" s="368"/>
      <c r="P14" s="369"/>
      <c r="Q14" s="369"/>
      <c r="R14" s="369"/>
      <c r="S14" s="370"/>
      <c r="T14" s="371"/>
      <c r="U14" s="368"/>
      <c r="V14" s="369"/>
      <c r="W14" s="369"/>
      <c r="X14" s="369"/>
      <c r="Y14" s="370"/>
      <c r="Z14" s="371"/>
      <c r="AA14" s="368"/>
      <c r="AB14" s="369"/>
      <c r="AC14" s="369"/>
      <c r="AD14" s="369"/>
      <c r="AE14" s="370"/>
      <c r="AF14" s="371"/>
      <c r="AG14" s="368"/>
      <c r="AH14" s="369"/>
      <c r="AI14" s="369"/>
      <c r="AJ14" s="369"/>
      <c r="AK14" s="370"/>
      <c r="AL14" s="371"/>
    </row>
    <row r="15" spans="1:38">
      <c r="A15" s="165" t="s">
        <v>535</v>
      </c>
      <c r="B15" s="300" t="s">
        <v>782</v>
      </c>
      <c r="C15" s="368"/>
      <c r="D15" s="369"/>
      <c r="E15" s="369"/>
      <c r="F15" s="369"/>
      <c r="G15" s="370"/>
      <c r="H15" s="371"/>
      <c r="I15" s="368"/>
      <c r="J15" s="369"/>
      <c r="K15" s="369"/>
      <c r="L15" s="369"/>
      <c r="M15" s="370"/>
      <c r="N15" s="371"/>
      <c r="O15" s="368"/>
      <c r="P15" s="369"/>
      <c r="Q15" s="369"/>
      <c r="R15" s="369"/>
      <c r="S15" s="370"/>
      <c r="T15" s="371"/>
      <c r="U15" s="368"/>
      <c r="V15" s="369"/>
      <c r="W15" s="369"/>
      <c r="X15" s="369"/>
      <c r="Y15" s="370"/>
      <c r="Z15" s="371"/>
      <c r="AA15" s="368"/>
      <c r="AB15" s="369"/>
      <c r="AC15" s="369"/>
      <c r="AD15" s="369"/>
      <c r="AE15" s="370"/>
      <c r="AF15" s="371"/>
      <c r="AG15" s="368"/>
      <c r="AH15" s="369"/>
      <c r="AI15" s="369"/>
      <c r="AJ15" s="369"/>
      <c r="AK15" s="370"/>
      <c r="AL15" s="371"/>
    </row>
    <row r="16" spans="1:38">
      <c r="A16" s="165" t="s">
        <v>536</v>
      </c>
      <c r="B16" s="300" t="s">
        <v>783</v>
      </c>
      <c r="C16" s="368"/>
      <c r="D16" s="369"/>
      <c r="E16" s="369"/>
      <c r="F16" s="369"/>
      <c r="G16" s="370"/>
      <c r="H16" s="371"/>
      <c r="I16" s="368"/>
      <c r="J16" s="369"/>
      <c r="K16" s="369"/>
      <c r="L16" s="369"/>
      <c r="M16" s="370"/>
      <c r="N16" s="371"/>
      <c r="O16" s="368"/>
      <c r="P16" s="369"/>
      <c r="Q16" s="369"/>
      <c r="R16" s="369"/>
      <c r="S16" s="370"/>
      <c r="T16" s="371"/>
      <c r="U16" s="368"/>
      <c r="V16" s="369"/>
      <c r="W16" s="369"/>
      <c r="X16" s="369"/>
      <c r="Y16" s="370"/>
      <c r="Z16" s="371"/>
      <c r="AA16" s="368"/>
      <c r="AB16" s="369"/>
      <c r="AC16" s="369"/>
      <c r="AD16" s="369"/>
      <c r="AE16" s="370"/>
      <c r="AF16" s="371"/>
      <c r="AG16" s="368"/>
      <c r="AH16" s="369"/>
      <c r="AI16" s="369"/>
      <c r="AJ16" s="369"/>
      <c r="AK16" s="370"/>
      <c r="AL16" s="371"/>
    </row>
    <row r="17" spans="1:38">
      <c r="A17" s="165" t="s">
        <v>537</v>
      </c>
      <c r="B17" s="300" t="s">
        <v>784</v>
      </c>
      <c r="C17" s="368"/>
      <c r="D17" s="369"/>
      <c r="E17" s="369"/>
      <c r="F17" s="369"/>
      <c r="G17" s="370"/>
      <c r="H17" s="371"/>
      <c r="I17" s="368"/>
      <c r="J17" s="369"/>
      <c r="K17" s="369"/>
      <c r="L17" s="369"/>
      <c r="M17" s="370"/>
      <c r="N17" s="371"/>
      <c r="O17" s="368"/>
      <c r="P17" s="369"/>
      <c r="Q17" s="369"/>
      <c r="R17" s="369"/>
      <c r="S17" s="370"/>
      <c r="T17" s="371"/>
      <c r="U17" s="368"/>
      <c r="V17" s="369"/>
      <c r="W17" s="369"/>
      <c r="X17" s="369"/>
      <c r="Y17" s="370"/>
      <c r="Z17" s="371"/>
      <c r="AA17" s="368"/>
      <c r="AB17" s="369"/>
      <c r="AC17" s="369"/>
      <c r="AD17" s="369"/>
      <c r="AE17" s="370"/>
      <c r="AF17" s="371"/>
      <c r="AG17" s="368"/>
      <c r="AH17" s="369"/>
      <c r="AI17" s="369"/>
      <c r="AJ17" s="369"/>
      <c r="AK17" s="370"/>
      <c r="AL17" s="371"/>
    </row>
    <row r="18" spans="1:38">
      <c r="A18" s="165" t="s">
        <v>538</v>
      </c>
      <c r="B18" s="300" t="s">
        <v>785</v>
      </c>
      <c r="C18" s="368"/>
      <c r="D18" s="369"/>
      <c r="E18" s="369"/>
      <c r="F18" s="369"/>
      <c r="G18" s="370"/>
      <c r="H18" s="371"/>
      <c r="I18" s="368"/>
      <c r="J18" s="369"/>
      <c r="K18" s="369"/>
      <c r="L18" s="369"/>
      <c r="M18" s="370"/>
      <c r="N18" s="371"/>
      <c r="O18" s="368"/>
      <c r="P18" s="369"/>
      <c r="Q18" s="369"/>
      <c r="R18" s="369"/>
      <c r="S18" s="370"/>
      <c r="T18" s="371"/>
      <c r="U18" s="368"/>
      <c r="V18" s="369"/>
      <c r="W18" s="369"/>
      <c r="X18" s="369"/>
      <c r="Y18" s="370"/>
      <c r="Z18" s="371"/>
      <c r="AA18" s="368"/>
      <c r="AB18" s="369"/>
      <c r="AC18" s="369"/>
      <c r="AD18" s="369"/>
      <c r="AE18" s="370"/>
      <c r="AF18" s="371"/>
      <c r="AG18" s="368"/>
      <c r="AH18" s="369"/>
      <c r="AI18" s="369"/>
      <c r="AJ18" s="369"/>
      <c r="AK18" s="370"/>
      <c r="AL18" s="371"/>
    </row>
    <row r="19" spans="1:38">
      <c r="A19" s="165" t="s">
        <v>539</v>
      </c>
      <c r="B19" s="300" t="s">
        <v>786</v>
      </c>
      <c r="C19" s="368"/>
      <c r="D19" s="369"/>
      <c r="E19" s="369"/>
      <c r="F19" s="369"/>
      <c r="G19" s="370"/>
      <c r="H19" s="371"/>
      <c r="I19" s="368"/>
      <c r="J19" s="369"/>
      <c r="K19" s="369"/>
      <c r="L19" s="369"/>
      <c r="M19" s="370"/>
      <c r="N19" s="371"/>
      <c r="O19" s="368"/>
      <c r="P19" s="369"/>
      <c r="Q19" s="369"/>
      <c r="R19" s="369"/>
      <c r="S19" s="370"/>
      <c r="T19" s="371"/>
      <c r="U19" s="368"/>
      <c r="V19" s="369"/>
      <c r="W19" s="369"/>
      <c r="X19" s="369"/>
      <c r="Y19" s="370"/>
      <c r="Z19" s="371"/>
      <c r="AA19" s="368"/>
      <c r="AB19" s="369"/>
      <c r="AC19" s="369"/>
      <c r="AD19" s="369"/>
      <c r="AE19" s="370"/>
      <c r="AF19" s="371"/>
      <c r="AG19" s="368"/>
      <c r="AH19" s="369"/>
      <c r="AI19" s="369"/>
      <c r="AJ19" s="369"/>
      <c r="AK19" s="370"/>
      <c r="AL19" s="371"/>
    </row>
    <row r="20" spans="1:38">
      <c r="A20" s="165" t="s">
        <v>540</v>
      </c>
      <c r="B20" s="300" t="s">
        <v>787</v>
      </c>
      <c r="C20" s="368"/>
      <c r="D20" s="369"/>
      <c r="E20" s="369"/>
      <c r="F20" s="369"/>
      <c r="G20" s="370"/>
      <c r="H20" s="371"/>
      <c r="I20" s="368"/>
      <c r="J20" s="369"/>
      <c r="K20" s="369"/>
      <c r="L20" s="369"/>
      <c r="M20" s="370"/>
      <c r="N20" s="371"/>
      <c r="O20" s="368"/>
      <c r="P20" s="369"/>
      <c r="Q20" s="369"/>
      <c r="R20" s="369"/>
      <c r="S20" s="370"/>
      <c r="T20" s="371"/>
      <c r="U20" s="368"/>
      <c r="V20" s="369"/>
      <c r="W20" s="369"/>
      <c r="X20" s="369"/>
      <c r="Y20" s="370"/>
      <c r="Z20" s="371"/>
      <c r="AA20" s="368"/>
      <c r="AB20" s="369"/>
      <c r="AC20" s="369"/>
      <c r="AD20" s="369"/>
      <c r="AE20" s="370"/>
      <c r="AF20" s="371"/>
      <c r="AG20" s="368"/>
      <c r="AH20" s="369"/>
      <c r="AI20" s="369"/>
      <c r="AJ20" s="369"/>
      <c r="AK20" s="370"/>
      <c r="AL20" s="371"/>
    </row>
    <row r="21" spans="1:38">
      <c r="A21" s="165" t="s">
        <v>541</v>
      </c>
      <c r="B21" s="300" t="s">
        <v>788</v>
      </c>
      <c r="C21" s="368"/>
      <c r="D21" s="369"/>
      <c r="E21" s="369"/>
      <c r="F21" s="369"/>
      <c r="G21" s="370"/>
      <c r="H21" s="371"/>
      <c r="I21" s="368"/>
      <c r="J21" s="369"/>
      <c r="K21" s="369"/>
      <c r="L21" s="369"/>
      <c r="M21" s="370"/>
      <c r="N21" s="371"/>
      <c r="O21" s="368"/>
      <c r="P21" s="369"/>
      <c r="Q21" s="369"/>
      <c r="R21" s="369"/>
      <c r="S21" s="370"/>
      <c r="T21" s="371"/>
      <c r="U21" s="368"/>
      <c r="V21" s="369"/>
      <c r="W21" s="369"/>
      <c r="X21" s="369"/>
      <c r="Y21" s="370"/>
      <c r="Z21" s="371"/>
      <c r="AA21" s="368"/>
      <c r="AB21" s="369"/>
      <c r="AC21" s="369"/>
      <c r="AD21" s="369"/>
      <c r="AE21" s="370"/>
      <c r="AF21" s="371"/>
      <c r="AG21" s="368"/>
      <c r="AH21" s="369"/>
      <c r="AI21" s="369"/>
      <c r="AJ21" s="369"/>
      <c r="AK21" s="370"/>
      <c r="AL21" s="371"/>
    </row>
    <row r="22" spans="1:38">
      <c r="A22" s="165" t="s">
        <v>542</v>
      </c>
      <c r="B22" s="300" t="s">
        <v>789</v>
      </c>
      <c r="C22" s="368"/>
      <c r="D22" s="369"/>
      <c r="E22" s="369"/>
      <c r="F22" s="369"/>
      <c r="G22" s="370"/>
      <c r="H22" s="371"/>
      <c r="I22" s="368"/>
      <c r="J22" s="369"/>
      <c r="K22" s="369"/>
      <c r="L22" s="369"/>
      <c r="M22" s="370"/>
      <c r="N22" s="371"/>
      <c r="O22" s="368"/>
      <c r="P22" s="369"/>
      <c r="Q22" s="369"/>
      <c r="R22" s="369"/>
      <c r="S22" s="370"/>
      <c r="T22" s="371"/>
      <c r="U22" s="368"/>
      <c r="V22" s="369"/>
      <c r="W22" s="369"/>
      <c r="X22" s="369"/>
      <c r="Y22" s="370"/>
      <c r="Z22" s="371"/>
      <c r="AA22" s="368"/>
      <c r="AB22" s="369"/>
      <c r="AC22" s="369"/>
      <c r="AD22" s="369"/>
      <c r="AE22" s="370"/>
      <c r="AF22" s="371"/>
      <c r="AG22" s="368"/>
      <c r="AH22" s="369"/>
      <c r="AI22" s="369"/>
      <c r="AJ22" s="369"/>
      <c r="AK22" s="370"/>
      <c r="AL22" s="371"/>
    </row>
    <row r="23" spans="1:38">
      <c r="A23" s="165" t="s">
        <v>543</v>
      </c>
      <c r="B23" s="300" t="s">
        <v>790</v>
      </c>
      <c r="C23" s="368"/>
      <c r="D23" s="369"/>
      <c r="E23" s="369"/>
      <c r="F23" s="369"/>
      <c r="G23" s="370"/>
      <c r="H23" s="371"/>
      <c r="I23" s="368"/>
      <c r="J23" s="369"/>
      <c r="K23" s="369"/>
      <c r="L23" s="369"/>
      <c r="M23" s="370"/>
      <c r="N23" s="371"/>
      <c r="O23" s="368"/>
      <c r="P23" s="369"/>
      <c r="Q23" s="369"/>
      <c r="R23" s="369"/>
      <c r="S23" s="370"/>
      <c r="T23" s="371"/>
      <c r="U23" s="368"/>
      <c r="V23" s="369"/>
      <c r="W23" s="369"/>
      <c r="X23" s="369"/>
      <c r="Y23" s="370"/>
      <c r="Z23" s="371"/>
      <c r="AA23" s="368"/>
      <c r="AB23" s="369"/>
      <c r="AC23" s="369"/>
      <c r="AD23" s="369"/>
      <c r="AE23" s="370"/>
      <c r="AF23" s="371"/>
      <c r="AG23" s="368"/>
      <c r="AH23" s="369"/>
      <c r="AI23" s="369"/>
      <c r="AJ23" s="369"/>
      <c r="AK23" s="370"/>
      <c r="AL23" s="371"/>
    </row>
    <row r="24" spans="1:38">
      <c r="A24" s="165" t="s">
        <v>544</v>
      </c>
      <c r="B24" s="300" t="s">
        <v>791</v>
      </c>
      <c r="C24" s="368"/>
      <c r="D24" s="369"/>
      <c r="E24" s="369"/>
      <c r="F24" s="369"/>
      <c r="G24" s="370"/>
      <c r="H24" s="371"/>
      <c r="I24" s="368"/>
      <c r="J24" s="369"/>
      <c r="K24" s="369"/>
      <c r="L24" s="369"/>
      <c r="M24" s="370"/>
      <c r="N24" s="371"/>
      <c r="O24" s="368"/>
      <c r="P24" s="369"/>
      <c r="Q24" s="369"/>
      <c r="R24" s="369"/>
      <c r="S24" s="370"/>
      <c r="T24" s="371"/>
      <c r="U24" s="368"/>
      <c r="V24" s="369"/>
      <c r="W24" s="369"/>
      <c r="X24" s="369"/>
      <c r="Y24" s="370"/>
      <c r="Z24" s="371"/>
      <c r="AA24" s="368"/>
      <c r="AB24" s="369"/>
      <c r="AC24" s="369"/>
      <c r="AD24" s="369"/>
      <c r="AE24" s="370"/>
      <c r="AF24" s="371"/>
      <c r="AG24" s="368"/>
      <c r="AH24" s="369"/>
      <c r="AI24" s="369"/>
      <c r="AJ24" s="369"/>
      <c r="AK24" s="370"/>
      <c r="AL24" s="371"/>
    </row>
    <row r="25" spans="1:38">
      <c r="A25" s="165" t="s">
        <v>545</v>
      </c>
      <c r="B25" s="300" t="s">
        <v>792</v>
      </c>
      <c r="C25" s="368"/>
      <c r="D25" s="369"/>
      <c r="E25" s="369"/>
      <c r="F25" s="369"/>
      <c r="G25" s="370"/>
      <c r="H25" s="371"/>
      <c r="I25" s="368"/>
      <c r="J25" s="369"/>
      <c r="K25" s="369"/>
      <c r="L25" s="369"/>
      <c r="M25" s="370"/>
      <c r="N25" s="371"/>
      <c r="O25" s="368"/>
      <c r="P25" s="369"/>
      <c r="Q25" s="369"/>
      <c r="R25" s="369"/>
      <c r="S25" s="370"/>
      <c r="T25" s="371"/>
      <c r="U25" s="368"/>
      <c r="V25" s="369"/>
      <c r="W25" s="369"/>
      <c r="X25" s="369"/>
      <c r="Y25" s="370"/>
      <c r="Z25" s="371"/>
      <c r="AA25" s="368"/>
      <c r="AB25" s="369"/>
      <c r="AC25" s="369"/>
      <c r="AD25" s="369"/>
      <c r="AE25" s="370"/>
      <c r="AF25" s="371"/>
      <c r="AG25" s="368"/>
      <c r="AH25" s="369"/>
      <c r="AI25" s="369"/>
      <c r="AJ25" s="369"/>
      <c r="AK25" s="370"/>
      <c r="AL25" s="371"/>
    </row>
    <row r="26" spans="1:38">
      <c r="A26" s="165" t="s">
        <v>546</v>
      </c>
      <c r="B26" s="300" t="s">
        <v>793</v>
      </c>
      <c r="C26" s="368"/>
      <c r="D26" s="369"/>
      <c r="E26" s="369"/>
      <c r="F26" s="369"/>
      <c r="G26" s="370"/>
      <c r="H26" s="371"/>
      <c r="I26" s="368"/>
      <c r="J26" s="369"/>
      <c r="K26" s="369"/>
      <c r="L26" s="369"/>
      <c r="M26" s="370"/>
      <c r="N26" s="371"/>
      <c r="O26" s="368"/>
      <c r="P26" s="369"/>
      <c r="Q26" s="369"/>
      <c r="R26" s="369"/>
      <c r="S26" s="370"/>
      <c r="T26" s="371"/>
      <c r="U26" s="368"/>
      <c r="V26" s="369"/>
      <c r="W26" s="369"/>
      <c r="X26" s="369"/>
      <c r="Y26" s="370"/>
      <c r="Z26" s="371"/>
      <c r="AA26" s="368"/>
      <c r="AB26" s="369"/>
      <c r="AC26" s="369"/>
      <c r="AD26" s="369"/>
      <c r="AE26" s="370"/>
      <c r="AF26" s="371"/>
      <c r="AG26" s="368"/>
      <c r="AH26" s="369"/>
      <c r="AI26" s="369"/>
      <c r="AJ26" s="369"/>
      <c r="AK26" s="370"/>
      <c r="AL26" s="371"/>
    </row>
    <row r="27" spans="1:38">
      <c r="A27" s="165" t="s">
        <v>547</v>
      </c>
      <c r="B27" s="300" t="s">
        <v>794</v>
      </c>
      <c r="C27" s="368"/>
      <c r="D27" s="369"/>
      <c r="E27" s="369"/>
      <c r="F27" s="369"/>
      <c r="G27" s="370"/>
      <c r="H27" s="371"/>
      <c r="I27" s="368"/>
      <c r="J27" s="369"/>
      <c r="K27" s="369"/>
      <c r="L27" s="369"/>
      <c r="M27" s="370"/>
      <c r="N27" s="371"/>
      <c r="O27" s="368"/>
      <c r="P27" s="369"/>
      <c r="Q27" s="369"/>
      <c r="R27" s="369"/>
      <c r="S27" s="370"/>
      <c r="T27" s="371"/>
      <c r="U27" s="368"/>
      <c r="V27" s="369"/>
      <c r="W27" s="369"/>
      <c r="X27" s="369"/>
      <c r="Y27" s="370"/>
      <c r="Z27" s="371"/>
      <c r="AA27" s="368"/>
      <c r="AB27" s="369"/>
      <c r="AC27" s="369"/>
      <c r="AD27" s="369"/>
      <c r="AE27" s="370"/>
      <c r="AF27" s="371"/>
      <c r="AG27" s="368"/>
      <c r="AH27" s="369"/>
      <c r="AI27" s="369"/>
      <c r="AJ27" s="369"/>
      <c r="AK27" s="370"/>
      <c r="AL27" s="371"/>
    </row>
    <row r="28" spans="1:38">
      <c r="A28" s="165" t="s">
        <v>548</v>
      </c>
      <c r="B28" s="300" t="s">
        <v>795</v>
      </c>
      <c r="C28" s="368"/>
      <c r="D28" s="369"/>
      <c r="E28" s="369"/>
      <c r="F28" s="369"/>
      <c r="G28" s="370"/>
      <c r="H28" s="371"/>
      <c r="I28" s="368"/>
      <c r="J28" s="369"/>
      <c r="K28" s="369"/>
      <c r="L28" s="369"/>
      <c r="M28" s="370"/>
      <c r="N28" s="371"/>
      <c r="O28" s="368"/>
      <c r="P28" s="369"/>
      <c r="Q28" s="369"/>
      <c r="R28" s="369"/>
      <c r="S28" s="370"/>
      <c r="T28" s="371"/>
      <c r="U28" s="368"/>
      <c r="V28" s="369"/>
      <c r="W28" s="369"/>
      <c r="X28" s="369"/>
      <c r="Y28" s="370"/>
      <c r="Z28" s="371"/>
      <c r="AA28" s="368"/>
      <c r="AB28" s="369"/>
      <c r="AC28" s="369"/>
      <c r="AD28" s="369"/>
      <c r="AE28" s="370"/>
      <c r="AF28" s="371"/>
      <c r="AG28" s="368"/>
      <c r="AH28" s="369"/>
      <c r="AI28" s="369"/>
      <c r="AJ28" s="369"/>
      <c r="AK28" s="370"/>
      <c r="AL28" s="371"/>
    </row>
    <row r="29" spans="1:38">
      <c r="A29" s="165" t="s">
        <v>549</v>
      </c>
      <c r="B29" s="300" t="s">
        <v>796</v>
      </c>
      <c r="C29" s="368"/>
      <c r="D29" s="369"/>
      <c r="E29" s="369"/>
      <c r="F29" s="369"/>
      <c r="G29" s="370"/>
      <c r="H29" s="371"/>
      <c r="I29" s="368"/>
      <c r="J29" s="369"/>
      <c r="K29" s="369"/>
      <c r="L29" s="369"/>
      <c r="M29" s="370"/>
      <c r="N29" s="371"/>
      <c r="O29" s="368"/>
      <c r="P29" s="369"/>
      <c r="Q29" s="369"/>
      <c r="R29" s="369"/>
      <c r="S29" s="370"/>
      <c r="T29" s="371"/>
      <c r="U29" s="368"/>
      <c r="V29" s="369"/>
      <c r="W29" s="369"/>
      <c r="X29" s="369"/>
      <c r="Y29" s="370"/>
      <c r="Z29" s="371"/>
      <c r="AA29" s="368"/>
      <c r="AB29" s="369"/>
      <c r="AC29" s="369"/>
      <c r="AD29" s="369"/>
      <c r="AE29" s="370"/>
      <c r="AF29" s="371"/>
      <c r="AG29" s="368"/>
      <c r="AH29" s="369"/>
      <c r="AI29" s="369"/>
      <c r="AJ29" s="369"/>
      <c r="AK29" s="370"/>
      <c r="AL29" s="371"/>
    </row>
    <row r="30" spans="1:38">
      <c r="A30" s="165" t="s">
        <v>550</v>
      </c>
      <c r="B30" s="300" t="s">
        <v>797</v>
      </c>
      <c r="C30" s="368"/>
      <c r="D30" s="369"/>
      <c r="E30" s="369"/>
      <c r="F30" s="369"/>
      <c r="G30" s="370"/>
      <c r="H30" s="371"/>
      <c r="I30" s="368"/>
      <c r="J30" s="369"/>
      <c r="K30" s="369"/>
      <c r="L30" s="369"/>
      <c r="M30" s="370"/>
      <c r="N30" s="371"/>
      <c r="O30" s="368"/>
      <c r="P30" s="369"/>
      <c r="Q30" s="369"/>
      <c r="R30" s="369"/>
      <c r="S30" s="370"/>
      <c r="T30" s="371"/>
      <c r="U30" s="368"/>
      <c r="V30" s="369"/>
      <c r="W30" s="369"/>
      <c r="X30" s="369"/>
      <c r="Y30" s="370"/>
      <c r="Z30" s="371"/>
      <c r="AA30" s="368"/>
      <c r="AB30" s="369"/>
      <c r="AC30" s="369"/>
      <c r="AD30" s="369"/>
      <c r="AE30" s="370"/>
      <c r="AF30" s="371"/>
      <c r="AG30" s="368"/>
      <c r="AH30" s="369"/>
      <c r="AI30" s="369"/>
      <c r="AJ30" s="369"/>
      <c r="AK30" s="370"/>
      <c r="AL30" s="371"/>
    </row>
    <row r="31" spans="1:38">
      <c r="A31" s="165" t="s">
        <v>551</v>
      </c>
      <c r="B31" s="300" t="s">
        <v>798</v>
      </c>
      <c r="C31" s="368"/>
      <c r="D31" s="369"/>
      <c r="E31" s="369"/>
      <c r="F31" s="369"/>
      <c r="G31" s="370"/>
      <c r="H31" s="371"/>
      <c r="I31" s="368"/>
      <c r="J31" s="369"/>
      <c r="K31" s="369"/>
      <c r="L31" s="369"/>
      <c r="M31" s="370"/>
      <c r="N31" s="371"/>
      <c r="O31" s="368"/>
      <c r="P31" s="369"/>
      <c r="Q31" s="369"/>
      <c r="R31" s="369"/>
      <c r="S31" s="370"/>
      <c r="T31" s="371"/>
      <c r="U31" s="368"/>
      <c r="V31" s="369"/>
      <c r="W31" s="369"/>
      <c r="X31" s="369"/>
      <c r="Y31" s="370"/>
      <c r="Z31" s="371"/>
      <c r="AA31" s="368"/>
      <c r="AB31" s="369"/>
      <c r="AC31" s="369"/>
      <c r="AD31" s="369"/>
      <c r="AE31" s="370"/>
      <c r="AF31" s="371"/>
      <c r="AG31" s="368"/>
      <c r="AH31" s="369"/>
      <c r="AI31" s="369"/>
      <c r="AJ31" s="369"/>
      <c r="AK31" s="370"/>
      <c r="AL31" s="371"/>
    </row>
    <row r="32" spans="1:38">
      <c r="A32" s="165" t="s">
        <v>552</v>
      </c>
      <c r="B32" s="300" t="s">
        <v>799</v>
      </c>
      <c r="C32" s="368"/>
      <c r="D32" s="369"/>
      <c r="E32" s="369"/>
      <c r="F32" s="369"/>
      <c r="G32" s="370"/>
      <c r="H32" s="371"/>
      <c r="I32" s="368"/>
      <c r="J32" s="369"/>
      <c r="K32" s="369"/>
      <c r="L32" s="369"/>
      <c r="M32" s="370"/>
      <c r="N32" s="371"/>
      <c r="O32" s="368"/>
      <c r="P32" s="369"/>
      <c r="Q32" s="369"/>
      <c r="R32" s="369"/>
      <c r="S32" s="370"/>
      <c r="T32" s="371"/>
      <c r="U32" s="368"/>
      <c r="V32" s="369"/>
      <c r="W32" s="369"/>
      <c r="X32" s="369"/>
      <c r="Y32" s="370"/>
      <c r="Z32" s="371"/>
      <c r="AA32" s="368"/>
      <c r="AB32" s="369"/>
      <c r="AC32" s="369"/>
      <c r="AD32" s="369"/>
      <c r="AE32" s="370"/>
      <c r="AF32" s="371"/>
      <c r="AG32" s="368"/>
      <c r="AH32" s="369"/>
      <c r="AI32" s="369"/>
      <c r="AJ32" s="369"/>
      <c r="AK32" s="370"/>
      <c r="AL32" s="371"/>
    </row>
    <row r="33" spans="1:38">
      <c r="A33" s="165" t="s">
        <v>553</v>
      </c>
      <c r="B33" s="300" t="s">
        <v>800</v>
      </c>
      <c r="C33" s="368"/>
      <c r="D33" s="369"/>
      <c r="E33" s="369"/>
      <c r="F33" s="369"/>
      <c r="G33" s="370"/>
      <c r="H33" s="371"/>
      <c r="I33" s="368"/>
      <c r="J33" s="369"/>
      <c r="K33" s="369"/>
      <c r="L33" s="369"/>
      <c r="M33" s="370"/>
      <c r="N33" s="371"/>
      <c r="O33" s="368"/>
      <c r="P33" s="369"/>
      <c r="Q33" s="369"/>
      <c r="R33" s="369"/>
      <c r="S33" s="370"/>
      <c r="T33" s="371"/>
      <c r="U33" s="368"/>
      <c r="V33" s="369"/>
      <c r="W33" s="369"/>
      <c r="X33" s="369"/>
      <c r="Y33" s="370"/>
      <c r="Z33" s="371"/>
      <c r="AA33" s="368"/>
      <c r="AB33" s="369"/>
      <c r="AC33" s="369"/>
      <c r="AD33" s="369"/>
      <c r="AE33" s="370"/>
      <c r="AF33" s="371"/>
      <c r="AG33" s="368"/>
      <c r="AH33" s="369"/>
      <c r="AI33" s="369"/>
      <c r="AJ33" s="369"/>
      <c r="AK33" s="370"/>
      <c r="AL33" s="371"/>
    </row>
    <row r="34" spans="1:38">
      <c r="A34" s="165" t="s">
        <v>554</v>
      </c>
      <c r="B34" s="300" t="s">
        <v>801</v>
      </c>
      <c r="C34" s="368"/>
      <c r="D34" s="369"/>
      <c r="E34" s="369"/>
      <c r="F34" s="369"/>
      <c r="G34" s="370"/>
      <c r="H34" s="371"/>
      <c r="I34" s="368"/>
      <c r="J34" s="369"/>
      <c r="K34" s="369"/>
      <c r="L34" s="369"/>
      <c r="M34" s="370"/>
      <c r="N34" s="371"/>
      <c r="O34" s="368"/>
      <c r="P34" s="369"/>
      <c r="Q34" s="369"/>
      <c r="R34" s="369"/>
      <c r="S34" s="370"/>
      <c r="T34" s="371"/>
      <c r="U34" s="368"/>
      <c r="V34" s="369"/>
      <c r="W34" s="369"/>
      <c r="X34" s="369"/>
      <c r="Y34" s="370"/>
      <c r="Z34" s="371"/>
      <c r="AA34" s="368"/>
      <c r="AB34" s="369"/>
      <c r="AC34" s="369"/>
      <c r="AD34" s="369"/>
      <c r="AE34" s="370"/>
      <c r="AF34" s="371"/>
      <c r="AG34" s="368"/>
      <c r="AH34" s="369"/>
      <c r="AI34" s="369"/>
      <c r="AJ34" s="369"/>
      <c r="AK34" s="370"/>
      <c r="AL34" s="371"/>
    </row>
    <row r="35" spans="1:38">
      <c r="A35" s="165" t="s">
        <v>555</v>
      </c>
      <c r="B35" s="300" t="s">
        <v>802</v>
      </c>
      <c r="C35" s="368"/>
      <c r="D35" s="369"/>
      <c r="E35" s="369"/>
      <c r="F35" s="369"/>
      <c r="G35" s="370"/>
      <c r="H35" s="371"/>
      <c r="I35" s="368"/>
      <c r="J35" s="369"/>
      <c r="K35" s="369"/>
      <c r="L35" s="369"/>
      <c r="M35" s="370"/>
      <c r="N35" s="371"/>
      <c r="O35" s="368"/>
      <c r="P35" s="369"/>
      <c r="Q35" s="369"/>
      <c r="R35" s="369"/>
      <c r="S35" s="370"/>
      <c r="T35" s="371"/>
      <c r="U35" s="368"/>
      <c r="V35" s="369"/>
      <c r="W35" s="369"/>
      <c r="X35" s="369"/>
      <c r="Y35" s="370"/>
      <c r="Z35" s="371"/>
      <c r="AA35" s="368"/>
      <c r="AB35" s="369"/>
      <c r="AC35" s="369"/>
      <c r="AD35" s="369"/>
      <c r="AE35" s="370"/>
      <c r="AF35" s="371"/>
      <c r="AG35" s="368"/>
      <c r="AH35" s="369"/>
      <c r="AI35" s="369"/>
      <c r="AJ35" s="369"/>
      <c r="AK35" s="370"/>
      <c r="AL35" s="371"/>
    </row>
    <row r="36" spans="1:38">
      <c r="A36" s="165" t="s">
        <v>556</v>
      </c>
      <c r="B36" s="300" t="s">
        <v>803</v>
      </c>
      <c r="C36" s="368"/>
      <c r="D36" s="369"/>
      <c r="E36" s="369"/>
      <c r="F36" s="369"/>
      <c r="G36" s="370"/>
      <c r="H36" s="371"/>
      <c r="I36" s="368"/>
      <c r="J36" s="369"/>
      <c r="K36" s="369"/>
      <c r="L36" s="369"/>
      <c r="M36" s="370"/>
      <c r="N36" s="371"/>
      <c r="O36" s="368"/>
      <c r="P36" s="369"/>
      <c r="Q36" s="369"/>
      <c r="R36" s="369"/>
      <c r="S36" s="370"/>
      <c r="T36" s="371"/>
      <c r="U36" s="368"/>
      <c r="V36" s="369"/>
      <c r="W36" s="369"/>
      <c r="X36" s="369"/>
      <c r="Y36" s="370"/>
      <c r="Z36" s="371"/>
      <c r="AA36" s="368"/>
      <c r="AB36" s="369"/>
      <c r="AC36" s="369"/>
      <c r="AD36" s="369"/>
      <c r="AE36" s="370"/>
      <c r="AF36" s="371"/>
      <c r="AG36" s="368"/>
      <c r="AH36" s="369"/>
      <c r="AI36" s="369"/>
      <c r="AJ36" s="369"/>
      <c r="AK36" s="370"/>
      <c r="AL36" s="371"/>
    </row>
    <row r="37" spans="1:38">
      <c r="A37" s="165" t="s">
        <v>557</v>
      </c>
      <c r="B37" s="300" t="s">
        <v>804</v>
      </c>
      <c r="C37" s="368"/>
      <c r="D37" s="369"/>
      <c r="E37" s="369"/>
      <c r="F37" s="369"/>
      <c r="G37" s="370"/>
      <c r="H37" s="371"/>
      <c r="I37" s="368"/>
      <c r="J37" s="369"/>
      <c r="K37" s="369"/>
      <c r="L37" s="369"/>
      <c r="M37" s="370"/>
      <c r="N37" s="371"/>
      <c r="O37" s="368"/>
      <c r="P37" s="369"/>
      <c r="Q37" s="369"/>
      <c r="R37" s="369"/>
      <c r="S37" s="370"/>
      <c r="T37" s="371"/>
      <c r="U37" s="368"/>
      <c r="V37" s="369"/>
      <c r="W37" s="369"/>
      <c r="X37" s="369"/>
      <c r="Y37" s="370"/>
      <c r="Z37" s="371"/>
      <c r="AA37" s="368"/>
      <c r="AB37" s="369"/>
      <c r="AC37" s="369"/>
      <c r="AD37" s="369"/>
      <c r="AE37" s="370"/>
      <c r="AF37" s="371"/>
      <c r="AG37" s="368"/>
      <c r="AH37" s="369"/>
      <c r="AI37" s="369"/>
      <c r="AJ37" s="369"/>
      <c r="AK37" s="370"/>
      <c r="AL37" s="371"/>
    </row>
    <row r="38" spans="1:38">
      <c r="A38" s="165" t="s">
        <v>558</v>
      </c>
      <c r="B38" s="300" t="s">
        <v>805</v>
      </c>
      <c r="C38" s="368"/>
      <c r="D38" s="369"/>
      <c r="E38" s="369"/>
      <c r="F38" s="369"/>
      <c r="G38" s="370"/>
      <c r="H38" s="371"/>
      <c r="I38" s="368"/>
      <c r="J38" s="369"/>
      <c r="K38" s="369"/>
      <c r="L38" s="369"/>
      <c r="M38" s="370"/>
      <c r="N38" s="371"/>
      <c r="O38" s="368"/>
      <c r="P38" s="369"/>
      <c r="Q38" s="369"/>
      <c r="R38" s="369"/>
      <c r="S38" s="370"/>
      <c r="T38" s="371"/>
      <c r="U38" s="368"/>
      <c r="V38" s="369"/>
      <c r="W38" s="369"/>
      <c r="X38" s="369"/>
      <c r="Y38" s="370"/>
      <c r="Z38" s="371"/>
      <c r="AA38" s="368"/>
      <c r="AB38" s="369"/>
      <c r="AC38" s="369"/>
      <c r="AD38" s="369"/>
      <c r="AE38" s="370"/>
      <c r="AF38" s="371"/>
      <c r="AG38" s="368"/>
      <c r="AH38" s="369"/>
      <c r="AI38" s="369"/>
      <c r="AJ38" s="369"/>
      <c r="AK38" s="370"/>
      <c r="AL38" s="371"/>
    </row>
    <row r="39" spans="1:38">
      <c r="A39" s="165" t="s">
        <v>559</v>
      </c>
      <c r="B39" s="300" t="s">
        <v>806</v>
      </c>
      <c r="C39" s="368"/>
      <c r="D39" s="369"/>
      <c r="E39" s="369"/>
      <c r="F39" s="369"/>
      <c r="G39" s="370"/>
      <c r="H39" s="371"/>
      <c r="I39" s="368"/>
      <c r="J39" s="369"/>
      <c r="K39" s="369"/>
      <c r="L39" s="369"/>
      <c r="M39" s="370"/>
      <c r="N39" s="371"/>
      <c r="O39" s="368"/>
      <c r="P39" s="369"/>
      <c r="Q39" s="369"/>
      <c r="R39" s="369"/>
      <c r="S39" s="370"/>
      <c r="T39" s="371"/>
      <c r="U39" s="368"/>
      <c r="V39" s="369"/>
      <c r="W39" s="369"/>
      <c r="X39" s="369"/>
      <c r="Y39" s="370"/>
      <c r="Z39" s="371"/>
      <c r="AA39" s="368"/>
      <c r="AB39" s="369"/>
      <c r="AC39" s="369"/>
      <c r="AD39" s="369"/>
      <c r="AE39" s="370"/>
      <c r="AF39" s="371"/>
      <c r="AG39" s="368"/>
      <c r="AH39" s="369"/>
      <c r="AI39" s="369"/>
      <c r="AJ39" s="369"/>
      <c r="AK39" s="370"/>
      <c r="AL39" s="371"/>
    </row>
    <row r="40" spans="1:38">
      <c r="A40" s="165" t="s">
        <v>560</v>
      </c>
      <c r="B40" s="300" t="s">
        <v>807</v>
      </c>
      <c r="C40" s="368"/>
      <c r="D40" s="369"/>
      <c r="E40" s="369"/>
      <c r="F40" s="369"/>
      <c r="G40" s="370"/>
      <c r="H40" s="371"/>
      <c r="I40" s="368"/>
      <c r="J40" s="369"/>
      <c r="K40" s="369"/>
      <c r="L40" s="369"/>
      <c r="M40" s="370"/>
      <c r="N40" s="371"/>
      <c r="O40" s="368"/>
      <c r="P40" s="369"/>
      <c r="Q40" s="369"/>
      <c r="R40" s="369"/>
      <c r="S40" s="370"/>
      <c r="T40" s="371"/>
      <c r="U40" s="368"/>
      <c r="V40" s="369"/>
      <c r="W40" s="369"/>
      <c r="X40" s="369"/>
      <c r="Y40" s="370"/>
      <c r="Z40" s="371"/>
      <c r="AA40" s="368"/>
      <c r="AB40" s="369"/>
      <c r="AC40" s="369"/>
      <c r="AD40" s="369"/>
      <c r="AE40" s="370"/>
      <c r="AF40" s="371"/>
      <c r="AG40" s="368"/>
      <c r="AH40" s="369"/>
      <c r="AI40" s="369"/>
      <c r="AJ40" s="369"/>
      <c r="AK40" s="370"/>
      <c r="AL40" s="371"/>
    </row>
    <row r="41" spans="1:38">
      <c r="A41" s="165" t="s">
        <v>561</v>
      </c>
      <c r="B41" s="300" t="s">
        <v>808</v>
      </c>
      <c r="C41" s="368"/>
      <c r="D41" s="369"/>
      <c r="E41" s="369"/>
      <c r="F41" s="369"/>
      <c r="G41" s="370"/>
      <c r="H41" s="371"/>
      <c r="I41" s="368"/>
      <c r="J41" s="369"/>
      <c r="K41" s="369"/>
      <c r="L41" s="369"/>
      <c r="M41" s="370"/>
      <c r="N41" s="371"/>
      <c r="O41" s="368"/>
      <c r="P41" s="369"/>
      <c r="Q41" s="369"/>
      <c r="R41" s="369"/>
      <c r="S41" s="370"/>
      <c r="T41" s="371"/>
      <c r="U41" s="368"/>
      <c r="V41" s="369"/>
      <c r="W41" s="369"/>
      <c r="X41" s="369"/>
      <c r="Y41" s="370"/>
      <c r="Z41" s="371"/>
      <c r="AA41" s="368"/>
      <c r="AB41" s="369"/>
      <c r="AC41" s="369"/>
      <c r="AD41" s="369"/>
      <c r="AE41" s="370"/>
      <c r="AF41" s="371"/>
      <c r="AG41" s="368"/>
      <c r="AH41" s="369"/>
      <c r="AI41" s="369"/>
      <c r="AJ41" s="369"/>
      <c r="AK41" s="370"/>
      <c r="AL41" s="371"/>
    </row>
    <row r="42" spans="1:38">
      <c r="A42" s="165" t="s">
        <v>562</v>
      </c>
      <c r="B42" s="300" t="s">
        <v>809</v>
      </c>
      <c r="C42" s="368"/>
      <c r="D42" s="369"/>
      <c r="E42" s="369"/>
      <c r="F42" s="369"/>
      <c r="G42" s="370"/>
      <c r="H42" s="371"/>
      <c r="I42" s="368"/>
      <c r="J42" s="369"/>
      <c r="K42" s="369"/>
      <c r="L42" s="369"/>
      <c r="M42" s="370"/>
      <c r="N42" s="371"/>
      <c r="O42" s="368"/>
      <c r="P42" s="369"/>
      <c r="Q42" s="369"/>
      <c r="R42" s="369"/>
      <c r="S42" s="370"/>
      <c r="T42" s="371"/>
      <c r="U42" s="368"/>
      <c r="V42" s="369"/>
      <c r="W42" s="369"/>
      <c r="X42" s="369"/>
      <c r="Y42" s="370"/>
      <c r="Z42" s="371"/>
      <c r="AA42" s="368"/>
      <c r="AB42" s="369"/>
      <c r="AC42" s="369"/>
      <c r="AD42" s="369"/>
      <c r="AE42" s="370"/>
      <c r="AF42" s="371"/>
      <c r="AG42" s="368"/>
      <c r="AH42" s="369"/>
      <c r="AI42" s="369"/>
      <c r="AJ42" s="369"/>
      <c r="AK42" s="370"/>
      <c r="AL42" s="371"/>
    </row>
    <row r="43" spans="1:38">
      <c r="A43" s="165" t="s">
        <v>563</v>
      </c>
      <c r="B43" s="300" t="s">
        <v>810</v>
      </c>
      <c r="C43" s="368"/>
      <c r="D43" s="369"/>
      <c r="E43" s="369"/>
      <c r="F43" s="369"/>
      <c r="G43" s="370"/>
      <c r="H43" s="371"/>
      <c r="I43" s="368"/>
      <c r="J43" s="369"/>
      <c r="K43" s="369"/>
      <c r="L43" s="369"/>
      <c r="M43" s="370"/>
      <c r="N43" s="371"/>
      <c r="O43" s="368"/>
      <c r="P43" s="369"/>
      <c r="Q43" s="369"/>
      <c r="R43" s="369"/>
      <c r="S43" s="370"/>
      <c r="T43" s="371"/>
      <c r="U43" s="368"/>
      <c r="V43" s="369"/>
      <c r="W43" s="369"/>
      <c r="X43" s="369"/>
      <c r="Y43" s="370"/>
      <c r="Z43" s="371"/>
      <c r="AA43" s="368"/>
      <c r="AB43" s="369"/>
      <c r="AC43" s="369"/>
      <c r="AD43" s="369"/>
      <c r="AE43" s="370"/>
      <c r="AF43" s="371"/>
      <c r="AG43" s="368"/>
      <c r="AH43" s="369"/>
      <c r="AI43" s="369"/>
      <c r="AJ43" s="369"/>
      <c r="AK43" s="370"/>
      <c r="AL43" s="371"/>
    </row>
    <row r="44" spans="1:38">
      <c r="A44" s="165" t="s">
        <v>564</v>
      </c>
      <c r="B44" s="300" t="s">
        <v>811</v>
      </c>
      <c r="C44" s="368"/>
      <c r="D44" s="369"/>
      <c r="E44" s="369"/>
      <c r="F44" s="369"/>
      <c r="G44" s="370"/>
      <c r="H44" s="371"/>
      <c r="I44" s="368"/>
      <c r="J44" s="369"/>
      <c r="K44" s="369"/>
      <c r="L44" s="369"/>
      <c r="M44" s="370"/>
      <c r="N44" s="371"/>
      <c r="O44" s="368"/>
      <c r="P44" s="369"/>
      <c r="Q44" s="369"/>
      <c r="R44" s="369"/>
      <c r="S44" s="370"/>
      <c r="T44" s="371"/>
      <c r="U44" s="368"/>
      <c r="V44" s="369"/>
      <c r="W44" s="369"/>
      <c r="X44" s="369"/>
      <c r="Y44" s="370"/>
      <c r="Z44" s="371"/>
      <c r="AA44" s="368"/>
      <c r="AB44" s="369"/>
      <c r="AC44" s="369"/>
      <c r="AD44" s="369"/>
      <c r="AE44" s="370"/>
      <c r="AF44" s="371"/>
      <c r="AG44" s="368"/>
      <c r="AH44" s="369"/>
      <c r="AI44" s="369"/>
      <c r="AJ44" s="369"/>
      <c r="AK44" s="370"/>
      <c r="AL44" s="371"/>
    </row>
    <row r="45" spans="1:38">
      <c r="A45" s="165" t="s">
        <v>565</v>
      </c>
      <c r="B45" s="300" t="s">
        <v>812</v>
      </c>
      <c r="C45" s="368"/>
      <c r="D45" s="369"/>
      <c r="E45" s="369"/>
      <c r="F45" s="369"/>
      <c r="G45" s="370"/>
      <c r="H45" s="371"/>
      <c r="I45" s="368"/>
      <c r="J45" s="369"/>
      <c r="K45" s="369"/>
      <c r="L45" s="369"/>
      <c r="M45" s="370"/>
      <c r="N45" s="371"/>
      <c r="O45" s="368"/>
      <c r="P45" s="369"/>
      <c r="Q45" s="369"/>
      <c r="R45" s="369"/>
      <c r="S45" s="370"/>
      <c r="T45" s="371"/>
      <c r="U45" s="368"/>
      <c r="V45" s="369"/>
      <c r="W45" s="369"/>
      <c r="X45" s="369"/>
      <c r="Y45" s="370"/>
      <c r="Z45" s="371"/>
      <c r="AA45" s="368"/>
      <c r="AB45" s="369"/>
      <c r="AC45" s="369"/>
      <c r="AD45" s="369"/>
      <c r="AE45" s="370"/>
      <c r="AF45" s="371"/>
      <c r="AG45" s="368"/>
      <c r="AH45" s="369"/>
      <c r="AI45" s="369"/>
      <c r="AJ45" s="369"/>
      <c r="AK45" s="370"/>
      <c r="AL45" s="371"/>
    </row>
    <row r="46" spans="1:38">
      <c r="A46" s="165" t="s">
        <v>566</v>
      </c>
      <c r="B46" s="300" t="s">
        <v>813</v>
      </c>
      <c r="C46" s="368"/>
      <c r="D46" s="369"/>
      <c r="E46" s="369"/>
      <c r="F46" s="369"/>
      <c r="G46" s="370"/>
      <c r="H46" s="371"/>
      <c r="I46" s="368"/>
      <c r="J46" s="369"/>
      <c r="K46" s="369"/>
      <c r="L46" s="369"/>
      <c r="M46" s="370"/>
      <c r="N46" s="371"/>
      <c r="O46" s="368"/>
      <c r="P46" s="369"/>
      <c r="Q46" s="369"/>
      <c r="R46" s="369"/>
      <c r="S46" s="370"/>
      <c r="T46" s="371"/>
      <c r="U46" s="368"/>
      <c r="V46" s="369"/>
      <c r="W46" s="369"/>
      <c r="X46" s="369"/>
      <c r="Y46" s="370"/>
      <c r="Z46" s="371"/>
      <c r="AA46" s="368"/>
      <c r="AB46" s="369"/>
      <c r="AC46" s="369"/>
      <c r="AD46" s="369"/>
      <c r="AE46" s="370"/>
      <c r="AF46" s="371"/>
      <c r="AG46" s="368"/>
      <c r="AH46" s="369"/>
      <c r="AI46" s="369"/>
      <c r="AJ46" s="369"/>
      <c r="AK46" s="370"/>
      <c r="AL46" s="371"/>
    </row>
    <row r="47" spans="1:38">
      <c r="A47" s="165" t="s">
        <v>567</v>
      </c>
      <c r="B47" s="300" t="s">
        <v>814</v>
      </c>
      <c r="C47" s="368"/>
      <c r="D47" s="369"/>
      <c r="E47" s="369"/>
      <c r="F47" s="369"/>
      <c r="G47" s="370"/>
      <c r="H47" s="371"/>
      <c r="I47" s="368"/>
      <c r="J47" s="369"/>
      <c r="K47" s="369"/>
      <c r="L47" s="369"/>
      <c r="M47" s="370"/>
      <c r="N47" s="371"/>
      <c r="O47" s="368"/>
      <c r="P47" s="369"/>
      <c r="Q47" s="369"/>
      <c r="R47" s="369"/>
      <c r="S47" s="370"/>
      <c r="T47" s="371"/>
      <c r="U47" s="368"/>
      <c r="V47" s="369"/>
      <c r="W47" s="369"/>
      <c r="X47" s="369"/>
      <c r="Y47" s="370"/>
      <c r="Z47" s="371"/>
      <c r="AA47" s="368"/>
      <c r="AB47" s="369"/>
      <c r="AC47" s="369"/>
      <c r="AD47" s="369"/>
      <c r="AE47" s="370"/>
      <c r="AF47" s="371"/>
      <c r="AG47" s="368"/>
      <c r="AH47" s="369"/>
      <c r="AI47" s="369"/>
      <c r="AJ47" s="369"/>
      <c r="AK47" s="370"/>
      <c r="AL47" s="371"/>
    </row>
    <row r="48" spans="1:38">
      <c r="A48" s="165" t="s">
        <v>568</v>
      </c>
      <c r="B48" s="300" t="s">
        <v>815</v>
      </c>
      <c r="C48" s="368"/>
      <c r="D48" s="369"/>
      <c r="E48" s="369"/>
      <c r="F48" s="369"/>
      <c r="G48" s="370"/>
      <c r="H48" s="371"/>
      <c r="I48" s="368"/>
      <c r="J48" s="369"/>
      <c r="K48" s="369"/>
      <c r="L48" s="369"/>
      <c r="M48" s="370"/>
      <c r="N48" s="371"/>
      <c r="O48" s="368"/>
      <c r="P48" s="369"/>
      <c r="Q48" s="369"/>
      <c r="R48" s="369"/>
      <c r="S48" s="370"/>
      <c r="T48" s="371"/>
      <c r="U48" s="368"/>
      <c r="V48" s="369"/>
      <c r="W48" s="369"/>
      <c r="X48" s="369"/>
      <c r="Y48" s="370"/>
      <c r="Z48" s="371"/>
      <c r="AA48" s="368"/>
      <c r="AB48" s="369"/>
      <c r="AC48" s="369"/>
      <c r="AD48" s="369"/>
      <c r="AE48" s="370"/>
      <c r="AF48" s="371"/>
      <c r="AG48" s="368"/>
      <c r="AH48" s="369"/>
      <c r="AI48" s="369"/>
      <c r="AJ48" s="369"/>
      <c r="AK48" s="370"/>
      <c r="AL48" s="371"/>
    </row>
    <row r="49" spans="1:38">
      <c r="A49" s="165" t="s">
        <v>569</v>
      </c>
      <c r="B49" s="300" t="s">
        <v>816</v>
      </c>
      <c r="C49" s="368"/>
      <c r="D49" s="369"/>
      <c r="E49" s="369"/>
      <c r="F49" s="369"/>
      <c r="G49" s="370"/>
      <c r="H49" s="371"/>
      <c r="I49" s="368"/>
      <c r="J49" s="369"/>
      <c r="K49" s="369"/>
      <c r="L49" s="369"/>
      <c r="M49" s="370"/>
      <c r="N49" s="371"/>
      <c r="O49" s="368"/>
      <c r="P49" s="369"/>
      <c r="Q49" s="369"/>
      <c r="R49" s="369"/>
      <c r="S49" s="370"/>
      <c r="T49" s="371"/>
      <c r="U49" s="368"/>
      <c r="V49" s="369"/>
      <c r="W49" s="369"/>
      <c r="X49" s="369"/>
      <c r="Y49" s="370"/>
      <c r="Z49" s="371"/>
      <c r="AA49" s="368"/>
      <c r="AB49" s="369"/>
      <c r="AC49" s="369"/>
      <c r="AD49" s="369"/>
      <c r="AE49" s="370"/>
      <c r="AF49" s="371"/>
      <c r="AG49" s="368"/>
      <c r="AH49" s="369"/>
      <c r="AI49" s="369"/>
      <c r="AJ49" s="369"/>
      <c r="AK49" s="370"/>
      <c r="AL49" s="371"/>
    </row>
    <row r="50" spans="1:38">
      <c r="A50" s="165" t="s">
        <v>570</v>
      </c>
      <c r="B50" s="300" t="s">
        <v>817</v>
      </c>
      <c r="C50" s="368"/>
      <c r="D50" s="369"/>
      <c r="E50" s="369"/>
      <c r="F50" s="369"/>
      <c r="G50" s="370"/>
      <c r="H50" s="371"/>
      <c r="I50" s="368"/>
      <c r="J50" s="369"/>
      <c r="K50" s="369"/>
      <c r="L50" s="369"/>
      <c r="M50" s="370"/>
      <c r="N50" s="371"/>
      <c r="O50" s="368"/>
      <c r="P50" s="369"/>
      <c r="Q50" s="369"/>
      <c r="R50" s="369"/>
      <c r="S50" s="370"/>
      <c r="T50" s="371"/>
      <c r="U50" s="368"/>
      <c r="V50" s="369"/>
      <c r="W50" s="369"/>
      <c r="X50" s="369"/>
      <c r="Y50" s="370"/>
      <c r="Z50" s="371"/>
      <c r="AA50" s="368"/>
      <c r="AB50" s="369"/>
      <c r="AC50" s="369"/>
      <c r="AD50" s="369"/>
      <c r="AE50" s="370"/>
      <c r="AF50" s="371"/>
      <c r="AG50" s="368"/>
      <c r="AH50" s="369"/>
      <c r="AI50" s="369"/>
      <c r="AJ50" s="369"/>
      <c r="AK50" s="370"/>
      <c r="AL50" s="371"/>
    </row>
    <row r="51" spans="1:38">
      <c r="A51" s="165" t="s">
        <v>571</v>
      </c>
      <c r="B51" s="300" t="s">
        <v>818</v>
      </c>
      <c r="C51" s="368"/>
      <c r="D51" s="369"/>
      <c r="E51" s="369"/>
      <c r="F51" s="369"/>
      <c r="G51" s="370"/>
      <c r="H51" s="371"/>
      <c r="I51" s="368"/>
      <c r="J51" s="369"/>
      <c r="K51" s="369"/>
      <c r="L51" s="369"/>
      <c r="M51" s="370"/>
      <c r="N51" s="371"/>
      <c r="O51" s="368"/>
      <c r="P51" s="369"/>
      <c r="Q51" s="369"/>
      <c r="R51" s="369"/>
      <c r="S51" s="370"/>
      <c r="T51" s="371"/>
      <c r="U51" s="368"/>
      <c r="V51" s="369"/>
      <c r="W51" s="369"/>
      <c r="X51" s="369"/>
      <c r="Y51" s="370"/>
      <c r="Z51" s="371"/>
      <c r="AA51" s="368"/>
      <c r="AB51" s="369"/>
      <c r="AC51" s="369"/>
      <c r="AD51" s="369"/>
      <c r="AE51" s="370"/>
      <c r="AF51" s="371"/>
      <c r="AG51" s="368"/>
      <c r="AH51" s="369"/>
      <c r="AI51" s="369"/>
      <c r="AJ51" s="369"/>
      <c r="AK51" s="370"/>
      <c r="AL51" s="371"/>
    </row>
    <row r="52" spans="1:38">
      <c r="A52" s="165" t="s">
        <v>572</v>
      </c>
      <c r="B52" s="300" t="s">
        <v>819</v>
      </c>
      <c r="C52" s="368"/>
      <c r="D52" s="369"/>
      <c r="E52" s="369"/>
      <c r="F52" s="369"/>
      <c r="G52" s="370"/>
      <c r="H52" s="371"/>
      <c r="I52" s="368"/>
      <c r="J52" s="369"/>
      <c r="K52" s="369"/>
      <c r="L52" s="369"/>
      <c r="M52" s="370"/>
      <c r="N52" s="371"/>
      <c r="O52" s="368"/>
      <c r="P52" s="369"/>
      <c r="Q52" s="369"/>
      <c r="R52" s="369"/>
      <c r="S52" s="370"/>
      <c r="T52" s="371"/>
      <c r="U52" s="368"/>
      <c r="V52" s="369"/>
      <c r="W52" s="369"/>
      <c r="X52" s="369"/>
      <c r="Y52" s="370"/>
      <c r="Z52" s="371"/>
      <c r="AA52" s="368"/>
      <c r="AB52" s="369"/>
      <c r="AC52" s="369"/>
      <c r="AD52" s="369"/>
      <c r="AE52" s="370"/>
      <c r="AF52" s="371"/>
      <c r="AG52" s="368"/>
      <c r="AH52" s="369"/>
      <c r="AI52" s="369"/>
      <c r="AJ52" s="369"/>
      <c r="AK52" s="370"/>
      <c r="AL52" s="371"/>
    </row>
    <row r="53" spans="1:38">
      <c r="A53" s="165" t="s">
        <v>573</v>
      </c>
      <c r="B53" s="300" t="s">
        <v>820</v>
      </c>
      <c r="C53" s="368"/>
      <c r="D53" s="369"/>
      <c r="E53" s="369"/>
      <c r="F53" s="369"/>
      <c r="G53" s="370"/>
      <c r="H53" s="371"/>
      <c r="I53" s="368"/>
      <c r="J53" s="369"/>
      <c r="K53" s="369"/>
      <c r="L53" s="369"/>
      <c r="M53" s="370"/>
      <c r="N53" s="371"/>
      <c r="O53" s="368"/>
      <c r="P53" s="369"/>
      <c r="Q53" s="369"/>
      <c r="R53" s="369"/>
      <c r="S53" s="370"/>
      <c r="T53" s="371"/>
      <c r="U53" s="368"/>
      <c r="V53" s="369"/>
      <c r="W53" s="369"/>
      <c r="X53" s="369"/>
      <c r="Y53" s="370"/>
      <c r="Z53" s="371"/>
      <c r="AA53" s="368"/>
      <c r="AB53" s="369"/>
      <c r="AC53" s="369"/>
      <c r="AD53" s="369"/>
      <c r="AE53" s="370"/>
      <c r="AF53" s="371"/>
      <c r="AG53" s="368"/>
      <c r="AH53" s="369"/>
      <c r="AI53" s="369"/>
      <c r="AJ53" s="369"/>
      <c r="AK53" s="370"/>
      <c r="AL53" s="371"/>
    </row>
    <row r="54" spans="1:38">
      <c r="A54" s="165" t="s">
        <v>574</v>
      </c>
      <c r="B54" s="300" t="s">
        <v>821</v>
      </c>
      <c r="C54" s="368"/>
      <c r="D54" s="369"/>
      <c r="E54" s="369"/>
      <c r="F54" s="369"/>
      <c r="G54" s="370"/>
      <c r="H54" s="371"/>
      <c r="I54" s="368"/>
      <c r="J54" s="369"/>
      <c r="K54" s="369"/>
      <c r="L54" s="369"/>
      <c r="M54" s="370"/>
      <c r="N54" s="371"/>
      <c r="O54" s="368"/>
      <c r="P54" s="369"/>
      <c r="Q54" s="369"/>
      <c r="R54" s="369"/>
      <c r="S54" s="370"/>
      <c r="T54" s="371"/>
      <c r="U54" s="368"/>
      <c r="V54" s="369"/>
      <c r="W54" s="369"/>
      <c r="X54" s="369"/>
      <c r="Y54" s="370"/>
      <c r="Z54" s="371"/>
      <c r="AA54" s="368"/>
      <c r="AB54" s="369"/>
      <c r="AC54" s="369"/>
      <c r="AD54" s="369"/>
      <c r="AE54" s="370"/>
      <c r="AF54" s="371"/>
      <c r="AG54" s="368"/>
      <c r="AH54" s="369"/>
      <c r="AI54" s="369"/>
      <c r="AJ54" s="369"/>
      <c r="AK54" s="370"/>
      <c r="AL54" s="371"/>
    </row>
    <row r="55" spans="1:38">
      <c r="A55" s="165" t="s">
        <v>575</v>
      </c>
      <c r="B55" s="300" t="s">
        <v>822</v>
      </c>
      <c r="C55" s="368"/>
      <c r="D55" s="369"/>
      <c r="E55" s="369"/>
      <c r="F55" s="369"/>
      <c r="G55" s="370"/>
      <c r="H55" s="371"/>
      <c r="I55" s="368"/>
      <c r="J55" s="369"/>
      <c r="K55" s="369"/>
      <c r="L55" s="369"/>
      <c r="M55" s="370"/>
      <c r="N55" s="371"/>
      <c r="O55" s="368"/>
      <c r="P55" s="369"/>
      <c r="Q55" s="369"/>
      <c r="R55" s="369"/>
      <c r="S55" s="370"/>
      <c r="T55" s="371"/>
      <c r="U55" s="368"/>
      <c r="V55" s="369"/>
      <c r="W55" s="369"/>
      <c r="X55" s="369"/>
      <c r="Y55" s="370"/>
      <c r="Z55" s="371"/>
      <c r="AA55" s="368"/>
      <c r="AB55" s="369"/>
      <c r="AC55" s="369"/>
      <c r="AD55" s="369"/>
      <c r="AE55" s="370"/>
      <c r="AF55" s="371"/>
      <c r="AG55" s="368"/>
      <c r="AH55" s="369"/>
      <c r="AI55" s="369"/>
      <c r="AJ55" s="369"/>
      <c r="AK55" s="370"/>
      <c r="AL55" s="371"/>
    </row>
    <row r="56" spans="1:38">
      <c r="A56" s="165" t="s">
        <v>576</v>
      </c>
      <c r="B56" s="300" t="s">
        <v>823</v>
      </c>
      <c r="C56" s="368"/>
      <c r="D56" s="369"/>
      <c r="E56" s="369"/>
      <c r="F56" s="369"/>
      <c r="G56" s="370"/>
      <c r="H56" s="371"/>
      <c r="I56" s="368"/>
      <c r="J56" s="369"/>
      <c r="K56" s="369"/>
      <c r="L56" s="369"/>
      <c r="M56" s="370"/>
      <c r="N56" s="371"/>
      <c r="O56" s="368"/>
      <c r="P56" s="369"/>
      <c r="Q56" s="369"/>
      <c r="R56" s="369"/>
      <c r="S56" s="370"/>
      <c r="T56" s="371"/>
      <c r="U56" s="368"/>
      <c r="V56" s="369"/>
      <c r="W56" s="369"/>
      <c r="X56" s="369"/>
      <c r="Y56" s="370"/>
      <c r="Z56" s="371"/>
      <c r="AA56" s="368"/>
      <c r="AB56" s="369"/>
      <c r="AC56" s="369"/>
      <c r="AD56" s="369"/>
      <c r="AE56" s="370"/>
      <c r="AF56" s="371"/>
      <c r="AG56" s="368"/>
      <c r="AH56" s="369"/>
      <c r="AI56" s="369"/>
      <c r="AJ56" s="369"/>
      <c r="AK56" s="370"/>
      <c r="AL56" s="371"/>
    </row>
    <row r="57" spans="1:38">
      <c r="A57" s="165" t="s">
        <v>577</v>
      </c>
      <c r="B57" s="300" t="s">
        <v>824</v>
      </c>
      <c r="C57" s="368"/>
      <c r="D57" s="369"/>
      <c r="E57" s="369"/>
      <c r="F57" s="369"/>
      <c r="G57" s="370"/>
      <c r="H57" s="371"/>
      <c r="I57" s="368"/>
      <c r="J57" s="369"/>
      <c r="K57" s="369"/>
      <c r="L57" s="369"/>
      <c r="M57" s="370"/>
      <c r="N57" s="371"/>
      <c r="O57" s="368"/>
      <c r="P57" s="369"/>
      <c r="Q57" s="369"/>
      <c r="R57" s="369"/>
      <c r="S57" s="370"/>
      <c r="T57" s="371"/>
      <c r="U57" s="368"/>
      <c r="V57" s="369"/>
      <c r="W57" s="369"/>
      <c r="X57" s="369"/>
      <c r="Y57" s="370"/>
      <c r="Z57" s="371"/>
      <c r="AA57" s="368"/>
      <c r="AB57" s="369"/>
      <c r="AC57" s="369"/>
      <c r="AD57" s="369"/>
      <c r="AE57" s="370"/>
      <c r="AF57" s="371"/>
      <c r="AG57" s="368"/>
      <c r="AH57" s="369"/>
      <c r="AI57" s="369"/>
      <c r="AJ57" s="369"/>
      <c r="AK57" s="370"/>
      <c r="AL57" s="371"/>
    </row>
    <row r="58" spans="1:38">
      <c r="A58" s="165" t="s">
        <v>578</v>
      </c>
      <c r="B58" s="300" t="s">
        <v>825</v>
      </c>
      <c r="C58" s="368"/>
      <c r="D58" s="369"/>
      <c r="E58" s="369"/>
      <c r="F58" s="369"/>
      <c r="G58" s="370"/>
      <c r="H58" s="371"/>
      <c r="I58" s="368"/>
      <c r="J58" s="369"/>
      <c r="K58" s="369"/>
      <c r="L58" s="369"/>
      <c r="M58" s="370"/>
      <c r="N58" s="371"/>
      <c r="O58" s="368"/>
      <c r="P58" s="369"/>
      <c r="Q58" s="369"/>
      <c r="R58" s="369"/>
      <c r="S58" s="370"/>
      <c r="T58" s="371"/>
      <c r="U58" s="368"/>
      <c r="V58" s="369"/>
      <c r="W58" s="369"/>
      <c r="X58" s="369"/>
      <c r="Y58" s="370"/>
      <c r="Z58" s="371"/>
      <c r="AA58" s="368"/>
      <c r="AB58" s="369"/>
      <c r="AC58" s="369"/>
      <c r="AD58" s="369"/>
      <c r="AE58" s="370"/>
      <c r="AF58" s="371"/>
      <c r="AG58" s="368"/>
      <c r="AH58" s="369"/>
      <c r="AI58" s="369"/>
      <c r="AJ58" s="369"/>
      <c r="AK58" s="370"/>
      <c r="AL58" s="371"/>
    </row>
    <row r="59" spans="1:38">
      <c r="A59" s="165" t="s">
        <v>579</v>
      </c>
      <c r="B59" s="300" t="s">
        <v>861</v>
      </c>
      <c r="C59" s="368"/>
      <c r="D59" s="369"/>
      <c r="E59" s="369"/>
      <c r="F59" s="369"/>
      <c r="G59" s="370"/>
      <c r="H59" s="371"/>
      <c r="I59" s="368"/>
      <c r="J59" s="369"/>
      <c r="K59" s="369"/>
      <c r="L59" s="369"/>
      <c r="M59" s="370"/>
      <c r="N59" s="371"/>
      <c r="O59" s="368"/>
      <c r="P59" s="369"/>
      <c r="Q59" s="369"/>
      <c r="R59" s="369"/>
      <c r="S59" s="370"/>
      <c r="T59" s="371"/>
      <c r="U59" s="368"/>
      <c r="V59" s="369"/>
      <c r="W59" s="369"/>
      <c r="X59" s="369"/>
      <c r="Y59" s="370"/>
      <c r="Z59" s="371"/>
      <c r="AA59" s="368"/>
      <c r="AB59" s="369"/>
      <c r="AC59" s="369"/>
      <c r="AD59" s="369"/>
      <c r="AE59" s="370"/>
      <c r="AF59" s="371"/>
      <c r="AG59" s="368"/>
      <c r="AH59" s="369"/>
      <c r="AI59" s="369"/>
      <c r="AJ59" s="369"/>
      <c r="AK59" s="370"/>
      <c r="AL59" s="371"/>
    </row>
    <row r="60" spans="1:38">
      <c r="A60" s="165" t="s">
        <v>580</v>
      </c>
      <c r="B60" s="300" t="s">
        <v>862</v>
      </c>
      <c r="C60" s="368"/>
      <c r="D60" s="369"/>
      <c r="E60" s="369"/>
      <c r="F60" s="369"/>
      <c r="G60" s="370"/>
      <c r="H60" s="371"/>
      <c r="I60" s="368"/>
      <c r="J60" s="369"/>
      <c r="K60" s="369"/>
      <c r="L60" s="369"/>
      <c r="M60" s="370"/>
      <c r="N60" s="371"/>
      <c r="O60" s="368"/>
      <c r="P60" s="369"/>
      <c r="Q60" s="369"/>
      <c r="R60" s="369"/>
      <c r="S60" s="370"/>
      <c r="T60" s="371"/>
      <c r="U60" s="368"/>
      <c r="V60" s="369"/>
      <c r="W60" s="369"/>
      <c r="X60" s="369"/>
      <c r="Y60" s="370"/>
      <c r="Z60" s="371"/>
      <c r="AA60" s="368"/>
      <c r="AB60" s="369"/>
      <c r="AC60" s="369"/>
      <c r="AD60" s="369"/>
      <c r="AE60" s="370"/>
      <c r="AF60" s="371"/>
      <c r="AG60" s="368"/>
      <c r="AH60" s="369"/>
      <c r="AI60" s="369"/>
      <c r="AJ60" s="369"/>
      <c r="AK60" s="370"/>
      <c r="AL60" s="371"/>
    </row>
    <row r="61" spans="1:38">
      <c r="A61" s="165" t="s">
        <v>581</v>
      </c>
      <c r="B61" s="300" t="s">
        <v>863</v>
      </c>
      <c r="C61" s="368"/>
      <c r="D61" s="369"/>
      <c r="E61" s="369"/>
      <c r="F61" s="369"/>
      <c r="G61" s="370"/>
      <c r="H61" s="371"/>
      <c r="I61" s="368"/>
      <c r="J61" s="369"/>
      <c r="K61" s="369"/>
      <c r="L61" s="369"/>
      <c r="M61" s="370"/>
      <c r="N61" s="371"/>
      <c r="O61" s="368"/>
      <c r="P61" s="369"/>
      <c r="Q61" s="369"/>
      <c r="R61" s="369"/>
      <c r="S61" s="370"/>
      <c r="T61" s="371"/>
      <c r="U61" s="368"/>
      <c r="V61" s="369"/>
      <c r="W61" s="369"/>
      <c r="X61" s="369"/>
      <c r="Y61" s="370"/>
      <c r="Z61" s="371"/>
      <c r="AA61" s="368"/>
      <c r="AB61" s="369"/>
      <c r="AC61" s="369"/>
      <c r="AD61" s="369"/>
      <c r="AE61" s="370"/>
      <c r="AF61" s="371"/>
      <c r="AG61" s="368"/>
      <c r="AH61" s="369"/>
      <c r="AI61" s="369"/>
      <c r="AJ61" s="369"/>
      <c r="AK61" s="370"/>
      <c r="AL61" s="371"/>
    </row>
    <row r="62" spans="1:38">
      <c r="A62" s="165" t="s">
        <v>582</v>
      </c>
      <c r="B62" s="300" t="s">
        <v>864</v>
      </c>
      <c r="C62" s="368"/>
      <c r="D62" s="369"/>
      <c r="E62" s="369"/>
      <c r="F62" s="369"/>
      <c r="G62" s="370"/>
      <c r="H62" s="371"/>
      <c r="I62" s="368"/>
      <c r="J62" s="369"/>
      <c r="K62" s="369"/>
      <c r="L62" s="369"/>
      <c r="M62" s="370"/>
      <c r="N62" s="371"/>
      <c r="O62" s="368"/>
      <c r="P62" s="369"/>
      <c r="Q62" s="369"/>
      <c r="R62" s="369"/>
      <c r="S62" s="370"/>
      <c r="T62" s="371"/>
      <c r="U62" s="368"/>
      <c r="V62" s="369"/>
      <c r="W62" s="369"/>
      <c r="X62" s="369"/>
      <c r="Y62" s="370"/>
      <c r="Z62" s="371"/>
      <c r="AA62" s="368"/>
      <c r="AB62" s="369"/>
      <c r="AC62" s="369"/>
      <c r="AD62" s="369"/>
      <c r="AE62" s="370"/>
      <c r="AF62" s="371"/>
      <c r="AG62" s="368"/>
      <c r="AH62" s="369"/>
      <c r="AI62" s="369"/>
      <c r="AJ62" s="369"/>
      <c r="AK62" s="370"/>
      <c r="AL62" s="371"/>
    </row>
    <row r="63" spans="1:38">
      <c r="A63" s="165" t="s">
        <v>583</v>
      </c>
      <c r="B63" s="300" t="s">
        <v>865</v>
      </c>
      <c r="C63" s="368"/>
      <c r="D63" s="369"/>
      <c r="E63" s="369"/>
      <c r="F63" s="369"/>
      <c r="G63" s="370"/>
      <c r="H63" s="371"/>
      <c r="I63" s="368"/>
      <c r="J63" s="369"/>
      <c r="K63" s="369"/>
      <c r="L63" s="369"/>
      <c r="M63" s="370"/>
      <c r="N63" s="371"/>
      <c r="O63" s="368"/>
      <c r="P63" s="369"/>
      <c r="Q63" s="369"/>
      <c r="R63" s="369"/>
      <c r="S63" s="370"/>
      <c r="T63" s="371"/>
      <c r="U63" s="368"/>
      <c r="V63" s="369"/>
      <c r="W63" s="369"/>
      <c r="X63" s="369"/>
      <c r="Y63" s="370"/>
      <c r="Z63" s="371"/>
      <c r="AA63" s="368"/>
      <c r="AB63" s="369"/>
      <c r="AC63" s="369"/>
      <c r="AD63" s="369"/>
      <c r="AE63" s="370"/>
      <c r="AF63" s="371"/>
      <c r="AG63" s="368"/>
      <c r="AH63" s="369"/>
      <c r="AI63" s="369"/>
      <c r="AJ63" s="369"/>
      <c r="AK63" s="370"/>
      <c r="AL63" s="371"/>
    </row>
    <row r="64" spans="1:38">
      <c r="A64" s="165" t="s">
        <v>584</v>
      </c>
      <c r="B64" s="300" t="s">
        <v>866</v>
      </c>
      <c r="C64" s="368"/>
      <c r="D64" s="369"/>
      <c r="E64" s="369"/>
      <c r="F64" s="369"/>
      <c r="G64" s="370"/>
      <c r="H64" s="371"/>
      <c r="I64" s="368"/>
      <c r="J64" s="369"/>
      <c r="K64" s="369"/>
      <c r="L64" s="369"/>
      <c r="M64" s="370"/>
      <c r="N64" s="371"/>
      <c r="O64" s="368"/>
      <c r="P64" s="369"/>
      <c r="Q64" s="369"/>
      <c r="R64" s="369"/>
      <c r="S64" s="370"/>
      <c r="T64" s="371"/>
      <c r="U64" s="368"/>
      <c r="V64" s="369"/>
      <c r="W64" s="369"/>
      <c r="X64" s="369"/>
      <c r="Y64" s="370"/>
      <c r="Z64" s="371"/>
      <c r="AA64" s="368"/>
      <c r="AB64" s="369"/>
      <c r="AC64" s="369"/>
      <c r="AD64" s="369"/>
      <c r="AE64" s="370"/>
      <c r="AF64" s="371"/>
      <c r="AG64" s="368"/>
      <c r="AH64" s="369"/>
      <c r="AI64" s="369"/>
      <c r="AJ64" s="369"/>
      <c r="AK64" s="370"/>
      <c r="AL64" s="371"/>
    </row>
    <row r="65" spans="1:38">
      <c r="A65" s="165" t="s">
        <v>585</v>
      </c>
      <c r="B65" s="300" t="s">
        <v>867</v>
      </c>
      <c r="C65" s="368"/>
      <c r="D65" s="369"/>
      <c r="E65" s="369"/>
      <c r="F65" s="369"/>
      <c r="G65" s="370"/>
      <c r="H65" s="371"/>
      <c r="I65" s="368"/>
      <c r="J65" s="369"/>
      <c r="K65" s="369"/>
      <c r="L65" s="369"/>
      <c r="M65" s="370"/>
      <c r="N65" s="371"/>
      <c r="O65" s="368"/>
      <c r="P65" s="369"/>
      <c r="Q65" s="369"/>
      <c r="R65" s="369"/>
      <c r="S65" s="370"/>
      <c r="T65" s="371"/>
      <c r="U65" s="368"/>
      <c r="V65" s="369"/>
      <c r="W65" s="369"/>
      <c r="X65" s="369"/>
      <c r="Y65" s="370"/>
      <c r="Z65" s="371"/>
      <c r="AA65" s="368"/>
      <c r="AB65" s="369"/>
      <c r="AC65" s="369"/>
      <c r="AD65" s="369"/>
      <c r="AE65" s="370"/>
      <c r="AF65" s="371"/>
      <c r="AG65" s="368"/>
      <c r="AH65" s="369"/>
      <c r="AI65" s="369"/>
      <c r="AJ65" s="369"/>
      <c r="AK65" s="370"/>
      <c r="AL65" s="371"/>
    </row>
    <row r="66" spans="1:38">
      <c r="A66" s="165" t="s">
        <v>586</v>
      </c>
      <c r="B66" s="300" t="s">
        <v>868</v>
      </c>
      <c r="C66" s="368"/>
      <c r="D66" s="369"/>
      <c r="E66" s="369"/>
      <c r="F66" s="369"/>
      <c r="G66" s="370"/>
      <c r="H66" s="371"/>
      <c r="I66" s="368"/>
      <c r="J66" s="369"/>
      <c r="K66" s="369"/>
      <c r="L66" s="369"/>
      <c r="M66" s="370"/>
      <c r="N66" s="371"/>
      <c r="O66" s="368"/>
      <c r="P66" s="369"/>
      <c r="Q66" s="369"/>
      <c r="R66" s="369"/>
      <c r="S66" s="370"/>
      <c r="T66" s="371"/>
      <c r="U66" s="368"/>
      <c r="V66" s="369"/>
      <c r="W66" s="369"/>
      <c r="X66" s="369"/>
      <c r="Y66" s="370"/>
      <c r="Z66" s="371"/>
      <c r="AA66" s="368"/>
      <c r="AB66" s="369"/>
      <c r="AC66" s="369"/>
      <c r="AD66" s="369"/>
      <c r="AE66" s="370"/>
      <c r="AF66" s="371"/>
      <c r="AG66" s="368"/>
      <c r="AH66" s="369"/>
      <c r="AI66" s="369"/>
      <c r="AJ66" s="369"/>
      <c r="AK66" s="370"/>
      <c r="AL66" s="371"/>
    </row>
    <row r="67" spans="1:38">
      <c r="A67" s="165" t="s">
        <v>587</v>
      </c>
      <c r="B67" s="300" t="s">
        <v>869</v>
      </c>
      <c r="C67" s="368"/>
      <c r="D67" s="369"/>
      <c r="E67" s="369"/>
      <c r="F67" s="369"/>
      <c r="G67" s="370"/>
      <c r="H67" s="371"/>
      <c r="I67" s="368"/>
      <c r="J67" s="369"/>
      <c r="K67" s="369"/>
      <c r="L67" s="369"/>
      <c r="M67" s="370"/>
      <c r="N67" s="371"/>
      <c r="O67" s="368"/>
      <c r="P67" s="369"/>
      <c r="Q67" s="369"/>
      <c r="R67" s="369"/>
      <c r="S67" s="370"/>
      <c r="T67" s="371"/>
      <c r="U67" s="368"/>
      <c r="V67" s="369"/>
      <c r="W67" s="369"/>
      <c r="X67" s="369"/>
      <c r="Y67" s="370"/>
      <c r="Z67" s="371"/>
      <c r="AA67" s="368"/>
      <c r="AB67" s="369"/>
      <c r="AC67" s="369"/>
      <c r="AD67" s="369"/>
      <c r="AE67" s="370"/>
      <c r="AF67" s="371"/>
      <c r="AG67" s="368"/>
      <c r="AH67" s="369"/>
      <c r="AI67" s="369"/>
      <c r="AJ67" s="369"/>
      <c r="AK67" s="370"/>
      <c r="AL67" s="371"/>
    </row>
    <row r="68" spans="1:38">
      <c r="A68" s="165" t="s">
        <v>588</v>
      </c>
      <c r="B68" s="300" t="s">
        <v>870</v>
      </c>
      <c r="C68" s="368"/>
      <c r="D68" s="369"/>
      <c r="E68" s="369"/>
      <c r="F68" s="369"/>
      <c r="G68" s="370"/>
      <c r="H68" s="371"/>
      <c r="I68" s="368"/>
      <c r="J68" s="369"/>
      <c r="K68" s="369"/>
      <c r="L68" s="369"/>
      <c r="M68" s="370"/>
      <c r="N68" s="371"/>
      <c r="O68" s="368"/>
      <c r="P68" s="369"/>
      <c r="Q68" s="369"/>
      <c r="R68" s="369"/>
      <c r="S68" s="370"/>
      <c r="T68" s="371"/>
      <c r="U68" s="368"/>
      <c r="V68" s="369"/>
      <c r="W68" s="369"/>
      <c r="X68" s="369"/>
      <c r="Y68" s="370"/>
      <c r="Z68" s="371"/>
      <c r="AA68" s="368"/>
      <c r="AB68" s="369"/>
      <c r="AC68" s="369"/>
      <c r="AD68" s="369"/>
      <c r="AE68" s="370"/>
      <c r="AF68" s="371"/>
      <c r="AG68" s="368"/>
      <c r="AH68" s="369"/>
      <c r="AI68" s="369"/>
      <c r="AJ68" s="369"/>
      <c r="AK68" s="370"/>
      <c r="AL68" s="371"/>
    </row>
    <row r="69" spans="1:38">
      <c r="A69" s="165" t="s">
        <v>589</v>
      </c>
      <c r="B69" s="300" t="s">
        <v>871</v>
      </c>
      <c r="C69" s="368"/>
      <c r="D69" s="369"/>
      <c r="E69" s="369"/>
      <c r="F69" s="369"/>
      <c r="G69" s="370"/>
      <c r="H69" s="371"/>
      <c r="I69" s="368"/>
      <c r="J69" s="369"/>
      <c r="K69" s="369"/>
      <c r="L69" s="369"/>
      <c r="M69" s="370"/>
      <c r="N69" s="371"/>
      <c r="O69" s="368"/>
      <c r="P69" s="369"/>
      <c r="Q69" s="369"/>
      <c r="R69" s="369"/>
      <c r="S69" s="370"/>
      <c r="T69" s="371"/>
      <c r="U69" s="368"/>
      <c r="V69" s="369"/>
      <c r="W69" s="369"/>
      <c r="X69" s="369"/>
      <c r="Y69" s="370"/>
      <c r="Z69" s="371"/>
      <c r="AA69" s="368"/>
      <c r="AB69" s="369"/>
      <c r="AC69" s="369"/>
      <c r="AD69" s="369"/>
      <c r="AE69" s="370"/>
      <c r="AF69" s="371"/>
      <c r="AG69" s="368"/>
      <c r="AH69" s="369"/>
      <c r="AI69" s="369"/>
      <c r="AJ69" s="369"/>
      <c r="AK69" s="370"/>
      <c r="AL69" s="371"/>
    </row>
    <row r="70" spans="1:38">
      <c r="A70" s="165" t="s">
        <v>590</v>
      </c>
      <c r="B70" s="300" t="s">
        <v>872</v>
      </c>
      <c r="C70" s="368"/>
      <c r="D70" s="369"/>
      <c r="E70" s="369"/>
      <c r="F70" s="369"/>
      <c r="G70" s="370"/>
      <c r="H70" s="371"/>
      <c r="I70" s="368"/>
      <c r="J70" s="369"/>
      <c r="K70" s="369"/>
      <c r="L70" s="369"/>
      <c r="M70" s="370"/>
      <c r="N70" s="371"/>
      <c r="O70" s="368"/>
      <c r="P70" s="369"/>
      <c r="Q70" s="369"/>
      <c r="R70" s="369"/>
      <c r="S70" s="370"/>
      <c r="T70" s="371"/>
      <c r="U70" s="368"/>
      <c r="V70" s="369"/>
      <c r="W70" s="369"/>
      <c r="X70" s="369"/>
      <c r="Y70" s="370"/>
      <c r="Z70" s="371"/>
      <c r="AA70" s="368"/>
      <c r="AB70" s="369"/>
      <c r="AC70" s="369"/>
      <c r="AD70" s="369"/>
      <c r="AE70" s="370"/>
      <c r="AF70" s="371"/>
      <c r="AG70" s="368"/>
      <c r="AH70" s="369"/>
      <c r="AI70" s="369"/>
      <c r="AJ70" s="369"/>
      <c r="AK70" s="370"/>
      <c r="AL70" s="371"/>
    </row>
    <row r="71" spans="1:38">
      <c r="A71" s="165" t="s">
        <v>591</v>
      </c>
      <c r="B71" s="300" t="s">
        <v>873</v>
      </c>
      <c r="C71" s="368"/>
      <c r="D71" s="369"/>
      <c r="E71" s="369"/>
      <c r="F71" s="369"/>
      <c r="G71" s="370"/>
      <c r="H71" s="371"/>
      <c r="I71" s="368"/>
      <c r="J71" s="369"/>
      <c r="K71" s="369"/>
      <c r="L71" s="369"/>
      <c r="M71" s="370"/>
      <c r="N71" s="371"/>
      <c r="O71" s="368"/>
      <c r="P71" s="369"/>
      <c r="Q71" s="369"/>
      <c r="R71" s="369"/>
      <c r="S71" s="370"/>
      <c r="T71" s="371"/>
      <c r="U71" s="368"/>
      <c r="V71" s="369"/>
      <c r="W71" s="369"/>
      <c r="X71" s="369"/>
      <c r="Y71" s="370"/>
      <c r="Z71" s="371"/>
      <c r="AA71" s="368"/>
      <c r="AB71" s="369"/>
      <c r="AC71" s="369"/>
      <c r="AD71" s="369"/>
      <c r="AE71" s="370"/>
      <c r="AF71" s="371"/>
      <c r="AG71" s="368"/>
      <c r="AH71" s="369"/>
      <c r="AI71" s="369"/>
      <c r="AJ71" s="369"/>
      <c r="AK71" s="370"/>
      <c r="AL71" s="371"/>
    </row>
    <row r="72" spans="1:38">
      <c r="A72" s="165" t="s">
        <v>592</v>
      </c>
      <c r="B72" s="300" t="s">
        <v>874</v>
      </c>
      <c r="C72" s="368"/>
      <c r="D72" s="369"/>
      <c r="E72" s="369"/>
      <c r="F72" s="369"/>
      <c r="G72" s="370"/>
      <c r="H72" s="371"/>
      <c r="I72" s="368"/>
      <c r="J72" s="369"/>
      <c r="K72" s="369"/>
      <c r="L72" s="369"/>
      <c r="M72" s="370"/>
      <c r="N72" s="371"/>
      <c r="O72" s="368"/>
      <c r="P72" s="369"/>
      <c r="Q72" s="369"/>
      <c r="R72" s="369"/>
      <c r="S72" s="370"/>
      <c r="T72" s="371"/>
      <c r="U72" s="368"/>
      <c r="V72" s="369"/>
      <c r="W72" s="369"/>
      <c r="X72" s="369"/>
      <c r="Y72" s="370"/>
      <c r="Z72" s="371"/>
      <c r="AA72" s="368"/>
      <c r="AB72" s="369"/>
      <c r="AC72" s="369"/>
      <c r="AD72" s="369"/>
      <c r="AE72" s="370"/>
      <c r="AF72" s="371"/>
      <c r="AG72" s="368"/>
      <c r="AH72" s="369"/>
      <c r="AI72" s="369"/>
      <c r="AJ72" s="369"/>
      <c r="AK72" s="370"/>
      <c r="AL72" s="371"/>
    </row>
    <row r="73" spans="1:38">
      <c r="A73" s="165" t="s">
        <v>593</v>
      </c>
      <c r="B73" s="300" t="s">
        <v>875</v>
      </c>
      <c r="C73" s="368"/>
      <c r="D73" s="369"/>
      <c r="E73" s="369"/>
      <c r="F73" s="369"/>
      <c r="G73" s="370"/>
      <c r="H73" s="371"/>
      <c r="I73" s="368"/>
      <c r="J73" s="369"/>
      <c r="K73" s="369"/>
      <c r="L73" s="369"/>
      <c r="M73" s="370"/>
      <c r="N73" s="371"/>
      <c r="O73" s="368"/>
      <c r="P73" s="369"/>
      <c r="Q73" s="369"/>
      <c r="R73" s="369"/>
      <c r="S73" s="370"/>
      <c r="T73" s="371"/>
      <c r="U73" s="368"/>
      <c r="V73" s="369"/>
      <c r="W73" s="369"/>
      <c r="X73" s="369"/>
      <c r="Y73" s="370"/>
      <c r="Z73" s="371"/>
      <c r="AA73" s="368"/>
      <c r="AB73" s="369"/>
      <c r="AC73" s="369"/>
      <c r="AD73" s="369"/>
      <c r="AE73" s="370"/>
      <c r="AF73" s="371"/>
      <c r="AG73" s="368"/>
      <c r="AH73" s="369"/>
      <c r="AI73" s="369"/>
      <c r="AJ73" s="369"/>
      <c r="AK73" s="370"/>
      <c r="AL73" s="371"/>
    </row>
    <row r="74" spans="1:38">
      <c r="A74" s="165" t="s">
        <v>594</v>
      </c>
      <c r="B74" s="300" t="s">
        <v>876</v>
      </c>
      <c r="C74" s="368"/>
      <c r="D74" s="369"/>
      <c r="E74" s="369"/>
      <c r="F74" s="369"/>
      <c r="G74" s="370"/>
      <c r="H74" s="371"/>
      <c r="I74" s="368"/>
      <c r="J74" s="369"/>
      <c r="K74" s="369"/>
      <c r="L74" s="369"/>
      <c r="M74" s="370"/>
      <c r="N74" s="371"/>
      <c r="O74" s="368"/>
      <c r="P74" s="369"/>
      <c r="Q74" s="369"/>
      <c r="R74" s="369"/>
      <c r="S74" s="370"/>
      <c r="T74" s="371"/>
      <c r="U74" s="368"/>
      <c r="V74" s="369"/>
      <c r="W74" s="369"/>
      <c r="X74" s="369"/>
      <c r="Y74" s="370"/>
      <c r="Z74" s="371"/>
      <c r="AA74" s="368"/>
      <c r="AB74" s="369"/>
      <c r="AC74" s="369"/>
      <c r="AD74" s="369"/>
      <c r="AE74" s="370"/>
      <c r="AF74" s="371"/>
      <c r="AG74" s="368"/>
      <c r="AH74" s="369"/>
      <c r="AI74" s="369"/>
      <c r="AJ74" s="369"/>
      <c r="AK74" s="370"/>
      <c r="AL74" s="371"/>
    </row>
    <row r="75" spans="1:38">
      <c r="A75" s="165" t="s">
        <v>595</v>
      </c>
      <c r="B75" s="300" t="s">
        <v>877</v>
      </c>
      <c r="C75" s="368"/>
      <c r="D75" s="369"/>
      <c r="E75" s="369"/>
      <c r="F75" s="369"/>
      <c r="G75" s="370"/>
      <c r="H75" s="371"/>
      <c r="I75" s="368"/>
      <c r="J75" s="369"/>
      <c r="K75" s="369"/>
      <c r="L75" s="369"/>
      <c r="M75" s="370"/>
      <c r="N75" s="371"/>
      <c r="O75" s="368"/>
      <c r="P75" s="369"/>
      <c r="Q75" s="369"/>
      <c r="R75" s="369"/>
      <c r="S75" s="370"/>
      <c r="T75" s="371"/>
      <c r="U75" s="368"/>
      <c r="V75" s="369"/>
      <c r="W75" s="369"/>
      <c r="X75" s="369"/>
      <c r="Y75" s="370"/>
      <c r="Z75" s="371"/>
      <c r="AA75" s="368"/>
      <c r="AB75" s="369"/>
      <c r="AC75" s="369"/>
      <c r="AD75" s="369"/>
      <c r="AE75" s="370"/>
      <c r="AF75" s="371"/>
      <c r="AG75" s="368"/>
      <c r="AH75" s="369"/>
      <c r="AI75" s="369"/>
      <c r="AJ75" s="369"/>
      <c r="AK75" s="370"/>
      <c r="AL75" s="371"/>
    </row>
    <row r="76" spans="1:38">
      <c r="A76" s="165" t="s">
        <v>596</v>
      </c>
      <c r="B76" s="300" t="s">
        <v>878</v>
      </c>
      <c r="C76" s="368"/>
      <c r="D76" s="369"/>
      <c r="E76" s="369"/>
      <c r="F76" s="369"/>
      <c r="G76" s="370"/>
      <c r="H76" s="371"/>
      <c r="I76" s="368"/>
      <c r="J76" s="369"/>
      <c r="K76" s="369"/>
      <c r="L76" s="369"/>
      <c r="M76" s="370"/>
      <c r="N76" s="371"/>
      <c r="O76" s="368"/>
      <c r="P76" s="369"/>
      <c r="Q76" s="369"/>
      <c r="R76" s="369"/>
      <c r="S76" s="370"/>
      <c r="T76" s="371"/>
      <c r="U76" s="368"/>
      <c r="V76" s="369"/>
      <c r="W76" s="369"/>
      <c r="X76" s="369"/>
      <c r="Y76" s="370"/>
      <c r="Z76" s="371"/>
      <c r="AA76" s="368"/>
      <c r="AB76" s="369"/>
      <c r="AC76" s="369"/>
      <c r="AD76" s="369"/>
      <c r="AE76" s="370"/>
      <c r="AF76" s="371"/>
      <c r="AG76" s="368"/>
      <c r="AH76" s="369"/>
      <c r="AI76" s="369"/>
      <c r="AJ76" s="369"/>
      <c r="AK76" s="370"/>
      <c r="AL76" s="371"/>
    </row>
    <row r="77" spans="1:38">
      <c r="A77" s="165" t="s">
        <v>597</v>
      </c>
      <c r="B77" s="300" t="s">
        <v>879</v>
      </c>
      <c r="C77" s="368"/>
      <c r="D77" s="369"/>
      <c r="E77" s="369"/>
      <c r="F77" s="369"/>
      <c r="G77" s="370"/>
      <c r="H77" s="371"/>
      <c r="I77" s="368"/>
      <c r="J77" s="369"/>
      <c r="K77" s="369"/>
      <c r="L77" s="369"/>
      <c r="M77" s="370"/>
      <c r="N77" s="371"/>
      <c r="O77" s="368"/>
      <c r="P77" s="369"/>
      <c r="Q77" s="369"/>
      <c r="R77" s="369"/>
      <c r="S77" s="370"/>
      <c r="T77" s="371"/>
      <c r="U77" s="368"/>
      <c r="V77" s="369"/>
      <c r="W77" s="369"/>
      <c r="X77" s="369"/>
      <c r="Y77" s="370"/>
      <c r="Z77" s="371"/>
      <c r="AA77" s="368"/>
      <c r="AB77" s="369"/>
      <c r="AC77" s="369"/>
      <c r="AD77" s="369"/>
      <c r="AE77" s="370"/>
      <c r="AF77" s="371"/>
      <c r="AG77" s="368"/>
      <c r="AH77" s="369"/>
      <c r="AI77" s="369"/>
      <c r="AJ77" s="369"/>
      <c r="AK77" s="370"/>
      <c r="AL77" s="371"/>
    </row>
    <row r="78" spans="1:38">
      <c r="A78" s="165" t="s">
        <v>598</v>
      </c>
      <c r="B78" s="300" t="s">
        <v>880</v>
      </c>
      <c r="C78" s="368"/>
      <c r="D78" s="369"/>
      <c r="E78" s="369"/>
      <c r="F78" s="369"/>
      <c r="G78" s="370"/>
      <c r="H78" s="371"/>
      <c r="I78" s="368"/>
      <c r="J78" s="369"/>
      <c r="K78" s="369"/>
      <c r="L78" s="369"/>
      <c r="M78" s="370"/>
      <c r="N78" s="371"/>
      <c r="O78" s="368"/>
      <c r="P78" s="369"/>
      <c r="Q78" s="369"/>
      <c r="R78" s="369"/>
      <c r="S78" s="370"/>
      <c r="T78" s="371"/>
      <c r="U78" s="368"/>
      <c r="V78" s="369"/>
      <c r="W78" s="369"/>
      <c r="X78" s="369"/>
      <c r="Y78" s="370"/>
      <c r="Z78" s="371"/>
      <c r="AA78" s="368"/>
      <c r="AB78" s="369"/>
      <c r="AC78" s="369"/>
      <c r="AD78" s="369"/>
      <c r="AE78" s="370"/>
      <c r="AF78" s="371"/>
      <c r="AG78" s="368"/>
      <c r="AH78" s="369"/>
      <c r="AI78" s="369"/>
      <c r="AJ78" s="369"/>
      <c r="AK78" s="370"/>
      <c r="AL78" s="371"/>
    </row>
    <row r="79" spans="1:38">
      <c r="A79" s="165" t="s">
        <v>599</v>
      </c>
      <c r="B79" s="300" t="s">
        <v>881</v>
      </c>
      <c r="C79" s="368"/>
      <c r="D79" s="369"/>
      <c r="E79" s="369"/>
      <c r="F79" s="369"/>
      <c r="G79" s="370"/>
      <c r="H79" s="371"/>
      <c r="I79" s="368"/>
      <c r="J79" s="369"/>
      <c r="K79" s="369"/>
      <c r="L79" s="369"/>
      <c r="M79" s="370"/>
      <c r="N79" s="371"/>
      <c r="O79" s="368"/>
      <c r="P79" s="369"/>
      <c r="Q79" s="369"/>
      <c r="R79" s="369"/>
      <c r="S79" s="370"/>
      <c r="T79" s="371"/>
      <c r="U79" s="368"/>
      <c r="V79" s="369"/>
      <c r="W79" s="369"/>
      <c r="X79" s="369"/>
      <c r="Y79" s="370"/>
      <c r="Z79" s="371"/>
      <c r="AA79" s="368"/>
      <c r="AB79" s="369"/>
      <c r="AC79" s="369"/>
      <c r="AD79" s="369"/>
      <c r="AE79" s="370"/>
      <c r="AF79" s="371"/>
      <c r="AG79" s="368"/>
      <c r="AH79" s="369"/>
      <c r="AI79" s="369"/>
      <c r="AJ79" s="369"/>
      <c r="AK79" s="370"/>
      <c r="AL79" s="371"/>
    </row>
    <row r="80" spans="1:38">
      <c r="A80" s="165" t="s">
        <v>600</v>
      </c>
      <c r="B80" s="300" t="s">
        <v>882</v>
      </c>
      <c r="C80" s="368"/>
      <c r="D80" s="369"/>
      <c r="E80" s="369"/>
      <c r="F80" s="369"/>
      <c r="G80" s="370"/>
      <c r="H80" s="371"/>
      <c r="I80" s="368"/>
      <c r="J80" s="369"/>
      <c r="K80" s="369"/>
      <c r="L80" s="369"/>
      <c r="M80" s="370"/>
      <c r="N80" s="371"/>
      <c r="O80" s="368"/>
      <c r="P80" s="369"/>
      <c r="Q80" s="369"/>
      <c r="R80" s="369"/>
      <c r="S80" s="370"/>
      <c r="T80" s="371"/>
      <c r="U80" s="368"/>
      <c r="V80" s="369"/>
      <c r="W80" s="369"/>
      <c r="X80" s="369"/>
      <c r="Y80" s="370"/>
      <c r="Z80" s="371"/>
      <c r="AA80" s="368"/>
      <c r="AB80" s="369"/>
      <c r="AC80" s="369"/>
      <c r="AD80" s="369"/>
      <c r="AE80" s="370"/>
      <c r="AF80" s="371"/>
      <c r="AG80" s="368"/>
      <c r="AH80" s="369"/>
      <c r="AI80" s="369"/>
      <c r="AJ80" s="369"/>
      <c r="AK80" s="370"/>
      <c r="AL80" s="371"/>
    </row>
    <row r="81" spans="1:38">
      <c r="A81" s="165" t="s">
        <v>601</v>
      </c>
      <c r="B81" s="300" t="s">
        <v>883</v>
      </c>
      <c r="C81" s="368"/>
      <c r="D81" s="369"/>
      <c r="E81" s="369"/>
      <c r="F81" s="369"/>
      <c r="G81" s="370"/>
      <c r="H81" s="371"/>
      <c r="I81" s="368"/>
      <c r="J81" s="369"/>
      <c r="K81" s="369"/>
      <c r="L81" s="369"/>
      <c r="M81" s="370"/>
      <c r="N81" s="371"/>
      <c r="O81" s="368"/>
      <c r="P81" s="369"/>
      <c r="Q81" s="369"/>
      <c r="R81" s="369"/>
      <c r="S81" s="370"/>
      <c r="T81" s="371"/>
      <c r="U81" s="368"/>
      <c r="V81" s="369"/>
      <c r="W81" s="369"/>
      <c r="X81" s="369"/>
      <c r="Y81" s="370"/>
      <c r="Z81" s="371"/>
      <c r="AA81" s="368"/>
      <c r="AB81" s="369"/>
      <c r="AC81" s="369"/>
      <c r="AD81" s="369"/>
      <c r="AE81" s="370"/>
      <c r="AF81" s="371"/>
      <c r="AG81" s="368"/>
      <c r="AH81" s="369"/>
      <c r="AI81" s="369"/>
      <c r="AJ81" s="369"/>
      <c r="AK81" s="370"/>
      <c r="AL81" s="371"/>
    </row>
    <row r="82" spans="1:38">
      <c r="A82" s="165" t="s">
        <v>602</v>
      </c>
      <c r="B82" s="300" t="s">
        <v>884</v>
      </c>
      <c r="C82" s="368"/>
      <c r="D82" s="369"/>
      <c r="E82" s="369"/>
      <c r="F82" s="369"/>
      <c r="G82" s="370"/>
      <c r="H82" s="371"/>
      <c r="I82" s="368"/>
      <c r="J82" s="369"/>
      <c r="K82" s="369"/>
      <c r="L82" s="369"/>
      <c r="M82" s="370"/>
      <c r="N82" s="371"/>
      <c r="O82" s="368"/>
      <c r="P82" s="369"/>
      <c r="Q82" s="369"/>
      <c r="R82" s="369"/>
      <c r="S82" s="370"/>
      <c r="T82" s="371"/>
      <c r="U82" s="368"/>
      <c r="V82" s="369"/>
      <c r="W82" s="369"/>
      <c r="X82" s="369"/>
      <c r="Y82" s="370"/>
      <c r="Z82" s="371"/>
      <c r="AA82" s="368"/>
      <c r="AB82" s="369"/>
      <c r="AC82" s="369"/>
      <c r="AD82" s="369"/>
      <c r="AE82" s="370"/>
      <c r="AF82" s="371"/>
      <c r="AG82" s="368"/>
      <c r="AH82" s="369"/>
      <c r="AI82" s="369"/>
      <c r="AJ82" s="369"/>
      <c r="AK82" s="370"/>
      <c r="AL82" s="371"/>
    </row>
    <row r="83" spans="1:38">
      <c r="A83" s="165" t="s">
        <v>603</v>
      </c>
      <c r="B83" s="300" t="s">
        <v>885</v>
      </c>
      <c r="C83" s="368"/>
      <c r="D83" s="369"/>
      <c r="E83" s="369"/>
      <c r="F83" s="369"/>
      <c r="G83" s="370"/>
      <c r="H83" s="371"/>
      <c r="I83" s="368"/>
      <c r="J83" s="369"/>
      <c r="K83" s="369"/>
      <c r="L83" s="369"/>
      <c r="M83" s="370"/>
      <c r="N83" s="371"/>
      <c r="O83" s="368"/>
      <c r="P83" s="369"/>
      <c r="Q83" s="369"/>
      <c r="R83" s="369"/>
      <c r="S83" s="370"/>
      <c r="T83" s="371"/>
      <c r="U83" s="368"/>
      <c r="V83" s="369"/>
      <c r="W83" s="369"/>
      <c r="X83" s="369"/>
      <c r="Y83" s="370"/>
      <c r="Z83" s="371"/>
      <c r="AA83" s="368"/>
      <c r="AB83" s="369"/>
      <c r="AC83" s="369"/>
      <c r="AD83" s="369"/>
      <c r="AE83" s="370"/>
      <c r="AF83" s="371"/>
      <c r="AG83" s="368"/>
      <c r="AH83" s="369"/>
      <c r="AI83" s="369"/>
      <c r="AJ83" s="369"/>
      <c r="AK83" s="370"/>
      <c r="AL83" s="371"/>
    </row>
    <row r="84" spans="1:38">
      <c r="A84" s="165" t="s">
        <v>604</v>
      </c>
      <c r="B84" s="300" t="s">
        <v>886</v>
      </c>
      <c r="C84" s="368"/>
      <c r="D84" s="369"/>
      <c r="E84" s="369"/>
      <c r="F84" s="369"/>
      <c r="G84" s="370"/>
      <c r="H84" s="371"/>
      <c r="I84" s="368"/>
      <c r="J84" s="369"/>
      <c r="K84" s="369"/>
      <c r="L84" s="369"/>
      <c r="M84" s="370"/>
      <c r="N84" s="371"/>
      <c r="O84" s="368"/>
      <c r="P84" s="369"/>
      <c r="Q84" s="369"/>
      <c r="R84" s="369"/>
      <c r="S84" s="370"/>
      <c r="T84" s="371"/>
      <c r="U84" s="368"/>
      <c r="V84" s="369"/>
      <c r="W84" s="369"/>
      <c r="X84" s="369"/>
      <c r="Y84" s="370"/>
      <c r="Z84" s="371"/>
      <c r="AA84" s="368"/>
      <c r="AB84" s="369"/>
      <c r="AC84" s="369"/>
      <c r="AD84" s="369"/>
      <c r="AE84" s="370"/>
      <c r="AF84" s="371"/>
      <c r="AG84" s="368"/>
      <c r="AH84" s="369"/>
      <c r="AI84" s="369"/>
      <c r="AJ84" s="369"/>
      <c r="AK84" s="370"/>
      <c r="AL84" s="371"/>
    </row>
    <row r="85" spans="1:38">
      <c r="A85" s="165" t="s">
        <v>605</v>
      </c>
      <c r="B85" s="300" t="s">
        <v>887</v>
      </c>
      <c r="C85" s="368"/>
      <c r="D85" s="369"/>
      <c r="E85" s="369"/>
      <c r="F85" s="369"/>
      <c r="G85" s="370"/>
      <c r="H85" s="371"/>
      <c r="I85" s="368"/>
      <c r="J85" s="369"/>
      <c r="K85" s="369"/>
      <c r="L85" s="369"/>
      <c r="M85" s="370"/>
      <c r="N85" s="371"/>
      <c r="O85" s="368"/>
      <c r="P85" s="369"/>
      <c r="Q85" s="369"/>
      <c r="R85" s="369"/>
      <c r="S85" s="370"/>
      <c r="T85" s="371"/>
      <c r="U85" s="368"/>
      <c r="V85" s="369"/>
      <c r="W85" s="369"/>
      <c r="X85" s="369"/>
      <c r="Y85" s="370"/>
      <c r="Z85" s="371"/>
      <c r="AA85" s="368"/>
      <c r="AB85" s="369"/>
      <c r="AC85" s="369"/>
      <c r="AD85" s="369"/>
      <c r="AE85" s="370"/>
      <c r="AF85" s="371"/>
      <c r="AG85" s="368"/>
      <c r="AH85" s="369"/>
      <c r="AI85" s="369"/>
      <c r="AJ85" s="369"/>
      <c r="AK85" s="370"/>
      <c r="AL85" s="371"/>
    </row>
    <row r="86" spans="1:38">
      <c r="A86" s="165" t="s">
        <v>606</v>
      </c>
      <c r="B86" s="300" t="s">
        <v>888</v>
      </c>
      <c r="C86" s="368"/>
      <c r="D86" s="369"/>
      <c r="E86" s="369"/>
      <c r="F86" s="369"/>
      <c r="G86" s="370"/>
      <c r="H86" s="371"/>
      <c r="I86" s="368"/>
      <c r="J86" s="369"/>
      <c r="K86" s="369"/>
      <c r="L86" s="369"/>
      <c r="M86" s="370"/>
      <c r="N86" s="371"/>
      <c r="O86" s="368"/>
      <c r="P86" s="369"/>
      <c r="Q86" s="369"/>
      <c r="R86" s="369"/>
      <c r="S86" s="370"/>
      <c r="T86" s="371"/>
      <c r="U86" s="368"/>
      <c r="V86" s="369"/>
      <c r="W86" s="369"/>
      <c r="X86" s="369"/>
      <c r="Y86" s="370"/>
      <c r="Z86" s="371"/>
      <c r="AA86" s="368"/>
      <c r="AB86" s="369"/>
      <c r="AC86" s="369"/>
      <c r="AD86" s="369"/>
      <c r="AE86" s="370"/>
      <c r="AF86" s="371"/>
      <c r="AG86" s="368"/>
      <c r="AH86" s="369"/>
      <c r="AI86" s="369"/>
      <c r="AJ86" s="369"/>
      <c r="AK86" s="370"/>
      <c r="AL86" s="371"/>
    </row>
    <row r="87" spans="1:38">
      <c r="A87" s="165" t="s">
        <v>607</v>
      </c>
      <c r="B87" s="300" t="s">
        <v>889</v>
      </c>
      <c r="C87" s="368"/>
      <c r="D87" s="369"/>
      <c r="E87" s="369"/>
      <c r="F87" s="369"/>
      <c r="G87" s="370"/>
      <c r="H87" s="371"/>
      <c r="I87" s="368"/>
      <c r="J87" s="369"/>
      <c r="K87" s="369"/>
      <c r="L87" s="369"/>
      <c r="M87" s="370"/>
      <c r="N87" s="371"/>
      <c r="O87" s="368"/>
      <c r="P87" s="369"/>
      <c r="Q87" s="369"/>
      <c r="R87" s="369"/>
      <c r="S87" s="370"/>
      <c r="T87" s="371"/>
      <c r="U87" s="368"/>
      <c r="V87" s="369"/>
      <c r="W87" s="369"/>
      <c r="X87" s="369"/>
      <c r="Y87" s="370"/>
      <c r="Z87" s="371"/>
      <c r="AA87" s="368"/>
      <c r="AB87" s="369"/>
      <c r="AC87" s="369"/>
      <c r="AD87" s="369"/>
      <c r="AE87" s="370"/>
      <c r="AF87" s="371"/>
      <c r="AG87" s="368"/>
      <c r="AH87" s="369"/>
      <c r="AI87" s="369"/>
      <c r="AJ87" s="369"/>
      <c r="AK87" s="370"/>
      <c r="AL87" s="371"/>
    </row>
    <row r="88" spans="1:38">
      <c r="A88" s="165" t="s">
        <v>608</v>
      </c>
      <c r="B88" s="300" t="s">
        <v>890</v>
      </c>
      <c r="C88" s="368"/>
      <c r="D88" s="369"/>
      <c r="E88" s="369"/>
      <c r="F88" s="369"/>
      <c r="G88" s="370"/>
      <c r="H88" s="371"/>
      <c r="I88" s="368"/>
      <c r="J88" s="369"/>
      <c r="K88" s="369"/>
      <c r="L88" s="369"/>
      <c r="M88" s="370"/>
      <c r="N88" s="371"/>
      <c r="O88" s="368"/>
      <c r="P88" s="369"/>
      <c r="Q88" s="369"/>
      <c r="R88" s="369"/>
      <c r="S88" s="370"/>
      <c r="T88" s="371"/>
      <c r="U88" s="368"/>
      <c r="V88" s="369"/>
      <c r="W88" s="369"/>
      <c r="X88" s="369"/>
      <c r="Y88" s="370"/>
      <c r="Z88" s="371"/>
      <c r="AA88" s="368"/>
      <c r="AB88" s="369"/>
      <c r="AC88" s="369"/>
      <c r="AD88" s="369"/>
      <c r="AE88" s="370"/>
      <c r="AF88" s="371"/>
      <c r="AG88" s="368"/>
      <c r="AH88" s="369"/>
      <c r="AI88" s="369"/>
      <c r="AJ88" s="369"/>
      <c r="AK88" s="370"/>
      <c r="AL88" s="371"/>
    </row>
    <row r="89" spans="1:38">
      <c r="A89" s="165" t="s">
        <v>609</v>
      </c>
      <c r="B89" s="300" t="s">
        <v>891</v>
      </c>
      <c r="C89" s="368"/>
      <c r="D89" s="369"/>
      <c r="E89" s="369"/>
      <c r="F89" s="369"/>
      <c r="G89" s="370"/>
      <c r="H89" s="371"/>
      <c r="I89" s="368"/>
      <c r="J89" s="369"/>
      <c r="K89" s="369"/>
      <c r="L89" s="369"/>
      <c r="M89" s="370"/>
      <c r="N89" s="371"/>
      <c r="O89" s="368"/>
      <c r="P89" s="369"/>
      <c r="Q89" s="369"/>
      <c r="R89" s="369"/>
      <c r="S89" s="370"/>
      <c r="T89" s="371"/>
      <c r="U89" s="368"/>
      <c r="V89" s="369"/>
      <c r="W89" s="369"/>
      <c r="X89" s="369"/>
      <c r="Y89" s="370"/>
      <c r="Z89" s="371"/>
      <c r="AA89" s="368"/>
      <c r="AB89" s="369"/>
      <c r="AC89" s="369"/>
      <c r="AD89" s="369"/>
      <c r="AE89" s="370"/>
      <c r="AF89" s="371"/>
      <c r="AG89" s="368"/>
      <c r="AH89" s="369"/>
      <c r="AI89" s="369"/>
      <c r="AJ89" s="369"/>
      <c r="AK89" s="370"/>
      <c r="AL89" s="371"/>
    </row>
    <row r="90" spans="1:38">
      <c r="A90" s="165" t="s">
        <v>610</v>
      </c>
      <c r="B90" s="300" t="s">
        <v>892</v>
      </c>
      <c r="C90" s="368"/>
      <c r="D90" s="369"/>
      <c r="E90" s="369"/>
      <c r="F90" s="369"/>
      <c r="G90" s="370"/>
      <c r="H90" s="371"/>
      <c r="I90" s="368"/>
      <c r="J90" s="369"/>
      <c r="K90" s="369"/>
      <c r="L90" s="369"/>
      <c r="M90" s="370"/>
      <c r="N90" s="371"/>
      <c r="O90" s="368"/>
      <c r="P90" s="369"/>
      <c r="Q90" s="369"/>
      <c r="R90" s="369"/>
      <c r="S90" s="370"/>
      <c r="T90" s="371"/>
      <c r="U90" s="368"/>
      <c r="V90" s="369"/>
      <c r="W90" s="369"/>
      <c r="X90" s="369"/>
      <c r="Y90" s="370"/>
      <c r="Z90" s="371"/>
      <c r="AA90" s="368"/>
      <c r="AB90" s="369"/>
      <c r="AC90" s="369"/>
      <c r="AD90" s="369"/>
      <c r="AE90" s="370"/>
      <c r="AF90" s="371"/>
      <c r="AG90" s="368"/>
      <c r="AH90" s="369"/>
      <c r="AI90" s="369"/>
      <c r="AJ90" s="369"/>
      <c r="AK90" s="370"/>
      <c r="AL90" s="371"/>
    </row>
    <row r="91" spans="1:38">
      <c r="A91" s="165" t="s">
        <v>611</v>
      </c>
      <c r="B91" s="300" t="s">
        <v>893</v>
      </c>
      <c r="C91" s="368"/>
      <c r="D91" s="369"/>
      <c r="E91" s="369"/>
      <c r="F91" s="369"/>
      <c r="G91" s="370"/>
      <c r="H91" s="371"/>
      <c r="I91" s="368"/>
      <c r="J91" s="369"/>
      <c r="K91" s="369"/>
      <c r="L91" s="369"/>
      <c r="M91" s="370"/>
      <c r="N91" s="371"/>
      <c r="O91" s="368"/>
      <c r="P91" s="369"/>
      <c r="Q91" s="369"/>
      <c r="R91" s="369"/>
      <c r="S91" s="370"/>
      <c r="T91" s="371"/>
      <c r="U91" s="368"/>
      <c r="V91" s="369"/>
      <c r="W91" s="369"/>
      <c r="X91" s="369"/>
      <c r="Y91" s="370"/>
      <c r="Z91" s="371"/>
      <c r="AA91" s="368"/>
      <c r="AB91" s="369"/>
      <c r="AC91" s="369"/>
      <c r="AD91" s="369"/>
      <c r="AE91" s="370"/>
      <c r="AF91" s="371"/>
      <c r="AG91" s="368"/>
      <c r="AH91" s="369"/>
      <c r="AI91" s="369"/>
      <c r="AJ91" s="369"/>
      <c r="AK91" s="370"/>
      <c r="AL91" s="371"/>
    </row>
    <row r="92" spans="1:38">
      <c r="A92" s="165" t="s">
        <v>612</v>
      </c>
      <c r="B92" s="300" t="s">
        <v>894</v>
      </c>
      <c r="C92" s="368"/>
      <c r="D92" s="369"/>
      <c r="E92" s="369"/>
      <c r="F92" s="369"/>
      <c r="G92" s="370"/>
      <c r="H92" s="371"/>
      <c r="I92" s="368"/>
      <c r="J92" s="369"/>
      <c r="K92" s="369"/>
      <c r="L92" s="369"/>
      <c r="M92" s="370"/>
      <c r="N92" s="371"/>
      <c r="O92" s="368"/>
      <c r="P92" s="369"/>
      <c r="Q92" s="369"/>
      <c r="R92" s="369"/>
      <c r="S92" s="370"/>
      <c r="T92" s="371"/>
      <c r="U92" s="368"/>
      <c r="V92" s="369"/>
      <c r="W92" s="369"/>
      <c r="X92" s="369"/>
      <c r="Y92" s="370"/>
      <c r="Z92" s="371"/>
      <c r="AA92" s="368"/>
      <c r="AB92" s="369"/>
      <c r="AC92" s="369"/>
      <c r="AD92" s="369"/>
      <c r="AE92" s="370"/>
      <c r="AF92" s="371"/>
      <c r="AG92" s="368"/>
      <c r="AH92" s="369"/>
      <c r="AI92" s="369"/>
      <c r="AJ92" s="369"/>
      <c r="AK92" s="370"/>
      <c r="AL92" s="371"/>
    </row>
    <row r="93" spans="1:38">
      <c r="A93" s="165" t="s">
        <v>613</v>
      </c>
      <c r="B93" s="300" t="s">
        <v>895</v>
      </c>
      <c r="C93" s="368"/>
      <c r="D93" s="369"/>
      <c r="E93" s="369"/>
      <c r="F93" s="369"/>
      <c r="G93" s="370"/>
      <c r="H93" s="371"/>
      <c r="I93" s="368"/>
      <c r="J93" s="369"/>
      <c r="K93" s="369"/>
      <c r="L93" s="369"/>
      <c r="M93" s="370"/>
      <c r="N93" s="371"/>
      <c r="O93" s="368"/>
      <c r="P93" s="369"/>
      <c r="Q93" s="369"/>
      <c r="R93" s="369"/>
      <c r="S93" s="370"/>
      <c r="T93" s="371"/>
      <c r="U93" s="368"/>
      <c r="V93" s="369"/>
      <c r="W93" s="369"/>
      <c r="X93" s="369"/>
      <c r="Y93" s="370"/>
      <c r="Z93" s="371"/>
      <c r="AA93" s="368"/>
      <c r="AB93" s="369"/>
      <c r="AC93" s="369"/>
      <c r="AD93" s="369"/>
      <c r="AE93" s="370"/>
      <c r="AF93" s="371"/>
      <c r="AG93" s="368"/>
      <c r="AH93" s="369"/>
      <c r="AI93" s="369"/>
      <c r="AJ93" s="369"/>
      <c r="AK93" s="370"/>
      <c r="AL93" s="371"/>
    </row>
    <row r="94" spans="1:38">
      <c r="A94" s="165" t="s">
        <v>614</v>
      </c>
      <c r="B94" s="300" t="s">
        <v>896</v>
      </c>
      <c r="C94" s="368"/>
      <c r="D94" s="369"/>
      <c r="E94" s="369"/>
      <c r="F94" s="369"/>
      <c r="G94" s="370"/>
      <c r="H94" s="371"/>
      <c r="I94" s="368"/>
      <c r="J94" s="369"/>
      <c r="K94" s="369"/>
      <c r="L94" s="369"/>
      <c r="M94" s="370"/>
      <c r="N94" s="371"/>
      <c r="O94" s="368"/>
      <c r="P94" s="369"/>
      <c r="Q94" s="369"/>
      <c r="R94" s="369"/>
      <c r="S94" s="370"/>
      <c r="T94" s="371"/>
      <c r="U94" s="368"/>
      <c r="V94" s="369"/>
      <c r="W94" s="369"/>
      <c r="X94" s="369"/>
      <c r="Y94" s="370"/>
      <c r="Z94" s="371"/>
      <c r="AA94" s="368"/>
      <c r="AB94" s="369"/>
      <c r="AC94" s="369"/>
      <c r="AD94" s="369"/>
      <c r="AE94" s="370"/>
      <c r="AF94" s="371"/>
      <c r="AG94" s="368"/>
      <c r="AH94" s="369"/>
      <c r="AI94" s="369"/>
      <c r="AJ94" s="369"/>
      <c r="AK94" s="370"/>
      <c r="AL94" s="371"/>
    </row>
    <row r="95" spans="1:38">
      <c r="A95" s="165" t="s">
        <v>615</v>
      </c>
      <c r="B95" s="300" t="s">
        <v>897</v>
      </c>
      <c r="C95" s="368"/>
      <c r="D95" s="369"/>
      <c r="E95" s="369"/>
      <c r="F95" s="369"/>
      <c r="G95" s="370"/>
      <c r="H95" s="371"/>
      <c r="I95" s="368"/>
      <c r="J95" s="369"/>
      <c r="K95" s="369"/>
      <c r="L95" s="369"/>
      <c r="M95" s="370"/>
      <c r="N95" s="371"/>
      <c r="O95" s="368"/>
      <c r="P95" s="369"/>
      <c r="Q95" s="369"/>
      <c r="R95" s="369"/>
      <c r="S95" s="370"/>
      <c r="T95" s="371"/>
      <c r="U95" s="368"/>
      <c r="V95" s="369"/>
      <c r="W95" s="369"/>
      <c r="X95" s="369"/>
      <c r="Y95" s="370"/>
      <c r="Z95" s="371"/>
      <c r="AA95" s="368"/>
      <c r="AB95" s="369"/>
      <c r="AC95" s="369"/>
      <c r="AD95" s="369"/>
      <c r="AE95" s="370"/>
      <c r="AF95" s="371"/>
      <c r="AG95" s="368"/>
      <c r="AH95" s="369"/>
      <c r="AI95" s="369"/>
      <c r="AJ95" s="369"/>
      <c r="AK95" s="370"/>
      <c r="AL95" s="371"/>
    </row>
    <row r="96" spans="1:38">
      <c r="A96" s="165" t="s">
        <v>616</v>
      </c>
      <c r="B96" s="300" t="s">
        <v>898</v>
      </c>
      <c r="C96" s="368"/>
      <c r="D96" s="369"/>
      <c r="E96" s="369"/>
      <c r="F96" s="369"/>
      <c r="G96" s="370"/>
      <c r="H96" s="371"/>
      <c r="I96" s="368"/>
      <c r="J96" s="369"/>
      <c r="K96" s="369"/>
      <c r="L96" s="369"/>
      <c r="M96" s="370"/>
      <c r="N96" s="371"/>
      <c r="O96" s="368"/>
      <c r="P96" s="369"/>
      <c r="Q96" s="369"/>
      <c r="R96" s="369"/>
      <c r="S96" s="370"/>
      <c r="T96" s="371"/>
      <c r="U96" s="368"/>
      <c r="V96" s="369"/>
      <c r="W96" s="369"/>
      <c r="X96" s="369"/>
      <c r="Y96" s="370"/>
      <c r="Z96" s="371"/>
      <c r="AA96" s="368"/>
      <c r="AB96" s="369"/>
      <c r="AC96" s="369"/>
      <c r="AD96" s="369"/>
      <c r="AE96" s="370"/>
      <c r="AF96" s="371"/>
      <c r="AG96" s="368"/>
      <c r="AH96" s="369"/>
      <c r="AI96" s="369"/>
      <c r="AJ96" s="369"/>
      <c r="AK96" s="370"/>
      <c r="AL96" s="371"/>
    </row>
    <row r="97" spans="1:38">
      <c r="A97" s="165" t="s">
        <v>617</v>
      </c>
      <c r="B97" s="300" t="s">
        <v>899</v>
      </c>
      <c r="C97" s="368"/>
      <c r="D97" s="369"/>
      <c r="E97" s="369"/>
      <c r="F97" s="369"/>
      <c r="G97" s="370"/>
      <c r="H97" s="371"/>
      <c r="I97" s="368"/>
      <c r="J97" s="369"/>
      <c r="K97" s="369"/>
      <c r="L97" s="369"/>
      <c r="M97" s="370"/>
      <c r="N97" s="371"/>
      <c r="O97" s="368"/>
      <c r="P97" s="369"/>
      <c r="Q97" s="369"/>
      <c r="R97" s="369"/>
      <c r="S97" s="370"/>
      <c r="T97" s="371"/>
      <c r="U97" s="368"/>
      <c r="V97" s="369"/>
      <c r="W97" s="369"/>
      <c r="X97" s="369"/>
      <c r="Y97" s="370"/>
      <c r="Z97" s="371"/>
      <c r="AA97" s="368"/>
      <c r="AB97" s="369"/>
      <c r="AC97" s="369"/>
      <c r="AD97" s="369"/>
      <c r="AE97" s="370"/>
      <c r="AF97" s="371"/>
      <c r="AG97" s="368"/>
      <c r="AH97" s="369"/>
      <c r="AI97" s="369"/>
      <c r="AJ97" s="369"/>
      <c r="AK97" s="370"/>
      <c r="AL97" s="371"/>
    </row>
    <row r="98" spans="1:38">
      <c r="A98" s="165" t="s">
        <v>618</v>
      </c>
      <c r="B98" s="300" t="s">
        <v>900</v>
      </c>
      <c r="C98" s="368"/>
      <c r="D98" s="369"/>
      <c r="E98" s="369"/>
      <c r="F98" s="369"/>
      <c r="G98" s="370"/>
      <c r="H98" s="371"/>
      <c r="I98" s="368"/>
      <c r="J98" s="369"/>
      <c r="K98" s="369"/>
      <c r="L98" s="369"/>
      <c r="M98" s="370"/>
      <c r="N98" s="371"/>
      <c r="O98" s="368"/>
      <c r="P98" s="369"/>
      <c r="Q98" s="369"/>
      <c r="R98" s="369"/>
      <c r="S98" s="370"/>
      <c r="T98" s="371"/>
      <c r="U98" s="368"/>
      <c r="V98" s="369"/>
      <c r="W98" s="369"/>
      <c r="X98" s="369"/>
      <c r="Y98" s="370"/>
      <c r="Z98" s="371"/>
      <c r="AA98" s="368"/>
      <c r="AB98" s="369"/>
      <c r="AC98" s="369"/>
      <c r="AD98" s="369"/>
      <c r="AE98" s="370"/>
      <c r="AF98" s="371"/>
      <c r="AG98" s="368"/>
      <c r="AH98" s="369"/>
      <c r="AI98" s="369"/>
      <c r="AJ98" s="369"/>
      <c r="AK98" s="370"/>
      <c r="AL98" s="371"/>
    </row>
    <row r="99" spans="1:38">
      <c r="A99" s="165" t="s">
        <v>619</v>
      </c>
      <c r="B99" s="300" t="s">
        <v>901</v>
      </c>
      <c r="C99" s="368"/>
      <c r="D99" s="369"/>
      <c r="E99" s="369"/>
      <c r="F99" s="369"/>
      <c r="G99" s="370"/>
      <c r="H99" s="371"/>
      <c r="I99" s="368"/>
      <c r="J99" s="369"/>
      <c r="K99" s="369"/>
      <c r="L99" s="369"/>
      <c r="M99" s="370"/>
      <c r="N99" s="371"/>
      <c r="O99" s="368"/>
      <c r="P99" s="369"/>
      <c r="Q99" s="369"/>
      <c r="R99" s="369"/>
      <c r="S99" s="370"/>
      <c r="T99" s="371"/>
      <c r="U99" s="368"/>
      <c r="V99" s="369"/>
      <c r="W99" s="369"/>
      <c r="X99" s="369"/>
      <c r="Y99" s="370"/>
      <c r="Z99" s="371"/>
      <c r="AA99" s="368"/>
      <c r="AB99" s="369"/>
      <c r="AC99" s="369"/>
      <c r="AD99" s="369"/>
      <c r="AE99" s="370"/>
      <c r="AF99" s="371"/>
      <c r="AG99" s="368"/>
      <c r="AH99" s="369"/>
      <c r="AI99" s="369"/>
      <c r="AJ99" s="369"/>
      <c r="AK99" s="370"/>
      <c r="AL99" s="371"/>
    </row>
    <row r="100" spans="1:38">
      <c r="A100" s="165" t="s">
        <v>620</v>
      </c>
      <c r="B100" s="300" t="s">
        <v>902</v>
      </c>
      <c r="C100" s="368"/>
      <c r="D100" s="369"/>
      <c r="E100" s="369"/>
      <c r="F100" s="369"/>
      <c r="G100" s="370"/>
      <c r="H100" s="371"/>
      <c r="I100" s="368"/>
      <c r="J100" s="369"/>
      <c r="K100" s="369"/>
      <c r="L100" s="369"/>
      <c r="M100" s="370"/>
      <c r="N100" s="371"/>
      <c r="O100" s="368"/>
      <c r="P100" s="369"/>
      <c r="Q100" s="369"/>
      <c r="R100" s="369"/>
      <c r="S100" s="370"/>
      <c r="T100" s="371"/>
      <c r="U100" s="368"/>
      <c r="V100" s="369"/>
      <c r="W100" s="369"/>
      <c r="X100" s="369"/>
      <c r="Y100" s="370"/>
      <c r="Z100" s="371"/>
      <c r="AA100" s="368"/>
      <c r="AB100" s="369"/>
      <c r="AC100" s="369"/>
      <c r="AD100" s="369"/>
      <c r="AE100" s="370"/>
      <c r="AF100" s="371"/>
      <c r="AG100" s="368"/>
      <c r="AH100" s="369"/>
      <c r="AI100" s="369"/>
      <c r="AJ100" s="369"/>
      <c r="AK100" s="370"/>
      <c r="AL100" s="371"/>
    </row>
    <row r="101" spans="1:38">
      <c r="A101" s="165" t="s">
        <v>621</v>
      </c>
      <c r="B101" s="300" t="s">
        <v>903</v>
      </c>
      <c r="C101" s="368"/>
      <c r="D101" s="369"/>
      <c r="E101" s="369"/>
      <c r="F101" s="369"/>
      <c r="G101" s="370"/>
      <c r="H101" s="371"/>
      <c r="I101" s="368"/>
      <c r="J101" s="369"/>
      <c r="K101" s="369"/>
      <c r="L101" s="369"/>
      <c r="M101" s="370"/>
      <c r="N101" s="371"/>
      <c r="O101" s="368"/>
      <c r="P101" s="369"/>
      <c r="Q101" s="369"/>
      <c r="R101" s="369"/>
      <c r="S101" s="370"/>
      <c r="T101" s="371"/>
      <c r="U101" s="368"/>
      <c r="V101" s="369"/>
      <c r="W101" s="369"/>
      <c r="X101" s="369"/>
      <c r="Y101" s="370"/>
      <c r="Z101" s="371"/>
      <c r="AA101" s="368"/>
      <c r="AB101" s="369"/>
      <c r="AC101" s="369"/>
      <c r="AD101" s="369"/>
      <c r="AE101" s="370"/>
      <c r="AF101" s="371"/>
      <c r="AG101" s="368"/>
      <c r="AH101" s="369"/>
      <c r="AI101" s="369"/>
      <c r="AJ101" s="369"/>
      <c r="AK101" s="370"/>
      <c r="AL101" s="371"/>
    </row>
    <row r="102" spans="1:38">
      <c r="A102" s="165" t="s">
        <v>622</v>
      </c>
      <c r="B102" s="300" t="s">
        <v>904</v>
      </c>
      <c r="C102" s="368"/>
      <c r="D102" s="369"/>
      <c r="E102" s="369"/>
      <c r="F102" s="369"/>
      <c r="G102" s="370"/>
      <c r="H102" s="371"/>
      <c r="I102" s="368"/>
      <c r="J102" s="369"/>
      <c r="K102" s="369"/>
      <c r="L102" s="369"/>
      <c r="M102" s="370"/>
      <c r="N102" s="371"/>
      <c r="O102" s="368"/>
      <c r="P102" s="369"/>
      <c r="Q102" s="369"/>
      <c r="R102" s="369"/>
      <c r="S102" s="370"/>
      <c r="T102" s="371"/>
      <c r="U102" s="368"/>
      <c r="V102" s="369"/>
      <c r="W102" s="369"/>
      <c r="X102" s="369"/>
      <c r="Y102" s="370"/>
      <c r="Z102" s="371"/>
      <c r="AA102" s="368"/>
      <c r="AB102" s="369"/>
      <c r="AC102" s="369"/>
      <c r="AD102" s="369"/>
      <c r="AE102" s="370"/>
      <c r="AF102" s="371"/>
      <c r="AG102" s="368"/>
      <c r="AH102" s="369"/>
      <c r="AI102" s="369"/>
      <c r="AJ102" s="369"/>
      <c r="AK102" s="370"/>
      <c r="AL102" s="371"/>
    </row>
    <row r="103" spans="1:38">
      <c r="A103" s="166" t="s">
        <v>1256</v>
      </c>
      <c r="B103" s="300" t="s">
        <v>905</v>
      </c>
      <c r="C103" s="368"/>
      <c r="D103" s="369"/>
      <c r="E103" s="369"/>
      <c r="F103" s="369"/>
      <c r="G103" s="370"/>
      <c r="H103" s="371"/>
      <c r="I103" s="368"/>
      <c r="J103" s="369"/>
      <c r="K103" s="369"/>
      <c r="L103" s="369"/>
      <c r="M103" s="370"/>
      <c r="N103" s="371"/>
      <c r="O103" s="368"/>
      <c r="P103" s="369"/>
      <c r="Q103" s="369"/>
      <c r="R103" s="369"/>
      <c r="S103" s="370"/>
      <c r="T103" s="371"/>
      <c r="U103" s="368"/>
      <c r="V103" s="369"/>
      <c r="W103" s="369"/>
      <c r="X103" s="369"/>
      <c r="Y103" s="370"/>
      <c r="Z103" s="371"/>
      <c r="AA103" s="368"/>
      <c r="AB103" s="369"/>
      <c r="AC103" s="369"/>
      <c r="AD103" s="369"/>
      <c r="AE103" s="370"/>
      <c r="AF103" s="371"/>
      <c r="AG103" s="368"/>
      <c r="AH103" s="369"/>
      <c r="AI103" s="369"/>
      <c r="AJ103" s="369"/>
      <c r="AK103" s="370"/>
      <c r="AL103" s="371"/>
    </row>
    <row r="104" spans="1:38">
      <c r="A104" s="301" t="s">
        <v>691</v>
      </c>
      <c r="B104" s="300" t="s">
        <v>906</v>
      </c>
      <c r="C104" s="368"/>
      <c r="D104" s="369"/>
      <c r="E104" s="369"/>
      <c r="F104" s="369"/>
      <c r="G104" s="370"/>
      <c r="H104" s="371"/>
      <c r="I104" s="368"/>
      <c r="J104" s="369"/>
      <c r="K104" s="369"/>
      <c r="L104" s="369"/>
      <c r="M104" s="370"/>
      <c r="N104" s="371"/>
      <c r="O104" s="368"/>
      <c r="P104" s="369"/>
      <c r="Q104" s="369"/>
      <c r="R104" s="369"/>
      <c r="S104" s="370"/>
      <c r="T104" s="371"/>
      <c r="U104" s="368"/>
      <c r="V104" s="369"/>
      <c r="W104" s="369"/>
      <c r="X104" s="369"/>
      <c r="Y104" s="370"/>
      <c r="Z104" s="371"/>
      <c r="AA104" s="368"/>
      <c r="AB104" s="369"/>
      <c r="AC104" s="369"/>
      <c r="AD104" s="369"/>
      <c r="AE104" s="370"/>
      <c r="AF104" s="371"/>
      <c r="AG104" s="368"/>
      <c r="AH104" s="369"/>
      <c r="AI104" s="369"/>
      <c r="AJ104" s="369"/>
      <c r="AK104" s="370"/>
      <c r="AL104" s="371"/>
    </row>
    <row r="105" spans="1:38">
      <c r="A105" s="301" t="s">
        <v>692</v>
      </c>
      <c r="B105" s="300" t="s">
        <v>907</v>
      </c>
      <c r="C105" s="368"/>
      <c r="D105" s="369"/>
      <c r="E105" s="369"/>
      <c r="F105" s="369"/>
      <c r="G105" s="370"/>
      <c r="H105" s="371"/>
      <c r="I105" s="368"/>
      <c r="J105" s="369"/>
      <c r="K105" s="369"/>
      <c r="L105" s="369"/>
      <c r="M105" s="370"/>
      <c r="N105" s="371"/>
      <c r="O105" s="368"/>
      <c r="P105" s="369"/>
      <c r="Q105" s="369"/>
      <c r="R105" s="369"/>
      <c r="S105" s="370"/>
      <c r="T105" s="371"/>
      <c r="U105" s="368"/>
      <c r="V105" s="369"/>
      <c r="W105" s="369"/>
      <c r="X105" s="369"/>
      <c r="Y105" s="370"/>
      <c r="Z105" s="371"/>
      <c r="AA105" s="368"/>
      <c r="AB105" s="369"/>
      <c r="AC105" s="369"/>
      <c r="AD105" s="369"/>
      <c r="AE105" s="370"/>
      <c r="AF105" s="371"/>
      <c r="AG105" s="368"/>
      <c r="AH105" s="369"/>
      <c r="AI105" s="369"/>
      <c r="AJ105" s="369"/>
      <c r="AK105" s="370"/>
      <c r="AL105" s="371"/>
    </row>
    <row r="106" spans="1:38">
      <c r="A106" s="380" t="s">
        <v>1257</v>
      </c>
      <c r="B106" s="300" t="s">
        <v>908</v>
      </c>
      <c r="C106" s="368"/>
      <c r="D106" s="369"/>
      <c r="E106" s="369"/>
      <c r="F106" s="369"/>
      <c r="G106" s="370"/>
      <c r="H106" s="371"/>
      <c r="I106" s="368"/>
      <c r="J106" s="369"/>
      <c r="K106" s="369"/>
      <c r="L106" s="369"/>
      <c r="M106" s="370"/>
      <c r="N106" s="371"/>
      <c r="O106" s="368"/>
      <c r="P106" s="369"/>
      <c r="Q106" s="369"/>
      <c r="R106" s="369"/>
      <c r="S106" s="370"/>
      <c r="T106" s="371"/>
      <c r="U106" s="368"/>
      <c r="V106" s="369"/>
      <c r="W106" s="369"/>
      <c r="X106" s="369"/>
      <c r="Y106" s="370"/>
      <c r="Z106" s="371"/>
      <c r="AA106" s="368"/>
      <c r="AB106" s="369"/>
      <c r="AC106" s="369"/>
      <c r="AD106" s="369"/>
      <c r="AE106" s="370"/>
      <c r="AF106" s="371"/>
      <c r="AG106" s="368"/>
      <c r="AH106" s="369"/>
      <c r="AI106" s="369"/>
      <c r="AJ106" s="369"/>
      <c r="AK106" s="370"/>
      <c r="AL106" s="371"/>
    </row>
    <row r="107" spans="1:38">
      <c r="A107" s="301" t="s">
        <v>693</v>
      </c>
      <c r="B107" s="300" t="s">
        <v>909</v>
      </c>
      <c r="C107" s="368"/>
      <c r="D107" s="369"/>
      <c r="E107" s="369"/>
      <c r="F107" s="369"/>
      <c r="G107" s="370"/>
      <c r="H107" s="371"/>
      <c r="I107" s="368"/>
      <c r="J107" s="369"/>
      <c r="K107" s="369"/>
      <c r="L107" s="369"/>
      <c r="M107" s="370"/>
      <c r="N107" s="371"/>
      <c r="O107" s="368"/>
      <c r="P107" s="369"/>
      <c r="Q107" s="369"/>
      <c r="R107" s="369"/>
      <c r="S107" s="370"/>
      <c r="T107" s="371"/>
      <c r="U107" s="368"/>
      <c r="V107" s="369"/>
      <c r="W107" s="369"/>
      <c r="X107" s="369"/>
      <c r="Y107" s="370"/>
      <c r="Z107" s="371"/>
      <c r="AA107" s="368"/>
      <c r="AB107" s="369"/>
      <c r="AC107" s="369"/>
      <c r="AD107" s="369"/>
      <c r="AE107" s="370"/>
      <c r="AF107" s="371"/>
      <c r="AG107" s="368"/>
      <c r="AH107" s="369"/>
      <c r="AI107" s="369"/>
      <c r="AJ107" s="369"/>
      <c r="AK107" s="370"/>
      <c r="AL107" s="371"/>
    </row>
    <row r="108" spans="1:38">
      <c r="A108" s="380" t="s">
        <v>1258</v>
      </c>
      <c r="B108" s="300" t="s">
        <v>910</v>
      </c>
      <c r="C108" s="368"/>
      <c r="D108" s="369"/>
      <c r="E108" s="369"/>
      <c r="F108" s="369"/>
      <c r="G108" s="370"/>
      <c r="H108" s="371"/>
      <c r="I108" s="368"/>
      <c r="J108" s="369"/>
      <c r="K108" s="369"/>
      <c r="L108" s="369"/>
      <c r="M108" s="370"/>
      <c r="N108" s="371"/>
      <c r="O108" s="368"/>
      <c r="P108" s="369"/>
      <c r="Q108" s="369"/>
      <c r="R108" s="369"/>
      <c r="S108" s="370"/>
      <c r="T108" s="371"/>
      <c r="U108" s="368"/>
      <c r="V108" s="369"/>
      <c r="W108" s="369"/>
      <c r="X108" s="369"/>
      <c r="Y108" s="370"/>
      <c r="Z108" s="371"/>
      <c r="AA108" s="368"/>
      <c r="AB108" s="369"/>
      <c r="AC108" s="369"/>
      <c r="AD108" s="369"/>
      <c r="AE108" s="370"/>
      <c r="AF108" s="371"/>
      <c r="AG108" s="368"/>
      <c r="AH108" s="369"/>
      <c r="AI108" s="369"/>
      <c r="AJ108" s="369"/>
      <c r="AK108" s="370"/>
      <c r="AL108" s="371"/>
    </row>
    <row r="109" spans="1:38">
      <c r="A109" s="301" t="s">
        <v>1259</v>
      </c>
      <c r="B109" s="300" t="s">
        <v>911</v>
      </c>
      <c r="C109" s="368"/>
      <c r="D109" s="369"/>
      <c r="E109" s="369"/>
      <c r="F109" s="369"/>
      <c r="G109" s="370"/>
      <c r="H109" s="371"/>
      <c r="I109" s="368"/>
      <c r="J109" s="369"/>
      <c r="K109" s="369"/>
      <c r="L109" s="369"/>
      <c r="M109" s="370"/>
      <c r="N109" s="371"/>
      <c r="O109" s="368"/>
      <c r="P109" s="369"/>
      <c r="Q109" s="369"/>
      <c r="R109" s="369"/>
      <c r="S109" s="370"/>
      <c r="T109" s="371"/>
      <c r="U109" s="368"/>
      <c r="V109" s="369"/>
      <c r="W109" s="369"/>
      <c r="X109" s="369"/>
      <c r="Y109" s="370"/>
      <c r="Z109" s="371"/>
      <c r="AA109" s="368"/>
      <c r="AB109" s="369"/>
      <c r="AC109" s="369"/>
      <c r="AD109" s="369"/>
      <c r="AE109" s="370"/>
      <c r="AF109" s="371"/>
      <c r="AG109" s="368"/>
      <c r="AH109" s="369"/>
      <c r="AI109" s="369"/>
      <c r="AJ109" s="369"/>
      <c r="AK109" s="370"/>
      <c r="AL109" s="371"/>
    </row>
    <row r="110" spans="1:38">
      <c r="A110" s="301" t="s">
        <v>694</v>
      </c>
      <c r="B110" s="300" t="s">
        <v>912</v>
      </c>
      <c r="C110" s="368"/>
      <c r="D110" s="369"/>
      <c r="E110" s="369"/>
      <c r="F110" s="369"/>
      <c r="G110" s="370"/>
      <c r="H110" s="371"/>
      <c r="I110" s="368"/>
      <c r="J110" s="369"/>
      <c r="K110" s="369"/>
      <c r="L110" s="369"/>
      <c r="M110" s="370"/>
      <c r="N110" s="371"/>
      <c r="O110" s="368"/>
      <c r="P110" s="369"/>
      <c r="Q110" s="369"/>
      <c r="R110" s="369"/>
      <c r="S110" s="370"/>
      <c r="T110" s="371"/>
      <c r="U110" s="368"/>
      <c r="V110" s="369"/>
      <c r="W110" s="369"/>
      <c r="X110" s="369"/>
      <c r="Y110" s="370"/>
      <c r="Z110" s="371"/>
      <c r="AA110" s="368"/>
      <c r="AB110" s="369"/>
      <c r="AC110" s="369"/>
      <c r="AD110" s="369"/>
      <c r="AE110" s="370"/>
      <c r="AF110" s="371"/>
      <c r="AG110" s="368"/>
      <c r="AH110" s="369"/>
      <c r="AI110" s="369"/>
      <c r="AJ110" s="369"/>
      <c r="AK110" s="370"/>
      <c r="AL110" s="371"/>
    </row>
    <row r="111" spans="1:38">
      <c r="A111" s="301" t="s">
        <v>695</v>
      </c>
      <c r="B111" s="300" t="s">
        <v>913</v>
      </c>
      <c r="C111" s="368"/>
      <c r="D111" s="369"/>
      <c r="E111" s="369"/>
      <c r="F111" s="369"/>
      <c r="G111" s="370"/>
      <c r="H111" s="371"/>
      <c r="I111" s="368"/>
      <c r="J111" s="369"/>
      <c r="K111" s="369"/>
      <c r="L111" s="369"/>
      <c r="M111" s="370"/>
      <c r="N111" s="371"/>
      <c r="O111" s="368"/>
      <c r="P111" s="369"/>
      <c r="Q111" s="369"/>
      <c r="R111" s="369"/>
      <c r="S111" s="370"/>
      <c r="T111" s="371"/>
      <c r="U111" s="368"/>
      <c r="V111" s="369"/>
      <c r="W111" s="369"/>
      <c r="X111" s="369"/>
      <c r="Y111" s="370"/>
      <c r="Z111" s="371"/>
      <c r="AA111" s="368"/>
      <c r="AB111" s="369"/>
      <c r="AC111" s="369"/>
      <c r="AD111" s="369"/>
      <c r="AE111" s="370"/>
      <c r="AF111" s="371"/>
      <c r="AG111" s="368"/>
      <c r="AH111" s="369"/>
      <c r="AI111" s="369"/>
      <c r="AJ111" s="369"/>
      <c r="AK111" s="370"/>
      <c r="AL111" s="371"/>
    </row>
    <row r="112" spans="1:38">
      <c r="A112" s="380" t="s">
        <v>1260</v>
      </c>
      <c r="B112" s="300" t="s">
        <v>914</v>
      </c>
      <c r="C112" s="368"/>
      <c r="D112" s="369"/>
      <c r="E112" s="369"/>
      <c r="F112" s="369"/>
      <c r="G112" s="370"/>
      <c r="H112" s="371"/>
      <c r="I112" s="368"/>
      <c r="J112" s="369"/>
      <c r="K112" s="369"/>
      <c r="L112" s="369"/>
      <c r="M112" s="370"/>
      <c r="N112" s="371"/>
      <c r="O112" s="368"/>
      <c r="P112" s="369"/>
      <c r="Q112" s="369"/>
      <c r="R112" s="369"/>
      <c r="S112" s="370"/>
      <c r="T112" s="371"/>
      <c r="U112" s="368"/>
      <c r="V112" s="369"/>
      <c r="W112" s="369"/>
      <c r="X112" s="369"/>
      <c r="Y112" s="370"/>
      <c r="Z112" s="371"/>
      <c r="AA112" s="368"/>
      <c r="AB112" s="369"/>
      <c r="AC112" s="369"/>
      <c r="AD112" s="369"/>
      <c r="AE112" s="370"/>
      <c r="AF112" s="371"/>
      <c r="AG112" s="368"/>
      <c r="AH112" s="369"/>
      <c r="AI112" s="369"/>
      <c r="AJ112" s="369"/>
      <c r="AK112" s="370"/>
      <c r="AL112" s="371"/>
    </row>
    <row r="113" spans="1:38">
      <c r="A113" s="166" t="s">
        <v>705</v>
      </c>
      <c r="B113" s="300" t="s">
        <v>915</v>
      </c>
      <c r="C113" s="368"/>
      <c r="D113" s="369"/>
      <c r="E113" s="369"/>
      <c r="F113" s="369"/>
      <c r="G113" s="370"/>
      <c r="H113" s="371"/>
      <c r="I113" s="368"/>
      <c r="J113" s="369"/>
      <c r="K113" s="369"/>
      <c r="L113" s="369"/>
      <c r="M113" s="370"/>
      <c r="N113" s="371"/>
      <c r="O113" s="368"/>
      <c r="P113" s="369"/>
      <c r="Q113" s="369"/>
      <c r="R113" s="369"/>
      <c r="S113" s="370"/>
      <c r="T113" s="371"/>
      <c r="U113" s="368"/>
      <c r="V113" s="369"/>
      <c r="W113" s="369"/>
      <c r="X113" s="369"/>
      <c r="Y113" s="370"/>
      <c r="Z113" s="371"/>
      <c r="AA113" s="368"/>
      <c r="AB113" s="369"/>
      <c r="AC113" s="369"/>
      <c r="AD113" s="369"/>
      <c r="AE113" s="370"/>
      <c r="AF113" s="371"/>
      <c r="AG113" s="368"/>
      <c r="AH113" s="369"/>
      <c r="AI113" s="369"/>
      <c r="AJ113" s="369"/>
      <c r="AK113" s="370"/>
      <c r="AL113" s="371"/>
    </row>
    <row r="114" spans="1:38">
      <c r="A114" s="166" t="s">
        <v>699</v>
      </c>
      <c r="B114" s="300" t="s">
        <v>916</v>
      </c>
      <c r="C114" s="368"/>
      <c r="D114" s="369"/>
      <c r="E114" s="369"/>
      <c r="F114" s="369"/>
      <c r="G114" s="370"/>
      <c r="H114" s="371"/>
      <c r="I114" s="368"/>
      <c r="J114" s="369"/>
      <c r="K114" s="369"/>
      <c r="L114" s="369"/>
      <c r="M114" s="370"/>
      <c r="N114" s="371"/>
      <c r="O114" s="368"/>
      <c r="P114" s="369"/>
      <c r="Q114" s="369"/>
      <c r="R114" s="369"/>
      <c r="S114" s="370"/>
      <c r="T114" s="371"/>
      <c r="U114" s="368"/>
      <c r="V114" s="369"/>
      <c r="W114" s="369"/>
      <c r="X114" s="369"/>
      <c r="Y114" s="370"/>
      <c r="Z114" s="371"/>
      <c r="AA114" s="368"/>
      <c r="AB114" s="369"/>
      <c r="AC114" s="369"/>
      <c r="AD114" s="369"/>
      <c r="AE114" s="370"/>
      <c r="AF114" s="371"/>
      <c r="AG114" s="368"/>
      <c r="AH114" s="369"/>
      <c r="AI114" s="369"/>
      <c r="AJ114" s="369"/>
      <c r="AK114" s="370"/>
      <c r="AL114" s="371"/>
    </row>
    <row r="115" spans="1:38">
      <c r="A115" s="166" t="s">
        <v>700</v>
      </c>
      <c r="B115" s="300" t="s">
        <v>917</v>
      </c>
      <c r="C115" s="368"/>
      <c r="D115" s="369"/>
      <c r="E115" s="369"/>
      <c r="F115" s="369"/>
      <c r="G115" s="370"/>
      <c r="H115" s="371"/>
      <c r="I115" s="368"/>
      <c r="J115" s="369"/>
      <c r="K115" s="369"/>
      <c r="L115" s="369"/>
      <c r="M115" s="370"/>
      <c r="N115" s="371"/>
      <c r="O115" s="368"/>
      <c r="P115" s="369"/>
      <c r="Q115" s="369"/>
      <c r="R115" s="369"/>
      <c r="S115" s="370"/>
      <c r="T115" s="371"/>
      <c r="U115" s="368"/>
      <c r="V115" s="369"/>
      <c r="W115" s="369"/>
      <c r="X115" s="369"/>
      <c r="Y115" s="370"/>
      <c r="Z115" s="371"/>
      <c r="AA115" s="368"/>
      <c r="AB115" s="369"/>
      <c r="AC115" s="369"/>
      <c r="AD115" s="369"/>
      <c r="AE115" s="370"/>
      <c r="AF115" s="371"/>
      <c r="AG115" s="368"/>
      <c r="AH115" s="369"/>
      <c r="AI115" s="369"/>
      <c r="AJ115" s="369"/>
      <c r="AK115" s="370"/>
      <c r="AL115" s="371"/>
    </row>
    <row r="116" spans="1:38">
      <c r="A116" s="166" t="s">
        <v>701</v>
      </c>
      <c r="B116" s="300" t="s">
        <v>1261</v>
      </c>
      <c r="C116" s="368"/>
      <c r="D116" s="369"/>
      <c r="E116" s="369"/>
      <c r="F116" s="369"/>
      <c r="G116" s="370"/>
      <c r="H116" s="371"/>
      <c r="I116" s="368"/>
      <c r="J116" s="369"/>
      <c r="K116" s="369"/>
      <c r="L116" s="369"/>
      <c r="M116" s="370"/>
      <c r="N116" s="371"/>
      <c r="O116" s="368"/>
      <c r="P116" s="369"/>
      <c r="Q116" s="369"/>
      <c r="R116" s="369"/>
      <c r="S116" s="370"/>
      <c r="T116" s="371"/>
      <c r="U116" s="368"/>
      <c r="V116" s="369"/>
      <c r="W116" s="369"/>
      <c r="X116" s="369"/>
      <c r="Y116" s="370"/>
      <c r="Z116" s="371"/>
      <c r="AA116" s="368"/>
      <c r="AB116" s="369"/>
      <c r="AC116" s="369"/>
      <c r="AD116" s="369"/>
      <c r="AE116" s="370"/>
      <c r="AF116" s="371"/>
      <c r="AG116" s="368"/>
      <c r="AH116" s="369"/>
      <c r="AI116" s="369"/>
      <c r="AJ116" s="369"/>
      <c r="AK116" s="370"/>
      <c r="AL116" s="371"/>
    </row>
    <row r="117" spans="1:38">
      <c r="A117" s="166" t="s">
        <v>702</v>
      </c>
      <c r="B117" s="300" t="s">
        <v>1262</v>
      </c>
      <c r="C117" s="368"/>
      <c r="D117" s="369"/>
      <c r="E117" s="369"/>
      <c r="F117" s="369"/>
      <c r="G117" s="370"/>
      <c r="H117" s="371"/>
      <c r="I117" s="368"/>
      <c r="J117" s="369"/>
      <c r="K117" s="369"/>
      <c r="L117" s="369"/>
      <c r="M117" s="370"/>
      <c r="N117" s="371"/>
      <c r="O117" s="368"/>
      <c r="P117" s="369"/>
      <c r="Q117" s="369"/>
      <c r="R117" s="369"/>
      <c r="S117" s="370"/>
      <c r="T117" s="371"/>
      <c r="U117" s="368"/>
      <c r="V117" s="369"/>
      <c r="W117" s="369"/>
      <c r="X117" s="369"/>
      <c r="Y117" s="370"/>
      <c r="Z117" s="371"/>
      <c r="AA117" s="368"/>
      <c r="AB117" s="369"/>
      <c r="AC117" s="369"/>
      <c r="AD117" s="369"/>
      <c r="AE117" s="370"/>
      <c r="AF117" s="371"/>
      <c r="AG117" s="368"/>
      <c r="AH117" s="369"/>
      <c r="AI117" s="369"/>
      <c r="AJ117" s="369"/>
      <c r="AK117" s="370"/>
      <c r="AL117" s="371"/>
    </row>
    <row r="118" spans="1:38">
      <c r="A118" s="166" t="s">
        <v>703</v>
      </c>
      <c r="B118" s="300" t="s">
        <v>1263</v>
      </c>
      <c r="C118" s="368"/>
      <c r="D118" s="369"/>
      <c r="E118" s="369"/>
      <c r="F118" s="369"/>
      <c r="G118" s="370"/>
      <c r="H118" s="371"/>
      <c r="I118" s="368"/>
      <c r="J118" s="369"/>
      <c r="K118" s="369"/>
      <c r="L118" s="369"/>
      <c r="M118" s="370"/>
      <c r="N118" s="371"/>
      <c r="O118" s="368"/>
      <c r="P118" s="369"/>
      <c r="Q118" s="369"/>
      <c r="R118" s="369"/>
      <c r="S118" s="370"/>
      <c r="T118" s="371"/>
      <c r="U118" s="368"/>
      <c r="V118" s="369"/>
      <c r="W118" s="369"/>
      <c r="X118" s="369"/>
      <c r="Y118" s="370"/>
      <c r="Z118" s="371"/>
      <c r="AA118" s="368"/>
      <c r="AB118" s="369"/>
      <c r="AC118" s="369"/>
      <c r="AD118" s="369"/>
      <c r="AE118" s="370"/>
      <c r="AF118" s="371"/>
      <c r="AG118" s="368"/>
      <c r="AH118" s="369"/>
      <c r="AI118" s="369"/>
      <c r="AJ118" s="369"/>
      <c r="AK118" s="370"/>
      <c r="AL118" s="371"/>
    </row>
    <row r="119" spans="1:38">
      <c r="A119" s="166" t="s">
        <v>704</v>
      </c>
      <c r="B119" s="300" t="s">
        <v>1264</v>
      </c>
      <c r="C119" s="368"/>
      <c r="D119" s="369"/>
      <c r="E119" s="369"/>
      <c r="F119" s="369"/>
      <c r="G119" s="370"/>
      <c r="H119" s="371"/>
      <c r="I119" s="368"/>
      <c r="J119" s="369"/>
      <c r="K119" s="369"/>
      <c r="L119" s="369"/>
      <c r="M119" s="370"/>
      <c r="N119" s="371"/>
      <c r="O119" s="368"/>
      <c r="P119" s="369"/>
      <c r="Q119" s="369"/>
      <c r="R119" s="369"/>
      <c r="S119" s="370"/>
      <c r="T119" s="371"/>
      <c r="U119" s="368"/>
      <c r="V119" s="369"/>
      <c r="W119" s="369"/>
      <c r="X119" s="369"/>
      <c r="Y119" s="370"/>
      <c r="Z119" s="371"/>
      <c r="AA119" s="368"/>
      <c r="AB119" s="369"/>
      <c r="AC119" s="369"/>
      <c r="AD119" s="369"/>
      <c r="AE119" s="370"/>
      <c r="AF119" s="371"/>
      <c r="AG119" s="368"/>
      <c r="AH119" s="369"/>
      <c r="AI119" s="369"/>
      <c r="AJ119" s="369"/>
      <c r="AK119" s="370"/>
      <c r="AL119" s="371"/>
    </row>
    <row r="120" spans="1:38">
      <c r="A120" s="89"/>
      <c r="B120" s="89"/>
    </row>
    <row r="121" spans="1:38">
      <c r="A121" s="89"/>
      <c r="B121" s="89"/>
    </row>
    <row r="122" spans="1:38">
      <c r="A122" s="89"/>
      <c r="B122" s="89"/>
    </row>
    <row r="123" spans="1:38">
      <c r="A123" s="89"/>
      <c r="B123" s="89"/>
    </row>
    <row r="124" spans="1:38">
      <c r="A124" s="89"/>
      <c r="B124" s="89"/>
    </row>
    <row r="125" spans="1:38">
      <c r="A125" s="89"/>
      <c r="B125" s="89"/>
    </row>
    <row r="126" spans="1:38">
      <c r="A126" s="89"/>
      <c r="B126" s="89"/>
    </row>
    <row r="127" spans="1:38">
      <c r="A127" s="89"/>
      <c r="B127" s="89"/>
    </row>
    <row r="128" spans="1:38">
      <c r="A128" s="89"/>
      <c r="B128" s="89"/>
    </row>
    <row r="129" spans="1:2">
      <c r="A129" s="89"/>
      <c r="B129" s="89"/>
    </row>
    <row r="130" spans="1:2">
      <c r="A130" s="89"/>
      <c r="B130" s="89"/>
    </row>
    <row r="131" spans="1:2">
      <c r="A131" s="89"/>
      <c r="B131" s="89"/>
    </row>
    <row r="132" spans="1:2">
      <c r="A132" s="89"/>
      <c r="B132" s="89"/>
    </row>
    <row r="133" spans="1:2">
      <c r="A133" s="89"/>
      <c r="B133" s="89"/>
    </row>
    <row r="134" spans="1:2">
      <c r="A134" s="89"/>
      <c r="B134" s="89"/>
    </row>
    <row r="135" spans="1:2">
      <c r="A135" s="89"/>
      <c r="B135" s="89"/>
    </row>
    <row r="136" spans="1:2">
      <c r="A136" s="89"/>
      <c r="B136" s="89"/>
    </row>
    <row r="137" spans="1:2">
      <c r="A137" s="89"/>
      <c r="B137" s="89"/>
    </row>
    <row r="138" spans="1:2">
      <c r="A138" s="89"/>
      <c r="B138" s="89"/>
    </row>
    <row r="139" spans="1:2">
      <c r="A139" s="89"/>
      <c r="B139" s="89"/>
    </row>
    <row r="140" spans="1:2">
      <c r="A140" s="89"/>
      <c r="B140" s="89"/>
    </row>
    <row r="141" spans="1:2">
      <c r="A141" s="89"/>
      <c r="B141" s="89"/>
    </row>
    <row r="142" spans="1:2">
      <c r="A142" s="89"/>
      <c r="B142" s="89"/>
    </row>
    <row r="143" spans="1:2">
      <c r="A143" s="89"/>
      <c r="B143" s="89"/>
    </row>
    <row r="144" spans="1:2">
      <c r="A144" s="89"/>
      <c r="B144" s="89"/>
    </row>
    <row r="145" spans="1:2">
      <c r="A145" s="89"/>
      <c r="B145" s="89"/>
    </row>
    <row r="146" spans="1:2">
      <c r="A146" s="89"/>
      <c r="B146" s="89"/>
    </row>
    <row r="147" spans="1:2">
      <c r="A147" s="89"/>
      <c r="B147" s="89"/>
    </row>
    <row r="148" spans="1:2">
      <c r="A148" s="89"/>
      <c r="B148" s="89"/>
    </row>
    <row r="149" spans="1:2">
      <c r="A149" s="89"/>
      <c r="B149" s="89"/>
    </row>
    <row r="150" spans="1:2">
      <c r="A150" s="89"/>
      <c r="B150" s="89"/>
    </row>
  </sheetData>
  <mergeCells count="6">
    <mergeCell ref="AG4:AL4"/>
    <mergeCell ref="C4:H4"/>
    <mergeCell ref="I4:N4"/>
    <mergeCell ref="O4:T4"/>
    <mergeCell ref="U4:Z4"/>
    <mergeCell ref="AA4:AF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2:AA60"/>
  <sheetViews>
    <sheetView showGridLines="0" topLeftCell="B1" workbookViewId="0">
      <selection activeCell="E48" sqref="E48"/>
    </sheetView>
  </sheetViews>
  <sheetFormatPr baseColWidth="10" defaultColWidth="11.5546875" defaultRowHeight="14.4"/>
  <cols>
    <col min="1" max="1" width="29.5546875" style="263" customWidth="1"/>
    <col min="2" max="2" width="6.88671875" style="263" bestFit="1" customWidth="1"/>
    <col min="3" max="3" width="12.6640625" style="263" customWidth="1"/>
    <col min="4" max="4" width="11.33203125" style="263" customWidth="1"/>
    <col min="5" max="5" width="12.109375" style="263" customWidth="1"/>
    <col min="6" max="7" width="11.33203125" style="263" customWidth="1"/>
    <col min="8" max="8" width="11.5546875" style="263" customWidth="1"/>
    <col min="9" max="9" width="12" style="263" customWidth="1"/>
    <col min="10" max="10" width="10.6640625" style="263" customWidth="1"/>
    <col min="11" max="11" width="11" style="263" customWidth="1"/>
    <col min="12" max="13" width="11.33203125" style="263" customWidth="1"/>
    <col min="14" max="14" width="11.88671875" style="263" customWidth="1"/>
    <col min="15" max="15" width="13.109375" style="263" customWidth="1"/>
    <col min="16" max="16" width="12.33203125" style="263" customWidth="1"/>
    <col min="17" max="17" width="12.44140625" style="263" customWidth="1"/>
    <col min="18" max="19" width="11.88671875" style="263" customWidth="1"/>
    <col min="20" max="20" width="11.33203125" style="263" customWidth="1"/>
    <col min="21" max="21" width="12.88671875" style="263" customWidth="1"/>
    <col min="22" max="22" width="12.44140625" style="263" customWidth="1"/>
    <col min="23" max="23" width="14.109375" style="263" customWidth="1"/>
    <col min="24" max="24" width="16" style="263" customWidth="1"/>
    <col min="25" max="25" width="36.5546875" style="263" customWidth="1"/>
    <col min="26" max="16384" width="11.5546875" style="263"/>
  </cols>
  <sheetData>
    <row r="2" spans="1:27" ht="21.75" customHeight="1">
      <c r="C2" s="431" t="s">
        <v>1053</v>
      </c>
      <c r="D2" s="434"/>
      <c r="E2" s="434"/>
      <c r="F2" s="434"/>
      <c r="G2" s="434"/>
      <c r="H2" s="434"/>
      <c r="I2" s="434"/>
      <c r="J2" s="434"/>
      <c r="K2" s="434"/>
      <c r="L2" s="434"/>
      <c r="M2" s="434"/>
      <c r="N2" s="434"/>
      <c r="O2" s="434"/>
      <c r="P2" s="434"/>
      <c r="Q2" s="434"/>
      <c r="R2" s="434"/>
      <c r="S2" s="434"/>
      <c r="T2" s="433"/>
    </row>
    <row r="3" spans="1:27" ht="45" customHeight="1">
      <c r="C3" s="435" t="s">
        <v>721</v>
      </c>
      <c r="D3" s="436"/>
      <c r="E3" s="436"/>
      <c r="F3" s="436"/>
      <c r="G3" s="436"/>
      <c r="H3" s="437"/>
      <c r="I3" s="431" t="s">
        <v>918</v>
      </c>
      <c r="J3" s="432"/>
      <c r="K3" s="432"/>
      <c r="L3" s="432"/>
      <c r="M3" s="432"/>
      <c r="N3" s="433"/>
      <c r="O3" s="431" t="s">
        <v>919</v>
      </c>
      <c r="P3" s="432"/>
      <c r="Q3" s="432"/>
      <c r="R3" s="432"/>
      <c r="S3" s="432"/>
      <c r="T3" s="433"/>
      <c r="Y3" s="302"/>
      <c r="Z3" s="302"/>
      <c r="AA3" s="302"/>
    </row>
    <row r="4" spans="1:27" ht="18.75" customHeight="1">
      <c r="C4" s="267">
        <v>2022</v>
      </c>
      <c r="D4" s="267">
        <v>2023</v>
      </c>
      <c r="E4" s="267">
        <v>2024</v>
      </c>
      <c r="F4" s="267">
        <v>2025</v>
      </c>
      <c r="G4" s="267">
        <v>2026</v>
      </c>
      <c r="H4" s="267">
        <v>2027</v>
      </c>
      <c r="I4" s="267">
        <v>2022</v>
      </c>
      <c r="J4" s="267">
        <v>2023</v>
      </c>
      <c r="K4" s="267">
        <v>2024</v>
      </c>
      <c r="L4" s="267">
        <v>2025</v>
      </c>
      <c r="M4" s="267">
        <v>2026</v>
      </c>
      <c r="N4" s="267">
        <v>2027</v>
      </c>
      <c r="O4" s="267">
        <v>2022</v>
      </c>
      <c r="P4" s="267">
        <v>2023</v>
      </c>
      <c r="Q4" s="267">
        <v>2024</v>
      </c>
      <c r="R4" s="267">
        <v>2025</v>
      </c>
      <c r="S4" s="267">
        <v>2026</v>
      </c>
      <c r="T4" s="267">
        <v>2027</v>
      </c>
      <c r="Y4" s="302"/>
      <c r="Z4" s="302"/>
      <c r="AA4" s="302"/>
    </row>
    <row r="5" spans="1:27" ht="18.75" customHeight="1">
      <c r="C5" s="112" t="s">
        <v>769</v>
      </c>
      <c r="D5" s="112" t="s">
        <v>770</v>
      </c>
      <c r="E5" s="112" t="s">
        <v>771</v>
      </c>
      <c r="F5" s="112" t="s">
        <v>772</v>
      </c>
      <c r="G5" s="112" t="s">
        <v>773</v>
      </c>
      <c r="H5" s="112" t="s">
        <v>826</v>
      </c>
      <c r="I5" s="112" t="s">
        <v>827</v>
      </c>
      <c r="J5" s="112" t="s">
        <v>828</v>
      </c>
      <c r="K5" s="112" t="s">
        <v>829</v>
      </c>
      <c r="L5" s="112" t="s">
        <v>830</v>
      </c>
      <c r="M5" s="112" t="s">
        <v>831</v>
      </c>
      <c r="N5" s="112" t="s">
        <v>832</v>
      </c>
      <c r="O5" s="112" t="s">
        <v>833</v>
      </c>
      <c r="P5" s="112" t="s">
        <v>834</v>
      </c>
      <c r="Q5" s="112" t="s">
        <v>835</v>
      </c>
      <c r="R5" s="112" t="s">
        <v>836</v>
      </c>
      <c r="S5" s="112" t="s">
        <v>837</v>
      </c>
      <c r="T5" s="112" t="s">
        <v>838</v>
      </c>
      <c r="Y5" s="302"/>
      <c r="Z5" s="302"/>
      <c r="AA5" s="302"/>
    </row>
    <row r="6" spans="1:27" ht="15.6">
      <c r="A6" s="110" t="s">
        <v>698</v>
      </c>
      <c r="B6" s="120" t="s">
        <v>774</v>
      </c>
      <c r="C6" s="369"/>
      <c r="D6" s="369"/>
      <c r="E6" s="369"/>
      <c r="F6" s="369"/>
      <c r="G6" s="370"/>
      <c r="H6" s="371"/>
      <c r="I6" s="369"/>
      <c r="J6" s="369"/>
      <c r="K6" s="369"/>
      <c r="L6" s="369"/>
      <c r="M6" s="370"/>
      <c r="N6" s="371"/>
      <c r="O6" s="369"/>
      <c r="P6" s="369"/>
      <c r="Q6" s="369"/>
      <c r="R6" s="369"/>
      <c r="S6" s="370"/>
      <c r="T6" s="371"/>
      <c r="Y6" s="302"/>
      <c r="Z6" s="302"/>
      <c r="AA6" s="302"/>
    </row>
    <row r="7" spans="1:27">
      <c r="A7" s="311" t="s">
        <v>723</v>
      </c>
      <c r="B7" s="112" t="s">
        <v>775</v>
      </c>
      <c r="C7" s="369"/>
      <c r="D7" s="369"/>
      <c r="E7" s="369"/>
      <c r="F7" s="369"/>
      <c r="G7" s="370"/>
      <c r="H7" s="371"/>
      <c r="I7" s="369"/>
      <c r="J7" s="369"/>
      <c r="K7" s="369"/>
      <c r="L7" s="369"/>
      <c r="M7" s="370"/>
      <c r="N7" s="371"/>
      <c r="O7" s="369"/>
      <c r="P7" s="369"/>
      <c r="Q7" s="369"/>
      <c r="R7" s="369"/>
      <c r="S7" s="370"/>
      <c r="T7" s="371"/>
      <c r="Y7" s="302"/>
      <c r="Z7" s="302"/>
      <c r="AA7" s="302"/>
    </row>
    <row r="8" spans="1:27">
      <c r="A8" s="311" t="s">
        <v>724</v>
      </c>
      <c r="B8" s="112" t="s">
        <v>776</v>
      </c>
      <c r="C8" s="369"/>
      <c r="D8" s="369"/>
      <c r="E8" s="369"/>
      <c r="F8" s="369"/>
      <c r="G8" s="370"/>
      <c r="H8" s="371"/>
      <c r="I8" s="369"/>
      <c r="J8" s="369"/>
      <c r="K8" s="369"/>
      <c r="L8" s="369"/>
      <c r="M8" s="370"/>
      <c r="N8" s="371"/>
      <c r="O8" s="369"/>
      <c r="P8" s="369"/>
      <c r="Q8" s="369"/>
      <c r="R8" s="369"/>
      <c r="S8" s="370"/>
      <c r="T8" s="371"/>
      <c r="Y8" s="302"/>
      <c r="Z8" s="302"/>
      <c r="AA8" s="302"/>
    </row>
    <row r="9" spans="1:27">
      <c r="A9" s="311" t="s">
        <v>725</v>
      </c>
      <c r="B9" s="112" t="s">
        <v>777</v>
      </c>
      <c r="C9" s="369"/>
      <c r="D9" s="369"/>
      <c r="E9" s="369"/>
      <c r="F9" s="369"/>
      <c r="G9" s="370"/>
      <c r="H9" s="371"/>
      <c r="I9" s="369"/>
      <c r="J9" s="369"/>
      <c r="K9" s="369"/>
      <c r="L9" s="369"/>
      <c r="M9" s="370"/>
      <c r="N9" s="371"/>
      <c r="O9" s="369"/>
      <c r="P9" s="369"/>
      <c r="Q9" s="369"/>
      <c r="R9" s="369"/>
      <c r="S9" s="370"/>
      <c r="T9" s="371"/>
      <c r="Y9" s="302"/>
      <c r="Z9" s="302"/>
      <c r="AA9" s="302"/>
    </row>
    <row r="10" spans="1:27">
      <c r="A10" s="311" t="s">
        <v>726</v>
      </c>
      <c r="B10" s="112" t="s">
        <v>778</v>
      </c>
      <c r="C10" s="369"/>
      <c r="D10" s="369"/>
      <c r="E10" s="369"/>
      <c r="F10" s="369"/>
      <c r="G10" s="370"/>
      <c r="H10" s="371"/>
      <c r="I10" s="369"/>
      <c r="J10" s="369"/>
      <c r="K10" s="369"/>
      <c r="L10" s="369"/>
      <c r="M10" s="370"/>
      <c r="N10" s="371"/>
      <c r="O10" s="369"/>
      <c r="P10" s="369"/>
      <c r="Q10" s="369"/>
      <c r="R10" s="369"/>
      <c r="S10" s="370"/>
      <c r="T10" s="371"/>
      <c r="Y10" s="302"/>
      <c r="Z10" s="302"/>
      <c r="AA10" s="302"/>
    </row>
    <row r="11" spans="1:27">
      <c r="A11" s="311" t="s">
        <v>727</v>
      </c>
      <c r="B11" s="112" t="s">
        <v>779</v>
      </c>
      <c r="C11" s="369"/>
      <c r="D11" s="369"/>
      <c r="E11" s="369"/>
      <c r="F11" s="369"/>
      <c r="G11" s="370"/>
      <c r="H11" s="371"/>
      <c r="I11" s="369"/>
      <c r="J11" s="369"/>
      <c r="K11" s="369"/>
      <c r="L11" s="369"/>
      <c r="M11" s="370"/>
      <c r="N11" s="371"/>
      <c r="O11" s="369"/>
      <c r="P11" s="369"/>
      <c r="Q11" s="369"/>
      <c r="R11" s="369"/>
      <c r="S11" s="370"/>
      <c r="T11" s="371"/>
    </row>
    <row r="12" spans="1:27">
      <c r="A12" s="311" t="s">
        <v>728</v>
      </c>
      <c r="B12" s="112" t="s">
        <v>780</v>
      </c>
      <c r="C12" s="369"/>
      <c r="D12" s="369"/>
      <c r="E12" s="369"/>
      <c r="F12" s="369"/>
      <c r="G12" s="370"/>
      <c r="H12" s="371"/>
      <c r="I12" s="369"/>
      <c r="J12" s="369"/>
      <c r="K12" s="369"/>
      <c r="L12" s="369"/>
      <c r="M12" s="370"/>
      <c r="N12" s="371"/>
      <c r="O12" s="369"/>
      <c r="P12" s="369"/>
      <c r="Q12" s="369"/>
      <c r="R12" s="369"/>
      <c r="S12" s="370"/>
      <c r="T12" s="371"/>
    </row>
    <row r="13" spans="1:27">
      <c r="A13" s="311" t="s">
        <v>729</v>
      </c>
      <c r="B13" s="112" t="s">
        <v>781</v>
      </c>
      <c r="C13" s="369"/>
      <c r="D13" s="369"/>
      <c r="E13" s="369"/>
      <c r="F13" s="369"/>
      <c r="G13" s="370"/>
      <c r="H13" s="371"/>
      <c r="I13" s="369"/>
      <c r="J13" s="369"/>
      <c r="K13" s="369"/>
      <c r="L13" s="369"/>
      <c r="M13" s="370"/>
      <c r="N13" s="371"/>
      <c r="O13" s="369"/>
      <c r="P13" s="369"/>
      <c r="Q13" s="369"/>
      <c r="R13" s="369"/>
      <c r="S13" s="370"/>
      <c r="T13" s="371"/>
    </row>
    <row r="14" spans="1:27">
      <c r="A14" s="311" t="s">
        <v>730</v>
      </c>
      <c r="B14" s="112" t="s">
        <v>782</v>
      </c>
      <c r="C14" s="369"/>
      <c r="D14" s="369"/>
      <c r="E14" s="369"/>
      <c r="F14" s="369"/>
      <c r="G14" s="370"/>
      <c r="H14" s="371"/>
      <c r="I14" s="369"/>
      <c r="J14" s="369"/>
      <c r="K14" s="369"/>
      <c r="L14" s="369"/>
      <c r="M14" s="370"/>
      <c r="N14" s="371"/>
      <c r="O14" s="369"/>
      <c r="P14" s="369"/>
      <c r="Q14" s="369"/>
      <c r="R14" s="369"/>
      <c r="S14" s="370"/>
      <c r="T14" s="371"/>
    </row>
    <row r="15" spans="1:27">
      <c r="A15" s="311" t="s">
        <v>731</v>
      </c>
      <c r="B15" s="112" t="s">
        <v>783</v>
      </c>
      <c r="C15" s="369"/>
      <c r="D15" s="369"/>
      <c r="E15" s="369"/>
      <c r="F15" s="369"/>
      <c r="G15" s="370"/>
      <c r="H15" s="371"/>
      <c r="I15" s="369"/>
      <c r="J15" s="369"/>
      <c r="K15" s="369"/>
      <c r="L15" s="369"/>
      <c r="M15" s="370"/>
      <c r="N15" s="371"/>
      <c r="O15" s="369"/>
      <c r="P15" s="369"/>
      <c r="Q15" s="369"/>
      <c r="R15" s="369"/>
      <c r="S15" s="370"/>
      <c r="T15" s="371"/>
    </row>
    <row r="16" spans="1:27">
      <c r="A16" s="311" t="s">
        <v>732</v>
      </c>
      <c r="B16" s="112" t="s">
        <v>784</v>
      </c>
      <c r="C16" s="369"/>
      <c r="D16" s="369"/>
      <c r="E16" s="369"/>
      <c r="F16" s="369"/>
      <c r="G16" s="370"/>
      <c r="H16" s="371"/>
      <c r="I16" s="369"/>
      <c r="J16" s="369"/>
      <c r="K16" s="369"/>
      <c r="L16" s="369"/>
      <c r="M16" s="370"/>
      <c r="N16" s="371"/>
      <c r="O16" s="369"/>
      <c r="P16" s="369"/>
      <c r="Q16" s="369"/>
      <c r="R16" s="369"/>
      <c r="S16" s="370"/>
      <c r="T16" s="371"/>
    </row>
    <row r="17" spans="1:27">
      <c r="A17" s="311" t="s">
        <v>733</v>
      </c>
      <c r="B17" s="112" t="s">
        <v>785</v>
      </c>
      <c r="C17" s="369"/>
      <c r="D17" s="369"/>
      <c r="E17" s="369"/>
      <c r="F17" s="369"/>
      <c r="G17" s="370"/>
      <c r="H17" s="371"/>
      <c r="I17" s="369"/>
      <c r="J17" s="369"/>
      <c r="K17" s="369"/>
      <c r="L17" s="369"/>
      <c r="M17" s="370"/>
      <c r="N17" s="371"/>
      <c r="O17" s="369"/>
      <c r="P17" s="369"/>
      <c r="Q17" s="369"/>
      <c r="R17" s="369"/>
      <c r="S17" s="370"/>
      <c r="T17" s="371"/>
    </row>
    <row r="18" spans="1:27">
      <c r="A18" s="311" t="s">
        <v>734</v>
      </c>
      <c r="B18" s="112" t="s">
        <v>786</v>
      </c>
      <c r="C18" s="369"/>
      <c r="D18" s="369"/>
      <c r="E18" s="369"/>
      <c r="F18" s="369"/>
      <c r="G18" s="370"/>
      <c r="H18" s="371"/>
      <c r="I18" s="369"/>
      <c r="J18" s="369"/>
      <c r="K18" s="369"/>
      <c r="L18" s="369"/>
      <c r="M18" s="370"/>
      <c r="N18" s="371"/>
      <c r="O18" s="369"/>
      <c r="P18" s="369"/>
      <c r="Q18" s="369"/>
      <c r="R18" s="369"/>
      <c r="S18" s="370"/>
      <c r="T18" s="371"/>
    </row>
    <row r="19" spans="1:27">
      <c r="A19" s="311" t="s">
        <v>735</v>
      </c>
      <c r="B19" s="112" t="s">
        <v>787</v>
      </c>
      <c r="C19" s="369"/>
      <c r="D19" s="369"/>
      <c r="E19" s="369"/>
      <c r="F19" s="369"/>
      <c r="G19" s="370"/>
      <c r="H19" s="371"/>
      <c r="I19" s="369"/>
      <c r="J19" s="369"/>
      <c r="K19" s="369"/>
      <c r="L19" s="369"/>
      <c r="M19" s="370"/>
      <c r="N19" s="371"/>
      <c r="O19" s="369"/>
      <c r="P19" s="369"/>
      <c r="Q19" s="369"/>
      <c r="R19" s="369"/>
      <c r="S19" s="370"/>
      <c r="T19" s="371"/>
    </row>
    <row r="20" spans="1:27">
      <c r="A20" s="312"/>
      <c r="B20" s="93"/>
      <c r="C20" s="94"/>
      <c r="D20" s="94"/>
      <c r="E20" s="94"/>
      <c r="F20" s="94"/>
      <c r="G20" s="94"/>
      <c r="H20" s="94"/>
      <c r="I20" s="94"/>
      <c r="J20" s="94"/>
      <c r="K20" s="94"/>
      <c r="L20" s="94"/>
      <c r="M20" s="94"/>
      <c r="N20" s="94"/>
      <c r="O20" s="94"/>
      <c r="P20" s="94"/>
      <c r="Q20" s="94"/>
      <c r="R20" s="94"/>
      <c r="S20" s="94"/>
      <c r="T20" s="94"/>
    </row>
    <row r="21" spans="1:27">
      <c r="A21" s="312"/>
      <c r="B21" s="93"/>
      <c r="C21" s="94"/>
      <c r="D21" s="94"/>
      <c r="E21" s="94"/>
      <c r="F21" s="94"/>
      <c r="G21" s="94"/>
      <c r="H21" s="94"/>
      <c r="I21" s="94"/>
      <c r="J21" s="94"/>
      <c r="K21" s="94"/>
      <c r="L21" s="94"/>
      <c r="M21" s="94"/>
      <c r="N21" s="94"/>
      <c r="O21" s="94"/>
      <c r="P21" s="94"/>
      <c r="Q21" s="94"/>
      <c r="R21" s="94"/>
      <c r="S21" s="94"/>
      <c r="T21" s="94"/>
    </row>
    <row r="22" spans="1:27">
      <c r="A22" s="312"/>
      <c r="B22" s="93"/>
      <c r="C22" s="94"/>
      <c r="D22" s="94"/>
      <c r="E22" s="94"/>
      <c r="F22" s="94"/>
      <c r="G22" s="94"/>
      <c r="H22" s="94"/>
      <c r="I22" s="94"/>
      <c r="J22" s="94"/>
      <c r="K22" s="94"/>
      <c r="L22" s="94"/>
      <c r="M22" s="94"/>
      <c r="N22" s="94"/>
      <c r="O22" s="94"/>
      <c r="P22" s="94"/>
      <c r="Q22" s="94"/>
      <c r="R22" s="94"/>
      <c r="S22" s="94"/>
      <c r="T22" s="94"/>
    </row>
    <row r="23" spans="1:27" ht="18.75" customHeight="1">
      <c r="C23" s="431" t="s">
        <v>736</v>
      </c>
      <c r="D23" s="432"/>
      <c r="E23" s="432"/>
      <c r="F23" s="432"/>
      <c r="G23" s="432"/>
      <c r="H23" s="432"/>
      <c r="I23" s="432"/>
      <c r="J23" s="432"/>
      <c r="K23" s="432"/>
      <c r="L23" s="432"/>
      <c r="M23" s="432"/>
      <c r="N23" s="432"/>
      <c r="O23" s="432"/>
      <c r="P23" s="432"/>
      <c r="Q23" s="432"/>
      <c r="R23" s="432"/>
      <c r="S23" s="432"/>
      <c r="T23" s="433"/>
    </row>
    <row r="24" spans="1:27" ht="55.5" customHeight="1">
      <c r="C24" s="435" t="s">
        <v>721</v>
      </c>
      <c r="D24" s="436"/>
      <c r="E24" s="436"/>
      <c r="F24" s="436"/>
      <c r="G24" s="436"/>
      <c r="H24" s="437"/>
      <c r="I24" s="431" t="s">
        <v>918</v>
      </c>
      <c r="J24" s="432"/>
      <c r="K24" s="432"/>
      <c r="L24" s="432"/>
      <c r="M24" s="432"/>
      <c r="N24" s="433"/>
      <c r="O24" s="431" t="s">
        <v>919</v>
      </c>
      <c r="P24" s="432"/>
      <c r="Q24" s="432"/>
      <c r="R24" s="432"/>
      <c r="S24" s="432"/>
      <c r="T24" s="433"/>
    </row>
    <row r="25" spans="1:27" ht="18.75" customHeight="1">
      <c r="C25" s="267">
        <v>2022</v>
      </c>
      <c r="D25" s="267">
        <v>2023</v>
      </c>
      <c r="E25" s="267">
        <v>2024</v>
      </c>
      <c r="F25" s="267">
        <v>2025</v>
      </c>
      <c r="G25" s="267">
        <v>2026</v>
      </c>
      <c r="H25" s="267">
        <v>2027</v>
      </c>
      <c r="I25" s="267">
        <v>2022</v>
      </c>
      <c r="J25" s="267">
        <v>2023</v>
      </c>
      <c r="K25" s="267">
        <v>2024</v>
      </c>
      <c r="L25" s="267">
        <v>2025</v>
      </c>
      <c r="M25" s="267">
        <v>2026</v>
      </c>
      <c r="N25" s="267">
        <v>2027</v>
      </c>
      <c r="O25" s="267">
        <v>2022</v>
      </c>
      <c r="P25" s="267">
        <v>2023</v>
      </c>
      <c r="Q25" s="267">
        <v>2024</v>
      </c>
      <c r="R25" s="267">
        <v>2025</v>
      </c>
      <c r="S25" s="267">
        <v>2026</v>
      </c>
      <c r="T25" s="267">
        <v>2027</v>
      </c>
      <c r="Y25" s="302"/>
      <c r="Z25" s="302"/>
      <c r="AA25" s="302"/>
    </row>
    <row r="26" spans="1:27">
      <c r="C26" s="112" t="s">
        <v>769</v>
      </c>
      <c r="D26" s="112" t="s">
        <v>770</v>
      </c>
      <c r="E26" s="112" t="s">
        <v>771</v>
      </c>
      <c r="F26" s="112" t="s">
        <v>772</v>
      </c>
      <c r="G26" s="112" t="s">
        <v>773</v>
      </c>
      <c r="H26" s="112" t="s">
        <v>826</v>
      </c>
      <c r="I26" s="112" t="s">
        <v>827</v>
      </c>
      <c r="J26" s="112" t="s">
        <v>828</v>
      </c>
      <c r="K26" s="112" t="s">
        <v>829</v>
      </c>
      <c r="L26" s="112" t="s">
        <v>830</v>
      </c>
      <c r="M26" s="112" t="s">
        <v>831</v>
      </c>
      <c r="N26" s="112" t="s">
        <v>832</v>
      </c>
      <c r="O26" s="112" t="s">
        <v>833</v>
      </c>
      <c r="P26" s="112" t="s">
        <v>834</v>
      </c>
      <c r="Q26" s="112" t="s">
        <v>835</v>
      </c>
      <c r="R26" s="112" t="s">
        <v>836</v>
      </c>
      <c r="S26" s="112" t="s">
        <v>837</v>
      </c>
      <c r="T26" s="112" t="s">
        <v>838</v>
      </c>
    </row>
    <row r="27" spans="1:27" ht="15.6">
      <c r="A27" s="110" t="s">
        <v>698</v>
      </c>
      <c r="B27" s="120" t="s">
        <v>795</v>
      </c>
      <c r="C27" s="369"/>
      <c r="D27" s="369"/>
      <c r="E27" s="369"/>
      <c r="F27" s="369"/>
      <c r="G27" s="370"/>
      <c r="H27" s="371"/>
      <c r="I27" s="372"/>
      <c r="J27" s="369"/>
      <c r="K27" s="369"/>
      <c r="L27" s="369"/>
      <c r="M27" s="370"/>
      <c r="N27" s="371"/>
      <c r="O27" s="372"/>
      <c r="P27" s="369"/>
      <c r="Q27" s="369"/>
      <c r="R27" s="369"/>
      <c r="S27" s="370"/>
      <c r="T27" s="371"/>
    </row>
    <row r="28" spans="1:27">
      <c r="A28" s="311" t="s">
        <v>723</v>
      </c>
      <c r="B28" s="112" t="s">
        <v>796</v>
      </c>
      <c r="C28" s="369"/>
      <c r="D28" s="369"/>
      <c r="E28" s="369"/>
      <c r="F28" s="369"/>
      <c r="G28" s="370"/>
      <c r="H28" s="371"/>
      <c r="I28" s="369"/>
      <c r="J28" s="369"/>
      <c r="K28" s="369"/>
      <c r="L28" s="369"/>
      <c r="M28" s="370"/>
      <c r="N28" s="371"/>
      <c r="O28" s="369"/>
      <c r="P28" s="369"/>
      <c r="Q28" s="369"/>
      <c r="R28" s="369"/>
      <c r="S28" s="370"/>
      <c r="T28" s="371"/>
    </row>
    <row r="29" spans="1:27">
      <c r="A29" s="311" t="s">
        <v>724</v>
      </c>
      <c r="B29" s="112" t="s">
        <v>797</v>
      </c>
      <c r="C29" s="369"/>
      <c r="D29" s="369"/>
      <c r="E29" s="369"/>
      <c r="F29" s="369"/>
      <c r="G29" s="370"/>
      <c r="H29" s="371"/>
      <c r="I29" s="369"/>
      <c r="J29" s="369"/>
      <c r="K29" s="369"/>
      <c r="L29" s="369"/>
      <c r="M29" s="370"/>
      <c r="N29" s="371"/>
      <c r="O29" s="369"/>
      <c r="P29" s="369"/>
      <c r="Q29" s="369"/>
      <c r="R29" s="369"/>
      <c r="S29" s="370"/>
      <c r="T29" s="371"/>
    </row>
    <row r="30" spans="1:27">
      <c r="A30" s="311" t="s">
        <v>725</v>
      </c>
      <c r="B30" s="112" t="s">
        <v>798</v>
      </c>
      <c r="C30" s="369"/>
      <c r="D30" s="369"/>
      <c r="E30" s="369"/>
      <c r="F30" s="369"/>
      <c r="G30" s="370"/>
      <c r="H30" s="371"/>
      <c r="I30" s="369"/>
      <c r="J30" s="369"/>
      <c r="K30" s="369"/>
      <c r="L30" s="369"/>
      <c r="M30" s="370"/>
      <c r="N30" s="371"/>
      <c r="O30" s="369"/>
      <c r="P30" s="369"/>
      <c r="Q30" s="369"/>
      <c r="R30" s="369"/>
      <c r="S30" s="370"/>
      <c r="T30" s="371"/>
    </row>
    <row r="31" spans="1:27">
      <c r="A31" s="311" t="s">
        <v>726</v>
      </c>
      <c r="B31" s="112" t="s">
        <v>799</v>
      </c>
      <c r="C31" s="369"/>
      <c r="D31" s="369"/>
      <c r="E31" s="369"/>
      <c r="F31" s="369"/>
      <c r="G31" s="370"/>
      <c r="H31" s="371"/>
      <c r="I31" s="369"/>
      <c r="J31" s="369"/>
      <c r="K31" s="369"/>
      <c r="L31" s="369"/>
      <c r="M31" s="370"/>
      <c r="N31" s="371"/>
      <c r="O31" s="369"/>
      <c r="P31" s="369"/>
      <c r="Q31" s="369"/>
      <c r="R31" s="369"/>
      <c r="S31" s="370"/>
      <c r="T31" s="371"/>
    </row>
    <row r="32" spans="1:27">
      <c r="A32" s="311" t="s">
        <v>727</v>
      </c>
      <c r="B32" s="112" t="s">
        <v>800</v>
      </c>
      <c r="C32" s="369"/>
      <c r="D32" s="369"/>
      <c r="E32" s="369"/>
      <c r="F32" s="369"/>
      <c r="G32" s="370"/>
      <c r="H32" s="371"/>
      <c r="I32" s="369"/>
      <c r="J32" s="369"/>
      <c r="K32" s="369"/>
      <c r="L32" s="369"/>
      <c r="M32" s="370"/>
      <c r="N32" s="371"/>
      <c r="O32" s="369"/>
      <c r="P32" s="369"/>
      <c r="Q32" s="369"/>
      <c r="R32" s="369"/>
      <c r="S32" s="370"/>
      <c r="T32" s="371"/>
    </row>
    <row r="33" spans="1:20">
      <c r="A33" s="311" t="s">
        <v>728</v>
      </c>
      <c r="B33" s="112" t="s">
        <v>801</v>
      </c>
      <c r="C33" s="369"/>
      <c r="D33" s="369"/>
      <c r="E33" s="369"/>
      <c r="F33" s="369"/>
      <c r="G33" s="370"/>
      <c r="H33" s="371"/>
      <c r="I33" s="369"/>
      <c r="J33" s="369"/>
      <c r="K33" s="369"/>
      <c r="L33" s="369"/>
      <c r="M33" s="370"/>
      <c r="N33" s="371"/>
      <c r="O33" s="369"/>
      <c r="P33" s="369"/>
      <c r="Q33" s="369"/>
      <c r="R33" s="369"/>
      <c r="S33" s="370"/>
      <c r="T33" s="371"/>
    </row>
    <row r="34" spans="1:20">
      <c r="A34" s="311" t="s">
        <v>729</v>
      </c>
      <c r="B34" s="112" t="s">
        <v>802</v>
      </c>
      <c r="C34" s="369"/>
      <c r="D34" s="369"/>
      <c r="E34" s="369"/>
      <c r="F34" s="369"/>
      <c r="G34" s="370"/>
      <c r="H34" s="371"/>
      <c r="I34" s="369"/>
      <c r="J34" s="369"/>
      <c r="K34" s="369"/>
      <c r="L34" s="369"/>
      <c r="M34" s="370"/>
      <c r="N34" s="371"/>
      <c r="O34" s="369"/>
      <c r="P34" s="369"/>
      <c r="Q34" s="369"/>
      <c r="R34" s="369"/>
      <c r="S34" s="370"/>
      <c r="T34" s="371"/>
    </row>
    <row r="35" spans="1:20">
      <c r="A35" s="311" t="s">
        <v>730</v>
      </c>
      <c r="B35" s="112" t="s">
        <v>803</v>
      </c>
      <c r="C35" s="369"/>
      <c r="D35" s="369"/>
      <c r="E35" s="369"/>
      <c r="F35" s="369"/>
      <c r="G35" s="370"/>
      <c r="H35" s="371"/>
      <c r="I35" s="369"/>
      <c r="J35" s="369"/>
      <c r="K35" s="369"/>
      <c r="L35" s="369"/>
      <c r="M35" s="370"/>
      <c r="N35" s="371"/>
      <c r="O35" s="369"/>
      <c r="P35" s="369"/>
      <c r="Q35" s="369"/>
      <c r="R35" s="369"/>
      <c r="S35" s="370"/>
      <c r="T35" s="371"/>
    </row>
    <row r="36" spans="1:20">
      <c r="A36" s="311" t="s">
        <v>731</v>
      </c>
      <c r="B36" s="112" t="s">
        <v>804</v>
      </c>
      <c r="C36" s="369"/>
      <c r="D36" s="369"/>
      <c r="E36" s="369"/>
      <c r="F36" s="369"/>
      <c r="G36" s="370"/>
      <c r="H36" s="371"/>
      <c r="I36" s="369"/>
      <c r="J36" s="369"/>
      <c r="K36" s="369"/>
      <c r="L36" s="369"/>
      <c r="M36" s="370"/>
      <c r="N36" s="371"/>
      <c r="O36" s="369"/>
      <c r="P36" s="369"/>
      <c r="Q36" s="369"/>
      <c r="R36" s="369"/>
      <c r="S36" s="370"/>
      <c r="T36" s="371"/>
    </row>
    <row r="37" spans="1:20">
      <c r="A37" s="311" t="s">
        <v>732</v>
      </c>
      <c r="B37" s="112" t="s">
        <v>805</v>
      </c>
      <c r="C37" s="369"/>
      <c r="D37" s="369"/>
      <c r="E37" s="369"/>
      <c r="F37" s="369"/>
      <c r="G37" s="370"/>
      <c r="H37" s="371"/>
      <c r="I37" s="369"/>
      <c r="J37" s="369"/>
      <c r="K37" s="369"/>
      <c r="L37" s="369"/>
      <c r="M37" s="370"/>
      <c r="N37" s="371"/>
      <c r="O37" s="369"/>
      <c r="P37" s="369"/>
      <c r="Q37" s="369"/>
      <c r="R37" s="369"/>
      <c r="S37" s="370"/>
      <c r="T37" s="371"/>
    </row>
    <row r="38" spans="1:20">
      <c r="A38" s="311" t="s">
        <v>733</v>
      </c>
      <c r="B38" s="112" t="s">
        <v>806</v>
      </c>
      <c r="C38" s="369"/>
      <c r="D38" s="369"/>
      <c r="E38" s="369"/>
      <c r="F38" s="369"/>
      <c r="G38" s="370"/>
      <c r="H38" s="371"/>
      <c r="I38" s="369"/>
      <c r="J38" s="369"/>
      <c r="K38" s="369"/>
      <c r="L38" s="369"/>
      <c r="M38" s="370"/>
      <c r="N38" s="371"/>
      <c r="O38" s="369"/>
      <c r="P38" s="369"/>
      <c r="Q38" s="369"/>
      <c r="R38" s="369"/>
      <c r="S38" s="370"/>
      <c r="T38" s="371"/>
    </row>
    <row r="39" spans="1:20">
      <c r="A39" s="311" t="s">
        <v>734</v>
      </c>
      <c r="B39" s="112" t="s">
        <v>807</v>
      </c>
      <c r="C39" s="369"/>
      <c r="D39" s="369"/>
      <c r="E39" s="369"/>
      <c r="F39" s="369"/>
      <c r="G39" s="370"/>
      <c r="H39" s="371"/>
      <c r="I39" s="369"/>
      <c r="J39" s="369"/>
      <c r="K39" s="369"/>
      <c r="L39" s="369"/>
      <c r="M39" s="370"/>
      <c r="N39" s="371"/>
      <c r="O39" s="369"/>
      <c r="P39" s="369"/>
      <c r="Q39" s="369"/>
      <c r="R39" s="369"/>
      <c r="S39" s="370"/>
      <c r="T39" s="371"/>
    </row>
    <row r="40" spans="1:20">
      <c r="A40" s="311" t="s">
        <v>735</v>
      </c>
      <c r="B40" s="112" t="s">
        <v>808</v>
      </c>
      <c r="C40" s="369"/>
      <c r="D40" s="369"/>
      <c r="E40" s="369"/>
      <c r="F40" s="369"/>
      <c r="G40" s="370"/>
      <c r="H40" s="371"/>
      <c r="I40" s="369"/>
      <c r="J40" s="369"/>
      <c r="K40" s="369"/>
      <c r="L40" s="369"/>
      <c r="M40" s="370"/>
      <c r="N40" s="371"/>
      <c r="O40" s="369"/>
      <c r="P40" s="369"/>
      <c r="Q40" s="369"/>
      <c r="R40" s="369"/>
      <c r="S40" s="370"/>
      <c r="T40" s="371"/>
    </row>
    <row r="41" spans="1:20">
      <c r="A41" s="96"/>
      <c r="B41" s="96"/>
      <c r="C41" s="94"/>
      <c r="D41" s="94"/>
      <c r="E41" s="94"/>
      <c r="F41" s="94"/>
      <c r="G41" s="94"/>
      <c r="H41" s="94"/>
      <c r="I41" s="94"/>
      <c r="J41" s="94"/>
      <c r="K41" s="94"/>
      <c r="L41" s="94"/>
      <c r="M41" s="94"/>
      <c r="N41" s="94"/>
      <c r="O41" s="94"/>
      <c r="P41" s="94"/>
      <c r="Q41" s="94"/>
      <c r="R41" s="94"/>
      <c r="S41" s="94"/>
      <c r="T41" s="94"/>
    </row>
    <row r="42" spans="1:20">
      <c r="A42" s="312"/>
      <c r="B42" s="93"/>
      <c r="C42" s="94"/>
      <c r="D42" s="94"/>
      <c r="E42" s="94"/>
      <c r="F42" s="94"/>
      <c r="G42" s="94"/>
      <c r="H42" s="94"/>
      <c r="I42" s="94"/>
      <c r="J42" s="94"/>
      <c r="K42" s="94"/>
      <c r="L42" s="94"/>
      <c r="M42" s="94"/>
      <c r="N42" s="94"/>
      <c r="O42" s="94"/>
      <c r="P42" s="94"/>
      <c r="Q42" s="94"/>
      <c r="R42" s="94"/>
      <c r="S42" s="94"/>
      <c r="T42" s="94"/>
    </row>
    <row r="44" spans="1:20" ht="15" customHeight="1">
      <c r="C44" s="431" t="s">
        <v>722</v>
      </c>
      <c r="D44" s="432"/>
      <c r="E44" s="432"/>
      <c r="F44" s="432"/>
      <c r="G44" s="432"/>
      <c r="H44" s="433"/>
    </row>
    <row r="45" spans="1:20">
      <c r="C45" s="267">
        <v>2022</v>
      </c>
      <c r="D45" s="267">
        <v>2023</v>
      </c>
      <c r="E45" s="267">
        <v>2024</v>
      </c>
      <c r="F45" s="267">
        <v>2025</v>
      </c>
      <c r="G45" s="267">
        <v>2026</v>
      </c>
      <c r="H45" s="267">
        <v>2027</v>
      </c>
    </row>
    <row r="46" spans="1:20">
      <c r="C46" s="112" t="s">
        <v>769</v>
      </c>
      <c r="D46" s="112" t="s">
        <v>770</v>
      </c>
      <c r="E46" s="112" t="s">
        <v>771</v>
      </c>
      <c r="F46" s="112" t="s">
        <v>772</v>
      </c>
      <c r="G46" s="112" t="s">
        <v>773</v>
      </c>
      <c r="H46" s="112" t="s">
        <v>826</v>
      </c>
    </row>
    <row r="47" spans="1:20" ht="15.6">
      <c r="A47" s="110" t="s">
        <v>698</v>
      </c>
      <c r="B47" s="120" t="s">
        <v>816</v>
      </c>
      <c r="C47" s="369"/>
      <c r="D47" s="369"/>
      <c r="E47" s="369"/>
      <c r="F47" s="369"/>
      <c r="G47" s="370"/>
      <c r="H47" s="371"/>
    </row>
    <row r="48" spans="1:20">
      <c r="A48" s="311" t="s">
        <v>723</v>
      </c>
      <c r="B48" s="112" t="s">
        <v>817</v>
      </c>
      <c r="C48" s="369"/>
      <c r="D48" s="369"/>
      <c r="E48" s="369"/>
      <c r="F48" s="369"/>
      <c r="G48" s="370"/>
      <c r="H48" s="371"/>
    </row>
    <row r="49" spans="1:8">
      <c r="A49" s="311" t="s">
        <v>724</v>
      </c>
      <c r="B49" s="112" t="s">
        <v>818</v>
      </c>
      <c r="C49" s="369"/>
      <c r="D49" s="369"/>
      <c r="E49" s="369"/>
      <c r="F49" s="369"/>
      <c r="G49" s="370"/>
      <c r="H49" s="371"/>
    </row>
    <row r="50" spans="1:8">
      <c r="A50" s="311" t="s">
        <v>725</v>
      </c>
      <c r="B50" s="112" t="s">
        <v>819</v>
      </c>
      <c r="C50" s="369"/>
      <c r="D50" s="369"/>
      <c r="E50" s="369"/>
      <c r="F50" s="369"/>
      <c r="G50" s="370"/>
      <c r="H50" s="371"/>
    </row>
    <row r="51" spans="1:8">
      <c r="A51" s="311" t="s">
        <v>726</v>
      </c>
      <c r="B51" s="112" t="s">
        <v>820</v>
      </c>
      <c r="C51" s="369"/>
      <c r="D51" s="369"/>
      <c r="E51" s="369"/>
      <c r="F51" s="369"/>
      <c r="G51" s="370"/>
      <c r="H51" s="371"/>
    </row>
    <row r="52" spans="1:8">
      <c r="A52" s="311" t="s">
        <v>727</v>
      </c>
      <c r="B52" s="112" t="s">
        <v>821</v>
      </c>
      <c r="C52" s="369"/>
      <c r="D52" s="369"/>
      <c r="E52" s="369"/>
      <c r="F52" s="369"/>
      <c r="G52" s="370"/>
      <c r="H52" s="371"/>
    </row>
    <row r="53" spans="1:8">
      <c r="A53" s="311" t="s">
        <v>728</v>
      </c>
      <c r="B53" s="112" t="s">
        <v>822</v>
      </c>
      <c r="C53" s="369"/>
      <c r="D53" s="369"/>
      <c r="E53" s="369"/>
      <c r="F53" s="369"/>
      <c r="G53" s="370"/>
      <c r="H53" s="371"/>
    </row>
    <row r="54" spans="1:8">
      <c r="A54" s="311" t="s">
        <v>729</v>
      </c>
      <c r="B54" s="112" t="s">
        <v>823</v>
      </c>
      <c r="C54" s="369"/>
      <c r="D54" s="369"/>
      <c r="E54" s="369"/>
      <c r="F54" s="369"/>
      <c r="G54" s="370"/>
      <c r="H54" s="371"/>
    </row>
    <row r="55" spans="1:8">
      <c r="A55" s="311" t="s">
        <v>730</v>
      </c>
      <c r="B55" s="112" t="s">
        <v>824</v>
      </c>
      <c r="C55" s="369"/>
      <c r="D55" s="369"/>
      <c r="E55" s="369"/>
      <c r="F55" s="369"/>
      <c r="G55" s="370"/>
      <c r="H55" s="371"/>
    </row>
    <row r="56" spans="1:8">
      <c r="A56" s="311" t="s">
        <v>731</v>
      </c>
      <c r="B56" s="112" t="s">
        <v>825</v>
      </c>
      <c r="C56" s="369"/>
      <c r="D56" s="369"/>
      <c r="E56" s="369"/>
      <c r="F56" s="369"/>
      <c r="G56" s="370"/>
      <c r="H56" s="371"/>
    </row>
    <row r="57" spans="1:8">
      <c r="A57" s="311" t="s">
        <v>732</v>
      </c>
      <c r="B57" s="112" t="s">
        <v>861</v>
      </c>
      <c r="C57" s="369"/>
      <c r="D57" s="369"/>
      <c r="E57" s="369"/>
      <c r="F57" s="369"/>
      <c r="G57" s="370"/>
      <c r="H57" s="371"/>
    </row>
    <row r="58" spans="1:8">
      <c r="A58" s="311" t="s">
        <v>733</v>
      </c>
      <c r="B58" s="112" t="s">
        <v>862</v>
      </c>
      <c r="C58" s="369"/>
      <c r="D58" s="369"/>
      <c r="E58" s="369"/>
      <c r="F58" s="369"/>
      <c r="G58" s="370"/>
      <c r="H58" s="371"/>
    </row>
    <row r="59" spans="1:8">
      <c r="A59" s="311" t="s">
        <v>734</v>
      </c>
      <c r="B59" s="112" t="s">
        <v>863</v>
      </c>
      <c r="C59" s="369"/>
      <c r="D59" s="369"/>
      <c r="E59" s="369"/>
      <c r="F59" s="369"/>
      <c r="G59" s="370"/>
      <c r="H59" s="371"/>
    </row>
    <row r="60" spans="1:8">
      <c r="A60" s="311" t="s">
        <v>735</v>
      </c>
      <c r="B60" s="112" t="s">
        <v>864</v>
      </c>
      <c r="C60" s="369"/>
      <c r="D60" s="369"/>
      <c r="E60" s="369"/>
      <c r="F60" s="369"/>
      <c r="G60" s="370"/>
      <c r="H60" s="371"/>
    </row>
  </sheetData>
  <mergeCells count="9">
    <mergeCell ref="C44:H44"/>
    <mergeCell ref="C2:T2"/>
    <mergeCell ref="C3:H3"/>
    <mergeCell ref="I3:N3"/>
    <mergeCell ref="O3:T3"/>
    <mergeCell ref="C23:T23"/>
    <mergeCell ref="C24:H24"/>
    <mergeCell ref="I24:N24"/>
    <mergeCell ref="O24:T2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H120"/>
  <sheetViews>
    <sheetView showGridLines="0" topLeftCell="A46" workbookViewId="0">
      <selection activeCell="A76" sqref="A76"/>
    </sheetView>
  </sheetViews>
  <sheetFormatPr baseColWidth="10" defaultColWidth="9.109375" defaultRowHeight="14.4"/>
  <cols>
    <col min="1" max="1" width="60.5546875" style="281" customWidth="1"/>
    <col min="2" max="2" width="14.109375" style="281" customWidth="1"/>
    <col min="3" max="4" width="17.33203125" style="281" customWidth="1"/>
    <col min="5" max="8" width="17.33203125" style="263" customWidth="1"/>
    <col min="9" max="16384" width="9.109375" style="263"/>
  </cols>
  <sheetData>
    <row r="1" spans="1:8">
      <c r="A1" s="270" t="s">
        <v>745</v>
      </c>
      <c r="B1" s="271"/>
      <c r="C1" s="261" t="str">
        <f>IF(P.Participant!C8="-","[Participant's name]",P.Participant!C8)</f>
        <v>[Participant's name]</v>
      </c>
      <c r="D1" s="261"/>
      <c r="E1" s="272"/>
      <c r="F1" s="272"/>
      <c r="G1" s="272"/>
      <c r="H1" s="272"/>
    </row>
    <row r="2" spans="1:8">
      <c r="A2" s="270"/>
      <c r="B2" s="270"/>
      <c r="C2" s="261"/>
      <c r="D2" s="261"/>
      <c r="E2" s="272"/>
      <c r="F2" s="272"/>
      <c r="G2" s="272"/>
      <c r="H2" s="272"/>
    </row>
    <row r="3" spans="1:8">
      <c r="A3" s="270" t="s">
        <v>708</v>
      </c>
      <c r="B3" s="270"/>
      <c r="C3" s="261"/>
      <c r="D3" s="261"/>
      <c r="E3" s="272"/>
      <c r="F3" s="272"/>
      <c r="G3" s="272"/>
      <c r="H3" s="272"/>
    </row>
    <row r="4" spans="1:8">
      <c r="A4" s="273"/>
      <c r="B4" s="271"/>
      <c r="C4" s="271"/>
      <c r="D4" s="271"/>
      <c r="E4" s="272"/>
      <c r="F4" s="272"/>
      <c r="G4" s="272"/>
      <c r="H4" s="272"/>
    </row>
    <row r="5" spans="1:8">
      <c r="A5" s="272"/>
      <c r="B5" s="272"/>
      <c r="C5" s="272"/>
      <c r="D5" s="272"/>
      <c r="E5" s="272"/>
      <c r="F5" s="272"/>
      <c r="G5" s="272"/>
      <c r="H5" s="272"/>
    </row>
    <row r="6" spans="1:8">
      <c r="A6" s="274"/>
      <c r="B6" s="275"/>
      <c r="C6" s="274"/>
      <c r="D6" s="274"/>
      <c r="E6" s="272"/>
      <c r="F6" s="272"/>
      <c r="G6" s="272"/>
      <c r="H6" s="272"/>
    </row>
    <row r="7" spans="1:8">
      <c r="A7" s="67"/>
      <c r="B7" s="276"/>
      <c r="C7" s="274"/>
      <c r="D7" s="274"/>
      <c r="E7" s="272"/>
      <c r="F7" s="272"/>
      <c r="G7" s="272"/>
      <c r="H7" s="276"/>
    </row>
    <row r="8" spans="1:8">
      <c r="A8" s="264"/>
      <c r="B8" s="264"/>
      <c r="C8" s="68" t="s">
        <v>712</v>
      </c>
      <c r="D8" s="68" t="s">
        <v>712</v>
      </c>
      <c r="E8" s="68" t="s">
        <v>712</v>
      </c>
      <c r="F8" s="68" t="s">
        <v>712</v>
      </c>
      <c r="G8" s="68" t="s">
        <v>712</v>
      </c>
      <c r="H8" s="68" t="s">
        <v>712</v>
      </c>
    </row>
    <row r="9" spans="1:8">
      <c r="A9" s="264"/>
      <c r="B9" s="264"/>
      <c r="C9" s="267">
        <v>2022</v>
      </c>
      <c r="D9" s="267">
        <v>2023</v>
      </c>
      <c r="E9" s="267">
        <v>2024</v>
      </c>
      <c r="F9" s="267">
        <v>2025</v>
      </c>
      <c r="G9" s="267">
        <v>2026</v>
      </c>
      <c r="H9" s="267">
        <v>2027</v>
      </c>
    </row>
    <row r="10" spans="1:8">
      <c r="A10" s="264"/>
      <c r="B10" s="264"/>
      <c r="C10" s="113" t="s">
        <v>769</v>
      </c>
      <c r="D10" s="113" t="s">
        <v>770</v>
      </c>
      <c r="E10" s="113" t="s">
        <v>771</v>
      </c>
      <c r="F10" s="113" t="s">
        <v>772</v>
      </c>
      <c r="G10" s="113" t="s">
        <v>773</v>
      </c>
      <c r="H10" s="113" t="s">
        <v>826</v>
      </c>
    </row>
    <row r="11" spans="1:8">
      <c r="A11" s="157" t="s">
        <v>644</v>
      </c>
      <c r="B11" s="121"/>
      <c r="C11" s="277"/>
      <c r="D11" s="277"/>
      <c r="E11" s="277"/>
      <c r="F11" s="277"/>
      <c r="G11" s="277"/>
      <c r="H11" s="277"/>
    </row>
    <row r="12" spans="1:8">
      <c r="A12" s="251" t="s">
        <v>632</v>
      </c>
      <c r="B12" s="2" t="s">
        <v>774</v>
      </c>
      <c r="C12" s="361"/>
      <c r="D12" s="361"/>
      <c r="E12" s="361"/>
      <c r="F12" s="361"/>
      <c r="G12" s="361"/>
      <c r="H12" s="361"/>
    </row>
    <row r="13" spans="1:8">
      <c r="A13" s="251" t="s">
        <v>633</v>
      </c>
      <c r="B13" s="2" t="s">
        <v>775</v>
      </c>
      <c r="C13" s="361"/>
      <c r="D13" s="361"/>
      <c r="E13" s="361"/>
      <c r="F13" s="361"/>
      <c r="G13" s="361"/>
      <c r="H13" s="361"/>
    </row>
    <row r="14" spans="1:8">
      <c r="A14" s="251" t="s">
        <v>634</v>
      </c>
      <c r="B14" s="2" t="s">
        <v>776</v>
      </c>
      <c r="C14" s="362">
        <f>SUM(C15:C16)</f>
        <v>0</v>
      </c>
      <c r="D14" s="362">
        <f t="shared" ref="D14:H14" si="0">SUM(D15:D16)</f>
        <v>0</v>
      </c>
      <c r="E14" s="362">
        <f t="shared" si="0"/>
        <v>0</v>
      </c>
      <c r="F14" s="362">
        <f t="shared" si="0"/>
        <v>0</v>
      </c>
      <c r="G14" s="362">
        <f t="shared" si="0"/>
        <v>0</v>
      </c>
      <c r="H14" s="362">
        <f t="shared" si="0"/>
        <v>0</v>
      </c>
    </row>
    <row r="15" spans="1:8">
      <c r="A15" s="278" t="s">
        <v>635</v>
      </c>
      <c r="B15" s="2" t="s">
        <v>777</v>
      </c>
      <c r="C15" s="361"/>
      <c r="D15" s="361"/>
      <c r="E15" s="361"/>
      <c r="F15" s="361"/>
      <c r="G15" s="361"/>
      <c r="H15" s="361"/>
    </row>
    <row r="16" spans="1:8">
      <c r="A16" s="278" t="s">
        <v>636</v>
      </c>
      <c r="B16" s="2" t="s">
        <v>778</v>
      </c>
      <c r="C16" s="361"/>
      <c r="D16" s="361"/>
      <c r="E16" s="361"/>
      <c r="F16" s="361"/>
      <c r="G16" s="361"/>
      <c r="H16" s="361"/>
    </row>
    <row r="17" spans="1:8">
      <c r="A17" s="251" t="s">
        <v>637</v>
      </c>
      <c r="B17" s="2" t="s">
        <v>779</v>
      </c>
      <c r="C17" s="362">
        <f>SUM(C18:C20)</f>
        <v>0</v>
      </c>
      <c r="D17" s="362">
        <f t="shared" ref="D17:H17" si="1">SUM(D18:D20)</f>
        <v>0</v>
      </c>
      <c r="E17" s="362">
        <f t="shared" si="1"/>
        <v>0</v>
      </c>
      <c r="F17" s="362">
        <f t="shared" si="1"/>
        <v>0</v>
      </c>
      <c r="G17" s="362">
        <f t="shared" si="1"/>
        <v>0</v>
      </c>
      <c r="H17" s="362">
        <f t="shared" si="1"/>
        <v>0</v>
      </c>
    </row>
    <row r="18" spans="1:8">
      <c r="A18" s="278" t="s">
        <v>638</v>
      </c>
      <c r="B18" s="2" t="s">
        <v>780</v>
      </c>
      <c r="C18" s="361"/>
      <c r="D18" s="361"/>
      <c r="E18" s="361"/>
      <c r="F18" s="361"/>
      <c r="G18" s="361"/>
      <c r="H18" s="361"/>
    </row>
    <row r="19" spans="1:8">
      <c r="A19" s="278" t="s">
        <v>639</v>
      </c>
      <c r="B19" s="2" t="s">
        <v>781</v>
      </c>
      <c r="C19" s="361"/>
      <c r="D19" s="361"/>
      <c r="E19" s="361"/>
      <c r="F19" s="361"/>
      <c r="G19" s="361"/>
      <c r="H19" s="361"/>
    </row>
    <row r="20" spans="1:8">
      <c r="A20" s="278" t="s">
        <v>640</v>
      </c>
      <c r="B20" s="2" t="s">
        <v>782</v>
      </c>
      <c r="C20" s="361"/>
      <c r="D20" s="361"/>
      <c r="E20" s="361"/>
      <c r="F20" s="361"/>
      <c r="G20" s="361"/>
      <c r="H20" s="361"/>
    </row>
    <row r="21" spans="1:8">
      <c r="A21" s="251" t="s">
        <v>641</v>
      </c>
      <c r="B21" s="2" t="s">
        <v>783</v>
      </c>
      <c r="C21" s="361"/>
      <c r="D21" s="361"/>
      <c r="E21" s="361"/>
      <c r="F21" s="361"/>
      <c r="G21" s="361"/>
      <c r="H21" s="361"/>
    </row>
    <row r="22" spans="1:8">
      <c r="A22" s="251" t="s">
        <v>643</v>
      </c>
      <c r="B22" s="2" t="s">
        <v>784</v>
      </c>
      <c r="C22" s="361"/>
      <c r="D22" s="361"/>
      <c r="E22" s="361"/>
      <c r="F22" s="361"/>
      <c r="G22" s="361"/>
      <c r="H22" s="361"/>
    </row>
    <row r="23" spans="1:8">
      <c r="A23" s="251" t="s">
        <v>642</v>
      </c>
      <c r="B23" s="2" t="s">
        <v>785</v>
      </c>
      <c r="C23" s="361"/>
      <c r="D23" s="361"/>
      <c r="E23" s="361"/>
      <c r="F23" s="361"/>
      <c r="G23" s="361"/>
      <c r="H23" s="361"/>
    </row>
    <row r="24" spans="1:8">
      <c r="A24" s="251" t="s">
        <v>1036</v>
      </c>
      <c r="B24" s="2" t="s">
        <v>786</v>
      </c>
      <c r="C24" s="361"/>
      <c r="D24" s="361"/>
      <c r="E24" s="361"/>
      <c r="F24" s="361"/>
      <c r="G24" s="361"/>
      <c r="H24" s="361"/>
    </row>
    <row r="25" spans="1:8">
      <c r="A25" s="251" t="s">
        <v>923</v>
      </c>
      <c r="B25" s="2" t="s">
        <v>787</v>
      </c>
      <c r="C25" s="355"/>
      <c r="D25" s="355"/>
      <c r="E25" s="355"/>
      <c r="F25" s="355"/>
      <c r="G25" s="355"/>
      <c r="H25" s="355"/>
    </row>
    <row r="26" spans="1:8">
      <c r="A26" s="279" t="s">
        <v>646</v>
      </c>
      <c r="B26" s="2" t="s">
        <v>788</v>
      </c>
      <c r="C26" s="362">
        <f>SUM(C27,C30,C33)</f>
        <v>0</v>
      </c>
      <c r="D26" s="362">
        <f t="shared" ref="D26:H26" si="2">SUM(D27,D30,D33)</f>
        <v>0</v>
      </c>
      <c r="E26" s="362">
        <f t="shared" si="2"/>
        <v>0</v>
      </c>
      <c r="F26" s="362">
        <f t="shared" si="2"/>
        <v>0</v>
      </c>
      <c r="G26" s="362">
        <f t="shared" si="2"/>
        <v>0</v>
      </c>
      <c r="H26" s="362">
        <f t="shared" si="2"/>
        <v>0</v>
      </c>
    </row>
    <row r="27" spans="1:8">
      <c r="A27" s="251" t="s">
        <v>647</v>
      </c>
      <c r="B27" s="2" t="s">
        <v>789</v>
      </c>
      <c r="C27" s="362">
        <f>SUM(C28:C29)</f>
        <v>0</v>
      </c>
      <c r="D27" s="362">
        <f t="shared" ref="D27:H27" si="3">SUM(D28:D29)</f>
        <v>0</v>
      </c>
      <c r="E27" s="362">
        <f t="shared" si="3"/>
        <v>0</v>
      </c>
      <c r="F27" s="362">
        <f t="shared" si="3"/>
        <v>0</v>
      </c>
      <c r="G27" s="362">
        <f t="shared" si="3"/>
        <v>0</v>
      </c>
      <c r="H27" s="362">
        <f t="shared" si="3"/>
        <v>0</v>
      </c>
    </row>
    <row r="28" spans="1:8">
      <c r="A28" s="278" t="s">
        <v>648</v>
      </c>
      <c r="B28" s="2" t="s">
        <v>790</v>
      </c>
      <c r="C28" s="361"/>
      <c r="D28" s="361"/>
      <c r="E28" s="361"/>
      <c r="F28" s="361"/>
      <c r="G28" s="361"/>
      <c r="H28" s="361"/>
    </row>
    <row r="29" spans="1:8">
      <c r="A29" s="278" t="s">
        <v>649</v>
      </c>
      <c r="B29" s="2" t="s">
        <v>791</v>
      </c>
      <c r="C29" s="361"/>
      <c r="D29" s="361"/>
      <c r="E29" s="361"/>
      <c r="F29" s="361"/>
      <c r="G29" s="361"/>
      <c r="H29" s="361"/>
    </row>
    <row r="30" spans="1:8">
      <c r="A30" s="251" t="s">
        <v>650</v>
      </c>
      <c r="B30" s="2" t="s">
        <v>792</v>
      </c>
      <c r="C30" s="362">
        <f>SUM(C31:C32)</f>
        <v>0</v>
      </c>
      <c r="D30" s="362">
        <f t="shared" ref="D30:H30" si="4">SUM(D31:D32)</f>
        <v>0</v>
      </c>
      <c r="E30" s="362">
        <f t="shared" si="4"/>
        <v>0</v>
      </c>
      <c r="F30" s="362">
        <f t="shared" si="4"/>
        <v>0</v>
      </c>
      <c r="G30" s="362">
        <f t="shared" si="4"/>
        <v>0</v>
      </c>
      <c r="H30" s="362">
        <f t="shared" si="4"/>
        <v>0</v>
      </c>
    </row>
    <row r="31" spans="1:8">
      <c r="A31" s="278" t="s">
        <v>651</v>
      </c>
      <c r="B31" s="2" t="s">
        <v>793</v>
      </c>
      <c r="C31" s="361"/>
      <c r="D31" s="361"/>
      <c r="E31" s="361"/>
      <c r="F31" s="361"/>
      <c r="G31" s="361"/>
      <c r="H31" s="361"/>
    </row>
    <row r="32" spans="1:8">
      <c r="A32" s="278" t="s">
        <v>652</v>
      </c>
      <c r="B32" s="2" t="s">
        <v>794</v>
      </c>
      <c r="C32" s="361"/>
      <c r="D32" s="361"/>
      <c r="E32" s="361"/>
      <c r="F32" s="361"/>
      <c r="G32" s="361"/>
      <c r="H32" s="361"/>
    </row>
    <row r="33" spans="1:8">
      <c r="A33" s="251" t="s">
        <v>653</v>
      </c>
      <c r="B33" s="2" t="s">
        <v>795</v>
      </c>
      <c r="C33" s="361"/>
      <c r="D33" s="361"/>
      <c r="E33" s="361"/>
      <c r="F33" s="361"/>
      <c r="G33" s="361"/>
      <c r="H33" s="361"/>
    </row>
    <row r="34" spans="1:8">
      <c r="A34" s="279" t="s">
        <v>952</v>
      </c>
      <c r="B34" s="2" t="s">
        <v>796</v>
      </c>
      <c r="C34" s="355"/>
      <c r="D34" s="355"/>
      <c r="E34" s="355"/>
      <c r="F34" s="355"/>
      <c r="G34" s="355"/>
      <c r="H34" s="355"/>
    </row>
    <row r="35" spans="1:8">
      <c r="A35" s="279" t="s">
        <v>654</v>
      </c>
      <c r="B35" s="2" t="s">
        <v>797</v>
      </c>
      <c r="C35" s="361"/>
      <c r="D35" s="361"/>
      <c r="E35" s="361"/>
      <c r="F35" s="361"/>
      <c r="G35" s="361"/>
      <c r="H35" s="361"/>
    </row>
    <row r="36" spans="1:8">
      <c r="A36" s="158" t="s">
        <v>645</v>
      </c>
      <c r="B36" s="2" t="s">
        <v>798</v>
      </c>
      <c r="C36" s="362">
        <f>SUM(C12,C13,C14,C17,C21,C22,C23,C24,C25,C26,C34,C35)</f>
        <v>0</v>
      </c>
      <c r="D36" s="362">
        <f t="shared" ref="D36:H36" si="5">SUM(D12,D13,D14,D17,D21,D22,D23,D24,D25,D26,D34,D35)</f>
        <v>0</v>
      </c>
      <c r="E36" s="362">
        <f t="shared" si="5"/>
        <v>0</v>
      </c>
      <c r="F36" s="362">
        <f t="shared" si="5"/>
        <v>0</v>
      </c>
      <c r="G36" s="362">
        <f t="shared" si="5"/>
        <v>0</v>
      </c>
      <c r="H36" s="362">
        <f t="shared" si="5"/>
        <v>0</v>
      </c>
    </row>
    <row r="37" spans="1:8">
      <c r="A37" s="158" t="s">
        <v>655</v>
      </c>
      <c r="B37" s="2"/>
      <c r="C37" s="363"/>
      <c r="D37" s="363"/>
      <c r="E37" s="363"/>
      <c r="F37" s="363"/>
      <c r="G37" s="363"/>
      <c r="H37" s="363"/>
    </row>
    <row r="38" spans="1:8">
      <c r="A38" s="279" t="s">
        <v>656</v>
      </c>
      <c r="B38" s="2" t="s">
        <v>799</v>
      </c>
      <c r="C38" s="362">
        <f>SUM(C39,C43)</f>
        <v>0</v>
      </c>
      <c r="D38" s="362">
        <f t="shared" ref="D38:H38" si="6">SUM(D39,D43)</f>
        <v>0</v>
      </c>
      <c r="E38" s="362">
        <f t="shared" si="6"/>
        <v>0</v>
      </c>
      <c r="F38" s="362">
        <f t="shared" si="6"/>
        <v>0</v>
      </c>
      <c r="G38" s="362">
        <f t="shared" si="6"/>
        <v>0</v>
      </c>
      <c r="H38" s="362">
        <f t="shared" si="6"/>
        <v>0</v>
      </c>
    </row>
    <row r="39" spans="1:8">
      <c r="A39" s="251" t="s">
        <v>657</v>
      </c>
      <c r="B39" s="2" t="s">
        <v>800</v>
      </c>
      <c r="C39" s="362">
        <f>SUM(C40:C42)</f>
        <v>0</v>
      </c>
      <c r="D39" s="362">
        <f t="shared" ref="D39:H39" si="7">SUM(D40:D42)</f>
        <v>0</v>
      </c>
      <c r="E39" s="362">
        <f t="shared" si="7"/>
        <v>0</v>
      </c>
      <c r="F39" s="362">
        <f t="shared" si="7"/>
        <v>0</v>
      </c>
      <c r="G39" s="362">
        <f t="shared" si="7"/>
        <v>0</v>
      </c>
      <c r="H39" s="362">
        <f t="shared" si="7"/>
        <v>0</v>
      </c>
    </row>
    <row r="40" spans="1:8">
      <c r="A40" s="278" t="s">
        <v>658</v>
      </c>
      <c r="B40" s="2" t="s">
        <v>801</v>
      </c>
      <c r="C40" s="361"/>
      <c r="D40" s="361"/>
      <c r="E40" s="361"/>
      <c r="F40" s="361"/>
      <c r="G40" s="361"/>
      <c r="H40" s="361"/>
    </row>
    <row r="41" spans="1:8">
      <c r="A41" s="278" t="s">
        <v>659</v>
      </c>
      <c r="B41" s="2" t="s">
        <v>802</v>
      </c>
      <c r="C41" s="361"/>
      <c r="D41" s="361"/>
      <c r="E41" s="361"/>
      <c r="F41" s="361"/>
      <c r="G41" s="361"/>
      <c r="H41" s="361"/>
    </row>
    <row r="42" spans="1:8">
      <c r="A42" s="278" t="s">
        <v>660</v>
      </c>
      <c r="B42" s="2" t="s">
        <v>803</v>
      </c>
      <c r="C42" s="361"/>
      <c r="D42" s="361"/>
      <c r="E42" s="361"/>
      <c r="F42" s="361"/>
      <c r="G42" s="361"/>
      <c r="H42" s="361"/>
    </row>
    <row r="43" spans="1:8">
      <c r="A43" s="251" t="s">
        <v>661</v>
      </c>
      <c r="B43" s="2" t="s">
        <v>804</v>
      </c>
      <c r="C43" s="362">
        <f>SUM(C44:C46)</f>
        <v>0</v>
      </c>
      <c r="D43" s="362">
        <f t="shared" ref="D43:H43" si="8">SUM(D44:D46)</f>
        <v>0</v>
      </c>
      <c r="E43" s="362">
        <f t="shared" si="8"/>
        <v>0</v>
      </c>
      <c r="F43" s="362">
        <f t="shared" si="8"/>
        <v>0</v>
      </c>
      <c r="G43" s="362">
        <f t="shared" si="8"/>
        <v>0</v>
      </c>
      <c r="H43" s="362">
        <f t="shared" si="8"/>
        <v>0</v>
      </c>
    </row>
    <row r="44" spans="1:8">
      <c r="A44" s="278" t="s">
        <v>658</v>
      </c>
      <c r="B44" s="2" t="s">
        <v>805</v>
      </c>
      <c r="C44" s="361"/>
      <c r="D44" s="361"/>
      <c r="E44" s="361"/>
      <c r="F44" s="361"/>
      <c r="G44" s="361"/>
      <c r="H44" s="361"/>
    </row>
    <row r="45" spans="1:8">
      <c r="A45" s="278" t="s">
        <v>659</v>
      </c>
      <c r="B45" s="2" t="s">
        <v>806</v>
      </c>
      <c r="C45" s="361"/>
      <c r="D45" s="361"/>
      <c r="E45" s="361"/>
      <c r="F45" s="361"/>
      <c r="G45" s="361"/>
      <c r="H45" s="361"/>
    </row>
    <row r="46" spans="1:8">
      <c r="A46" s="278" t="s">
        <v>660</v>
      </c>
      <c r="B46" s="2" t="s">
        <v>807</v>
      </c>
      <c r="C46" s="361"/>
      <c r="D46" s="361"/>
      <c r="E46" s="361"/>
      <c r="F46" s="361"/>
      <c r="G46" s="361"/>
      <c r="H46" s="361"/>
    </row>
    <row r="47" spans="1:8">
      <c r="A47" s="279" t="s">
        <v>662</v>
      </c>
      <c r="B47" s="2" t="s">
        <v>808</v>
      </c>
      <c r="C47" s="362">
        <f>SUM(C48,C52)</f>
        <v>0</v>
      </c>
      <c r="D47" s="362">
        <f t="shared" ref="D47:H47" si="9">SUM(D48,D52)</f>
        <v>0</v>
      </c>
      <c r="E47" s="362">
        <f t="shared" si="9"/>
        <v>0</v>
      </c>
      <c r="F47" s="362">
        <f t="shared" si="9"/>
        <v>0</v>
      </c>
      <c r="G47" s="362">
        <f t="shared" si="9"/>
        <v>0</v>
      </c>
      <c r="H47" s="362">
        <f t="shared" si="9"/>
        <v>0</v>
      </c>
    </row>
    <row r="48" spans="1:8">
      <c r="A48" s="251" t="s">
        <v>663</v>
      </c>
      <c r="B48" s="2" t="s">
        <v>809</v>
      </c>
      <c r="C48" s="362">
        <f>SUM(C49:C51)</f>
        <v>0</v>
      </c>
      <c r="D48" s="362">
        <f t="shared" ref="D48:H48" si="10">SUM(D49:D51)</f>
        <v>0</v>
      </c>
      <c r="E48" s="362">
        <f t="shared" si="10"/>
        <v>0</v>
      </c>
      <c r="F48" s="362">
        <f t="shared" si="10"/>
        <v>0</v>
      </c>
      <c r="G48" s="362">
        <f t="shared" si="10"/>
        <v>0</v>
      </c>
      <c r="H48" s="362">
        <f t="shared" si="10"/>
        <v>0</v>
      </c>
    </row>
    <row r="49" spans="1:8">
      <c r="A49" s="278" t="s">
        <v>658</v>
      </c>
      <c r="B49" s="2" t="s">
        <v>810</v>
      </c>
      <c r="C49" s="361"/>
      <c r="D49" s="361"/>
      <c r="E49" s="361"/>
      <c r="F49" s="361"/>
      <c r="G49" s="361"/>
      <c r="H49" s="361"/>
    </row>
    <row r="50" spans="1:8">
      <c r="A50" s="278" t="s">
        <v>659</v>
      </c>
      <c r="B50" s="2" t="s">
        <v>811</v>
      </c>
      <c r="C50" s="361"/>
      <c r="D50" s="361"/>
      <c r="E50" s="361"/>
      <c r="F50" s="361"/>
      <c r="G50" s="361"/>
      <c r="H50" s="361"/>
    </row>
    <row r="51" spans="1:8">
      <c r="A51" s="278" t="s">
        <v>660</v>
      </c>
      <c r="B51" s="2" t="s">
        <v>812</v>
      </c>
      <c r="C51" s="361"/>
      <c r="D51" s="361"/>
      <c r="E51" s="361"/>
      <c r="F51" s="361"/>
      <c r="G51" s="361"/>
      <c r="H51" s="361"/>
    </row>
    <row r="52" spans="1:8">
      <c r="A52" s="280" t="s">
        <v>664</v>
      </c>
      <c r="B52" s="2" t="s">
        <v>813</v>
      </c>
      <c r="C52" s="362">
        <f>SUM(C53:C55)</f>
        <v>0</v>
      </c>
      <c r="D52" s="362">
        <f t="shared" ref="D52:H52" si="11">SUM(D53:D55)</f>
        <v>0</v>
      </c>
      <c r="E52" s="362">
        <f t="shared" si="11"/>
        <v>0</v>
      </c>
      <c r="F52" s="362">
        <f t="shared" si="11"/>
        <v>0</v>
      </c>
      <c r="G52" s="362">
        <f t="shared" si="11"/>
        <v>0</v>
      </c>
      <c r="H52" s="362">
        <f t="shared" si="11"/>
        <v>0</v>
      </c>
    </row>
    <row r="53" spans="1:8">
      <c r="A53" s="278" t="s">
        <v>658</v>
      </c>
      <c r="B53" s="2" t="s">
        <v>814</v>
      </c>
      <c r="C53" s="364"/>
      <c r="D53" s="364"/>
      <c r="E53" s="364"/>
      <c r="F53" s="364"/>
      <c r="G53" s="364"/>
      <c r="H53" s="364"/>
    </row>
    <row r="54" spans="1:8">
      <c r="A54" s="278" t="s">
        <v>659</v>
      </c>
      <c r="B54" s="2" t="s">
        <v>815</v>
      </c>
      <c r="C54" s="361"/>
      <c r="D54" s="361"/>
      <c r="E54" s="361"/>
      <c r="F54" s="361"/>
      <c r="G54" s="361"/>
      <c r="H54" s="361"/>
    </row>
    <row r="55" spans="1:8">
      <c r="A55" s="278" t="s">
        <v>660</v>
      </c>
      <c r="B55" s="2" t="s">
        <v>816</v>
      </c>
      <c r="C55" s="361"/>
      <c r="D55" s="361"/>
      <c r="E55" s="361"/>
      <c r="F55" s="361"/>
      <c r="G55" s="361"/>
      <c r="H55" s="361"/>
    </row>
    <row r="56" spans="1:8">
      <c r="A56" s="279" t="s">
        <v>665</v>
      </c>
      <c r="B56" s="2" t="s">
        <v>817</v>
      </c>
      <c r="C56" s="362">
        <f>SUM(C57:C59)</f>
        <v>0</v>
      </c>
      <c r="D56" s="362">
        <f t="shared" ref="D56:H56" si="12">SUM(D57:D59)</f>
        <v>0</v>
      </c>
      <c r="E56" s="362">
        <f t="shared" si="12"/>
        <v>0</v>
      </c>
      <c r="F56" s="362">
        <f t="shared" si="12"/>
        <v>0</v>
      </c>
      <c r="G56" s="362">
        <f t="shared" si="12"/>
        <v>0</v>
      </c>
      <c r="H56" s="362">
        <f t="shared" si="12"/>
        <v>0</v>
      </c>
    </row>
    <row r="57" spans="1:8">
      <c r="A57" s="251" t="s">
        <v>658</v>
      </c>
      <c r="B57" s="2" t="s">
        <v>818</v>
      </c>
      <c r="C57" s="361"/>
      <c r="D57" s="361"/>
      <c r="E57" s="361"/>
      <c r="F57" s="361"/>
      <c r="G57" s="361"/>
      <c r="H57" s="361"/>
    </row>
    <row r="58" spans="1:8">
      <c r="A58" s="251" t="s">
        <v>659</v>
      </c>
      <c r="B58" s="2" t="s">
        <v>819</v>
      </c>
      <c r="C58" s="361"/>
      <c r="D58" s="361"/>
      <c r="E58" s="361"/>
      <c r="F58" s="361"/>
      <c r="G58" s="361"/>
      <c r="H58" s="361"/>
    </row>
    <row r="59" spans="1:8">
      <c r="A59" s="251" t="s">
        <v>660</v>
      </c>
      <c r="B59" s="2" t="s">
        <v>820</v>
      </c>
      <c r="C59" s="361"/>
      <c r="D59" s="361"/>
      <c r="E59" s="361"/>
      <c r="F59" s="361"/>
      <c r="G59" s="361"/>
      <c r="H59" s="361"/>
    </row>
    <row r="60" spans="1:8">
      <c r="A60" s="279" t="s">
        <v>669</v>
      </c>
      <c r="B60" s="2" t="s">
        <v>821</v>
      </c>
      <c r="C60" s="361"/>
      <c r="D60" s="361"/>
      <c r="E60" s="361"/>
      <c r="F60" s="361"/>
      <c r="G60" s="361"/>
      <c r="H60" s="361"/>
    </row>
    <row r="61" spans="1:8">
      <c r="A61" s="279" t="s">
        <v>668</v>
      </c>
      <c r="B61" s="2" t="s">
        <v>822</v>
      </c>
      <c r="C61" s="361"/>
      <c r="D61" s="361"/>
      <c r="E61" s="361"/>
      <c r="F61" s="361"/>
      <c r="G61" s="361"/>
      <c r="H61" s="361"/>
    </row>
    <row r="62" spans="1:8">
      <c r="A62" s="279" t="s">
        <v>643</v>
      </c>
      <c r="B62" s="2" t="s">
        <v>823</v>
      </c>
      <c r="C62" s="361"/>
      <c r="D62" s="361"/>
      <c r="E62" s="361"/>
      <c r="F62" s="361"/>
      <c r="G62" s="361"/>
      <c r="H62" s="361"/>
    </row>
    <row r="63" spans="1:8">
      <c r="A63" s="279" t="s">
        <v>1037</v>
      </c>
      <c r="B63" s="2" t="s">
        <v>824</v>
      </c>
      <c r="C63" s="362">
        <f>SUM(C64:C65)</f>
        <v>0</v>
      </c>
      <c r="D63" s="362">
        <f t="shared" ref="D63:H63" si="13">SUM(D64:D65)</f>
        <v>0</v>
      </c>
      <c r="E63" s="362">
        <f t="shared" si="13"/>
        <v>0</v>
      </c>
      <c r="F63" s="362">
        <f t="shared" si="13"/>
        <v>0</v>
      </c>
      <c r="G63" s="362">
        <f t="shared" si="13"/>
        <v>0</v>
      </c>
      <c r="H63" s="362">
        <f t="shared" si="13"/>
        <v>0</v>
      </c>
    </row>
    <row r="64" spans="1:8">
      <c r="A64" s="251" t="s">
        <v>1038</v>
      </c>
      <c r="B64" s="2" t="s">
        <v>825</v>
      </c>
      <c r="C64" s="355"/>
      <c r="D64" s="355"/>
      <c r="E64" s="355"/>
      <c r="F64" s="355"/>
      <c r="G64" s="355"/>
      <c r="H64" s="355"/>
    </row>
    <row r="65" spans="1:8">
      <c r="A65" s="251" t="s">
        <v>1039</v>
      </c>
      <c r="B65" s="2" t="s">
        <v>861</v>
      </c>
      <c r="C65" s="355"/>
      <c r="D65" s="355"/>
      <c r="E65" s="355"/>
      <c r="F65" s="355"/>
      <c r="G65" s="355"/>
      <c r="H65" s="355"/>
    </row>
    <row r="66" spans="1:8">
      <c r="A66" s="279" t="s">
        <v>670</v>
      </c>
      <c r="B66" s="2" t="s">
        <v>862</v>
      </c>
      <c r="C66" s="361"/>
      <c r="D66" s="361"/>
      <c r="E66" s="361"/>
      <c r="F66" s="361"/>
      <c r="G66" s="361"/>
      <c r="H66" s="361"/>
    </row>
    <row r="67" spans="1:8">
      <c r="A67" s="158" t="s">
        <v>666</v>
      </c>
      <c r="B67" s="2" t="s">
        <v>863</v>
      </c>
      <c r="C67" s="362">
        <f>SUM(C38,C47,C56,C60:C63,C66)</f>
        <v>0</v>
      </c>
      <c r="D67" s="362">
        <f t="shared" ref="D67:H67" si="14">SUM(D38,D47,D56,D60:D63,D66)</f>
        <v>0</v>
      </c>
      <c r="E67" s="362">
        <f t="shared" si="14"/>
        <v>0</v>
      </c>
      <c r="F67" s="362">
        <f t="shared" si="14"/>
        <v>0</v>
      </c>
      <c r="G67" s="362">
        <f t="shared" si="14"/>
        <v>0</v>
      </c>
      <c r="H67" s="362">
        <f t="shared" si="14"/>
        <v>0</v>
      </c>
    </row>
    <row r="68" spans="1:8">
      <c r="A68" s="158" t="s">
        <v>667</v>
      </c>
      <c r="B68" s="2" t="s">
        <v>864</v>
      </c>
      <c r="C68" s="362">
        <f>C36-C67</f>
        <v>0</v>
      </c>
      <c r="D68" s="362">
        <f t="shared" ref="D68:H68" si="15">D36-D67</f>
        <v>0</v>
      </c>
      <c r="E68" s="362">
        <f t="shared" si="15"/>
        <v>0</v>
      </c>
      <c r="F68" s="362">
        <f t="shared" si="15"/>
        <v>0</v>
      </c>
      <c r="G68" s="362">
        <f t="shared" si="15"/>
        <v>0</v>
      </c>
      <c r="H68" s="362">
        <f t="shared" si="15"/>
        <v>0</v>
      </c>
    </row>
    <row r="69" spans="1:8">
      <c r="A69" s="263"/>
      <c r="B69" s="263"/>
      <c r="C69" s="378"/>
      <c r="D69" s="378"/>
      <c r="E69" s="379"/>
      <c r="F69" s="379"/>
      <c r="G69" s="379"/>
      <c r="H69" s="379"/>
    </row>
    <row r="70" spans="1:8">
      <c r="A70" s="158" t="s">
        <v>757</v>
      </c>
      <c r="B70" s="2"/>
      <c r="C70" s="363"/>
      <c r="D70" s="363"/>
      <c r="E70" s="363"/>
      <c r="F70" s="363"/>
      <c r="G70" s="363"/>
      <c r="H70" s="363"/>
    </row>
    <row r="71" spans="1:8">
      <c r="A71" s="251" t="s">
        <v>1135</v>
      </c>
      <c r="B71" s="2" t="s">
        <v>865</v>
      </c>
      <c r="C71" s="361"/>
      <c r="D71" s="361"/>
      <c r="E71" s="361"/>
      <c r="F71" s="361"/>
      <c r="G71" s="361"/>
      <c r="H71" s="361"/>
    </row>
    <row r="72" spans="1:8">
      <c r="A72" s="251" t="s">
        <v>1136</v>
      </c>
      <c r="B72" s="2" t="s">
        <v>866</v>
      </c>
      <c r="C72" s="361"/>
      <c r="D72" s="361"/>
      <c r="E72" s="361"/>
      <c r="F72" s="361"/>
      <c r="G72" s="361"/>
      <c r="H72" s="361"/>
    </row>
    <row r="73" spans="1:8">
      <c r="A73" s="263"/>
      <c r="B73" s="263"/>
      <c r="C73" s="263"/>
      <c r="D73" s="263"/>
    </row>
    <row r="74" spans="1:8">
      <c r="A74" s="263"/>
      <c r="B74" s="263"/>
      <c r="C74" s="263"/>
      <c r="D74" s="263"/>
    </row>
    <row r="75" spans="1:8">
      <c r="A75" s="263"/>
      <c r="B75" s="263"/>
      <c r="C75" s="263"/>
      <c r="D75" s="263"/>
    </row>
    <row r="76" spans="1:8">
      <c r="A76" s="263"/>
      <c r="B76" s="263"/>
      <c r="C76" s="263"/>
      <c r="D76" s="263"/>
    </row>
    <row r="77" spans="1:8">
      <c r="A77" s="263"/>
      <c r="B77" s="263"/>
      <c r="C77" s="263"/>
      <c r="D77" s="263"/>
    </row>
    <row r="78" spans="1:8">
      <c r="A78" s="263"/>
      <c r="B78" s="263"/>
      <c r="C78" s="263"/>
      <c r="D78" s="263"/>
    </row>
    <row r="79" spans="1:8">
      <c r="A79" s="263"/>
      <c r="B79" s="263"/>
      <c r="C79" s="263"/>
      <c r="D79" s="263"/>
    </row>
    <row r="80" spans="1:8">
      <c r="A80" s="263"/>
      <c r="B80" s="263"/>
      <c r="C80" s="263"/>
      <c r="D80" s="263"/>
    </row>
    <row r="81" spans="1:4">
      <c r="A81" s="263"/>
      <c r="B81" s="263"/>
      <c r="C81" s="263"/>
      <c r="D81" s="263"/>
    </row>
    <row r="82" spans="1:4">
      <c r="A82" s="263"/>
      <c r="B82" s="263"/>
      <c r="C82" s="263"/>
      <c r="D82" s="263"/>
    </row>
    <row r="83" spans="1:4">
      <c r="A83" s="263"/>
      <c r="B83" s="263"/>
      <c r="C83" s="263"/>
      <c r="D83" s="263"/>
    </row>
    <row r="84" spans="1:4">
      <c r="A84" s="263"/>
      <c r="B84" s="263"/>
      <c r="C84" s="263"/>
      <c r="D84" s="263"/>
    </row>
    <row r="85" spans="1:4">
      <c r="A85" s="263"/>
      <c r="B85" s="263"/>
      <c r="C85" s="263"/>
      <c r="D85" s="263"/>
    </row>
    <row r="86" spans="1:4">
      <c r="A86" s="263"/>
      <c r="B86" s="263"/>
      <c r="C86" s="263"/>
      <c r="D86" s="263"/>
    </row>
    <row r="87" spans="1:4">
      <c r="A87" s="263"/>
      <c r="B87" s="263"/>
      <c r="C87" s="263"/>
      <c r="D87" s="263"/>
    </row>
    <row r="88" spans="1:4">
      <c r="A88" s="263"/>
      <c r="B88" s="263"/>
      <c r="C88" s="263"/>
      <c r="D88" s="263"/>
    </row>
    <row r="89" spans="1:4">
      <c r="A89" s="263"/>
      <c r="B89" s="263"/>
      <c r="C89" s="263"/>
      <c r="D89" s="263"/>
    </row>
    <row r="90" spans="1:4">
      <c r="A90" s="263"/>
      <c r="B90" s="263"/>
      <c r="C90" s="263"/>
      <c r="D90" s="263"/>
    </row>
    <row r="91" spans="1:4">
      <c r="A91" s="263"/>
      <c r="B91" s="263"/>
      <c r="C91" s="263"/>
      <c r="D91" s="263"/>
    </row>
    <row r="92" spans="1:4">
      <c r="A92" s="263"/>
      <c r="B92" s="263"/>
      <c r="C92" s="263"/>
      <c r="D92" s="263"/>
    </row>
    <row r="93" spans="1:4">
      <c r="A93" s="263"/>
      <c r="B93" s="263"/>
      <c r="C93" s="263"/>
      <c r="D93" s="263"/>
    </row>
    <row r="94" spans="1:4">
      <c r="A94" s="263"/>
      <c r="B94" s="263"/>
      <c r="C94" s="263"/>
      <c r="D94" s="263"/>
    </row>
    <row r="95" spans="1:4">
      <c r="A95" s="263"/>
      <c r="B95" s="263"/>
      <c r="C95" s="263"/>
      <c r="D95" s="263"/>
    </row>
    <row r="96" spans="1:4">
      <c r="A96" s="263"/>
      <c r="B96" s="263"/>
      <c r="C96" s="263"/>
      <c r="D96" s="263"/>
    </row>
    <row r="97" spans="1:4">
      <c r="A97" s="263"/>
      <c r="B97" s="263"/>
      <c r="C97" s="263"/>
      <c r="D97" s="263"/>
    </row>
    <row r="98" spans="1:4">
      <c r="A98" s="263"/>
      <c r="B98" s="263"/>
      <c r="C98" s="263"/>
      <c r="D98" s="263"/>
    </row>
    <row r="99" spans="1:4">
      <c r="A99" s="263"/>
      <c r="B99" s="263"/>
      <c r="C99" s="263"/>
      <c r="D99" s="263"/>
    </row>
    <row r="100" spans="1:4">
      <c r="A100" s="263"/>
      <c r="B100" s="263"/>
      <c r="C100" s="263"/>
      <c r="D100" s="263"/>
    </row>
    <row r="101" spans="1:4">
      <c r="A101" s="263"/>
      <c r="B101" s="263"/>
      <c r="C101" s="263"/>
      <c r="D101" s="263"/>
    </row>
    <row r="102" spans="1:4">
      <c r="A102" s="263"/>
      <c r="B102" s="263"/>
      <c r="C102" s="263"/>
      <c r="D102" s="263"/>
    </row>
    <row r="103" spans="1:4">
      <c r="A103" s="263"/>
      <c r="B103" s="263"/>
      <c r="C103" s="263"/>
      <c r="D103" s="263"/>
    </row>
    <row r="104" spans="1:4">
      <c r="A104" s="263"/>
      <c r="B104" s="263"/>
      <c r="C104" s="263"/>
      <c r="D104" s="263"/>
    </row>
    <row r="105" spans="1:4">
      <c r="A105" s="263"/>
      <c r="B105" s="263"/>
      <c r="C105" s="263"/>
      <c r="D105" s="263"/>
    </row>
    <row r="106" spans="1:4">
      <c r="A106" s="263"/>
      <c r="B106" s="263"/>
      <c r="C106" s="263"/>
      <c r="D106" s="263"/>
    </row>
    <row r="107" spans="1:4">
      <c r="A107" s="263"/>
      <c r="B107" s="263"/>
      <c r="C107" s="263"/>
      <c r="D107" s="263"/>
    </row>
    <row r="108" spans="1:4">
      <c r="A108" s="263"/>
      <c r="B108" s="263"/>
      <c r="C108" s="263"/>
      <c r="D108" s="263"/>
    </row>
    <row r="109" spans="1:4">
      <c r="A109" s="263"/>
      <c r="B109" s="263"/>
      <c r="C109" s="263"/>
      <c r="D109" s="263"/>
    </row>
    <row r="110" spans="1:4">
      <c r="A110" s="263"/>
      <c r="B110" s="263"/>
      <c r="C110" s="263"/>
      <c r="D110" s="263"/>
    </row>
    <row r="111" spans="1:4">
      <c r="A111" s="263"/>
      <c r="B111" s="263"/>
      <c r="C111" s="263"/>
      <c r="D111" s="263"/>
    </row>
    <row r="112" spans="1:4">
      <c r="A112" s="263"/>
      <c r="B112" s="263"/>
      <c r="C112" s="263"/>
      <c r="D112" s="263"/>
    </row>
    <row r="113" spans="1:4">
      <c r="A113" s="263"/>
      <c r="B113" s="263"/>
      <c r="C113" s="263"/>
      <c r="D113" s="263"/>
    </row>
    <row r="114" spans="1:4">
      <c r="A114" s="263"/>
      <c r="B114" s="263"/>
      <c r="C114" s="263"/>
      <c r="D114" s="263"/>
    </row>
    <row r="115" spans="1:4">
      <c r="A115" s="263"/>
      <c r="B115" s="263"/>
      <c r="C115" s="263"/>
      <c r="D115" s="263"/>
    </row>
    <row r="116" spans="1:4">
      <c r="A116" s="263"/>
      <c r="B116" s="263"/>
      <c r="C116" s="263"/>
      <c r="D116" s="263"/>
    </row>
    <row r="117" spans="1:4">
      <c r="A117" s="263"/>
      <c r="B117" s="263"/>
      <c r="C117" s="263"/>
      <c r="D117" s="263"/>
    </row>
    <row r="118" spans="1:4">
      <c r="A118" s="263"/>
      <c r="B118" s="263"/>
      <c r="C118" s="263"/>
      <c r="D118" s="263"/>
    </row>
    <row r="119" spans="1:4">
      <c r="A119" s="263"/>
      <c r="B119" s="263"/>
      <c r="C119" s="263"/>
      <c r="D119" s="263"/>
    </row>
    <row r="120" spans="1:4">
      <c r="A120" s="263"/>
      <c r="B120" s="263"/>
      <c r="C120" s="263"/>
      <c r="D120" s="263"/>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H40"/>
  <sheetViews>
    <sheetView showGridLines="0" topLeftCell="A9" workbookViewId="0">
      <selection activeCell="F28" sqref="F28"/>
    </sheetView>
  </sheetViews>
  <sheetFormatPr baseColWidth="10" defaultColWidth="11.44140625" defaultRowHeight="14.4"/>
  <cols>
    <col min="1" max="1" width="45.88671875" style="263" customWidth="1"/>
    <col min="2" max="2" width="27" style="263" customWidth="1"/>
    <col min="3" max="8" width="18.33203125" style="263" customWidth="1"/>
    <col min="9" max="16384" width="11.44140625" style="263"/>
  </cols>
  <sheetData>
    <row r="1" spans="1:8">
      <c r="A1" s="270" t="s">
        <v>990</v>
      </c>
      <c r="B1" s="271"/>
      <c r="C1" s="261" t="str">
        <f>IF(P.Participant!C8="-","[Participant's name]",P.Participant!C8)</f>
        <v>[Participant's name]</v>
      </c>
      <c r="D1" s="261"/>
      <c r="E1" s="272"/>
      <c r="F1" s="272"/>
      <c r="G1" s="272"/>
      <c r="H1" s="272"/>
    </row>
    <row r="2" spans="1:8">
      <c r="A2" s="270" t="s">
        <v>997</v>
      </c>
      <c r="B2" s="270"/>
      <c r="C2" s="261"/>
      <c r="D2" s="261"/>
      <c r="E2" s="272"/>
      <c r="F2" s="272"/>
      <c r="G2" s="272"/>
      <c r="H2" s="272"/>
    </row>
    <row r="3" spans="1:8">
      <c r="A3" s="270" t="s">
        <v>988</v>
      </c>
      <c r="B3" s="270"/>
      <c r="C3" s="261"/>
      <c r="D3" s="261"/>
      <c r="E3" s="272"/>
      <c r="F3" s="272"/>
      <c r="G3" s="272"/>
      <c r="H3" s="272"/>
    </row>
    <row r="4" spans="1:8">
      <c r="A4" s="273"/>
      <c r="B4" s="271"/>
      <c r="C4" s="271"/>
      <c r="D4" s="271"/>
      <c r="E4" s="272"/>
      <c r="F4" s="272"/>
      <c r="G4" s="272"/>
      <c r="H4" s="272"/>
    </row>
    <row r="5" spans="1:8">
      <c r="A5" s="281"/>
      <c r="C5" s="281"/>
      <c r="D5" s="281"/>
    </row>
    <row r="6" spans="1:8">
      <c r="A6" s="281"/>
      <c r="C6" s="281"/>
      <c r="D6" s="281"/>
    </row>
    <row r="7" spans="1:8">
      <c r="A7" s="264"/>
      <c r="C7" s="68" t="s">
        <v>712</v>
      </c>
      <c r="D7" s="68" t="s">
        <v>712</v>
      </c>
      <c r="E7" s="68" t="s">
        <v>712</v>
      </c>
      <c r="F7" s="68" t="s">
        <v>712</v>
      </c>
      <c r="G7" s="68" t="s">
        <v>712</v>
      </c>
      <c r="H7" s="68" t="s">
        <v>712</v>
      </c>
    </row>
    <row r="8" spans="1:8">
      <c r="A8" s="264"/>
      <c r="B8" s="264"/>
      <c r="C8" s="255">
        <v>2022</v>
      </c>
      <c r="D8" s="255">
        <v>2023</v>
      </c>
      <c r="E8" s="255">
        <v>2024</v>
      </c>
      <c r="F8" s="255">
        <v>2025</v>
      </c>
      <c r="G8" s="255">
        <v>2026</v>
      </c>
      <c r="H8" s="255">
        <v>2027</v>
      </c>
    </row>
    <row r="9" spans="1:8">
      <c r="A9" s="264"/>
      <c r="B9" s="264"/>
      <c r="C9" s="113" t="s">
        <v>769</v>
      </c>
      <c r="D9" s="113" t="s">
        <v>770</v>
      </c>
      <c r="E9" s="113" t="s">
        <v>771</v>
      </c>
      <c r="F9" s="113" t="s">
        <v>772</v>
      </c>
      <c r="G9" s="113" t="s">
        <v>773</v>
      </c>
      <c r="H9" s="113" t="s">
        <v>826</v>
      </c>
    </row>
    <row r="10" spans="1:8">
      <c r="A10" s="303" t="s">
        <v>989</v>
      </c>
      <c r="B10" s="121"/>
      <c r="C10" s="277"/>
      <c r="D10" s="257"/>
      <c r="E10" s="277"/>
      <c r="F10" s="277"/>
      <c r="G10" s="277"/>
      <c r="H10" s="277"/>
    </row>
    <row r="11" spans="1:8" ht="27.6">
      <c r="A11" s="304" t="s">
        <v>991</v>
      </c>
      <c r="B11" s="2" t="s">
        <v>774</v>
      </c>
      <c r="C11" s="361"/>
      <c r="D11" s="361"/>
      <c r="E11" s="361"/>
      <c r="F11" s="361"/>
      <c r="G11" s="361"/>
      <c r="H11" s="361"/>
    </row>
    <row r="12" spans="1:8" ht="30" customHeight="1">
      <c r="A12" s="304" t="s">
        <v>992</v>
      </c>
      <c r="B12" s="2" t="s">
        <v>775</v>
      </c>
      <c r="C12" s="361"/>
      <c r="D12" s="361"/>
      <c r="E12" s="361"/>
      <c r="F12" s="361"/>
      <c r="G12" s="361"/>
      <c r="H12" s="361"/>
    </row>
    <row r="13" spans="1:8">
      <c r="A13" s="305" t="s">
        <v>993</v>
      </c>
      <c r="B13" s="2" t="s">
        <v>776</v>
      </c>
      <c r="C13" s="361"/>
      <c r="D13" s="361"/>
      <c r="E13" s="361"/>
      <c r="F13" s="361"/>
      <c r="G13" s="361"/>
      <c r="H13" s="361"/>
    </row>
    <row r="14" spans="1:8">
      <c r="A14" s="305" t="s">
        <v>994</v>
      </c>
      <c r="B14" s="2" t="s">
        <v>777</v>
      </c>
      <c r="C14" s="361"/>
      <c r="D14" s="361"/>
      <c r="E14" s="361"/>
      <c r="F14" s="361"/>
      <c r="G14" s="361"/>
      <c r="H14" s="361"/>
    </row>
    <row r="15" spans="1:8">
      <c r="A15" s="303" t="s">
        <v>1</v>
      </c>
      <c r="B15" s="2" t="s">
        <v>778</v>
      </c>
      <c r="C15" s="361"/>
      <c r="D15" s="361"/>
      <c r="E15" s="361"/>
      <c r="F15" s="361"/>
      <c r="G15" s="361"/>
      <c r="H15" s="361"/>
    </row>
    <row r="16" spans="1:8">
      <c r="A16" s="303" t="s">
        <v>924</v>
      </c>
      <c r="B16" s="2" t="s">
        <v>779</v>
      </c>
      <c r="C16" s="361"/>
      <c r="D16" s="361"/>
      <c r="E16" s="361"/>
      <c r="F16" s="361"/>
      <c r="G16" s="361"/>
      <c r="H16" s="361"/>
    </row>
    <row r="17" spans="1:8">
      <c r="A17" s="306" t="s">
        <v>995</v>
      </c>
      <c r="B17" s="2" t="s">
        <v>780</v>
      </c>
      <c r="C17" s="362" t="e">
        <f>C13/C15</f>
        <v>#DIV/0!</v>
      </c>
      <c r="D17" s="362" t="e">
        <f t="shared" ref="D17:H18" si="0">D13/D15</f>
        <v>#DIV/0!</v>
      </c>
      <c r="E17" s="362" t="e">
        <f t="shared" si="0"/>
        <v>#DIV/0!</v>
      </c>
      <c r="F17" s="362" t="e">
        <f t="shared" si="0"/>
        <v>#DIV/0!</v>
      </c>
      <c r="G17" s="362" t="e">
        <f t="shared" si="0"/>
        <v>#DIV/0!</v>
      </c>
      <c r="H17" s="362" t="e">
        <f t="shared" si="0"/>
        <v>#DIV/0!</v>
      </c>
    </row>
    <row r="18" spans="1:8">
      <c r="A18" s="306" t="s">
        <v>996</v>
      </c>
      <c r="B18" s="2" t="s">
        <v>781</v>
      </c>
      <c r="C18" s="362" t="e">
        <f>C14/C16</f>
        <v>#DIV/0!</v>
      </c>
      <c r="D18" s="362" t="e">
        <f t="shared" si="0"/>
        <v>#DIV/0!</v>
      </c>
      <c r="E18" s="362" t="e">
        <f t="shared" si="0"/>
        <v>#DIV/0!</v>
      </c>
      <c r="F18" s="362" t="e">
        <f t="shared" si="0"/>
        <v>#DIV/0!</v>
      </c>
      <c r="G18" s="362" t="e">
        <f t="shared" si="0"/>
        <v>#DIV/0!</v>
      </c>
      <c r="H18" s="362" t="e">
        <f t="shared" si="0"/>
        <v>#DIV/0!</v>
      </c>
    </row>
    <row r="19" spans="1:8">
      <c r="C19" s="379"/>
      <c r="D19" s="379"/>
      <c r="E19" s="379"/>
      <c r="F19" s="379"/>
      <c r="G19" s="379"/>
      <c r="H19" s="379"/>
    </row>
    <row r="20" spans="1:8">
      <c r="A20" s="303" t="s">
        <v>1141</v>
      </c>
      <c r="B20" s="2"/>
      <c r="C20" s="377"/>
      <c r="D20" s="356"/>
      <c r="E20" s="377"/>
      <c r="F20" s="377"/>
      <c r="G20" s="377"/>
      <c r="H20" s="377"/>
    </row>
    <row r="21" spans="1:8">
      <c r="A21" s="304" t="s">
        <v>1045</v>
      </c>
      <c r="B21" s="2" t="s">
        <v>782</v>
      </c>
      <c r="C21" s="361"/>
      <c r="D21" s="361"/>
      <c r="E21" s="361"/>
      <c r="F21" s="361"/>
      <c r="G21" s="361"/>
      <c r="H21" s="361"/>
    </row>
    <row r="22" spans="1:8">
      <c r="A22" s="304" t="s">
        <v>998</v>
      </c>
      <c r="B22" s="2" t="s">
        <v>783</v>
      </c>
      <c r="C22" s="361"/>
      <c r="D22" s="361"/>
      <c r="E22" s="361"/>
      <c r="F22" s="361"/>
      <c r="G22" s="361"/>
      <c r="H22" s="361"/>
    </row>
    <row r="23" spans="1:8">
      <c r="A23" s="304" t="s">
        <v>999</v>
      </c>
      <c r="B23" s="2" t="s">
        <v>784</v>
      </c>
      <c r="C23" s="361"/>
      <c r="D23" s="361"/>
      <c r="E23" s="361"/>
      <c r="F23" s="361"/>
      <c r="G23" s="361"/>
      <c r="H23" s="361"/>
    </row>
    <row r="24" spans="1:8">
      <c r="A24" s="305" t="s">
        <v>1000</v>
      </c>
      <c r="B24" s="2" t="s">
        <v>785</v>
      </c>
      <c r="C24" s="361"/>
      <c r="D24" s="361"/>
      <c r="E24" s="361"/>
      <c r="F24" s="361"/>
      <c r="G24" s="361"/>
      <c r="H24" s="361"/>
    </row>
    <row r="25" spans="1:8">
      <c r="A25" s="305" t="s">
        <v>1001</v>
      </c>
      <c r="B25" s="2" t="s">
        <v>786</v>
      </c>
      <c r="C25" s="361"/>
      <c r="D25" s="361"/>
      <c r="E25" s="361"/>
      <c r="F25" s="361"/>
      <c r="G25" s="361"/>
      <c r="H25" s="361"/>
    </row>
    <row r="26" spans="1:8">
      <c r="A26" s="304" t="s">
        <v>925</v>
      </c>
      <c r="B26" s="2" t="s">
        <v>787</v>
      </c>
      <c r="C26" s="361"/>
      <c r="D26" s="361"/>
      <c r="E26" s="361"/>
      <c r="F26" s="361"/>
      <c r="G26" s="361"/>
      <c r="H26" s="361"/>
    </row>
    <row r="27" spans="1:8">
      <c r="A27" s="304" t="s">
        <v>1002</v>
      </c>
      <c r="B27" s="2" t="s">
        <v>788</v>
      </c>
      <c r="C27" s="361"/>
      <c r="D27" s="361"/>
      <c r="E27" s="361"/>
      <c r="F27" s="361"/>
      <c r="G27" s="361"/>
      <c r="H27" s="361"/>
    </row>
    <row r="28" spans="1:8">
      <c r="A28" s="304" t="s">
        <v>1003</v>
      </c>
      <c r="B28" s="2" t="s">
        <v>789</v>
      </c>
      <c r="C28" s="361"/>
      <c r="D28" s="361"/>
      <c r="E28" s="361"/>
      <c r="F28" s="361"/>
      <c r="G28" s="361"/>
      <c r="H28" s="361"/>
    </row>
    <row r="29" spans="1:8">
      <c r="A29" s="304" t="s">
        <v>1133</v>
      </c>
      <c r="B29" s="2" t="s">
        <v>790</v>
      </c>
      <c r="C29" s="361"/>
      <c r="D29" s="361"/>
      <c r="E29" s="361"/>
      <c r="F29" s="361"/>
      <c r="G29" s="361"/>
      <c r="H29" s="361"/>
    </row>
    <row r="30" spans="1:8">
      <c r="A30" s="304" t="s">
        <v>1134</v>
      </c>
      <c r="B30" s="2" t="s">
        <v>791</v>
      </c>
      <c r="C30" s="361"/>
      <c r="D30" s="361"/>
      <c r="E30" s="361"/>
      <c r="F30" s="361"/>
      <c r="G30" s="361"/>
      <c r="H30" s="361"/>
    </row>
    <row r="31" spans="1:8">
      <c r="C31" s="379"/>
      <c r="D31" s="379"/>
      <c r="E31" s="379"/>
      <c r="F31" s="379"/>
      <c r="G31" s="379"/>
      <c r="H31" s="379"/>
    </row>
    <row r="32" spans="1:8">
      <c r="A32" s="303" t="s">
        <v>1142</v>
      </c>
      <c r="B32" s="2"/>
      <c r="C32" s="377"/>
      <c r="D32" s="356"/>
      <c r="E32" s="377"/>
      <c r="F32" s="377"/>
      <c r="G32" s="377"/>
      <c r="H32" s="377"/>
    </row>
    <row r="33" spans="1:8">
      <c r="A33" s="304" t="s">
        <v>1045</v>
      </c>
      <c r="B33" s="2" t="s">
        <v>792</v>
      </c>
      <c r="C33" s="361"/>
      <c r="D33" s="361"/>
      <c r="E33" s="361"/>
      <c r="F33" s="361"/>
      <c r="G33" s="361"/>
      <c r="H33" s="361"/>
    </row>
    <row r="34" spans="1:8">
      <c r="A34" s="304" t="s">
        <v>998</v>
      </c>
      <c r="B34" s="2" t="s">
        <v>793</v>
      </c>
      <c r="C34" s="361"/>
      <c r="D34" s="361"/>
      <c r="E34" s="361"/>
      <c r="F34" s="361"/>
      <c r="G34" s="361"/>
      <c r="H34" s="361"/>
    </row>
    <row r="35" spans="1:8">
      <c r="A35" s="304" t="s">
        <v>999</v>
      </c>
      <c r="B35" s="2" t="s">
        <v>794</v>
      </c>
      <c r="C35" s="361"/>
      <c r="D35" s="361"/>
      <c r="E35" s="361"/>
      <c r="F35" s="361"/>
      <c r="G35" s="361"/>
      <c r="H35" s="361"/>
    </row>
    <row r="36" spans="1:8">
      <c r="A36" s="305" t="s">
        <v>1000</v>
      </c>
      <c r="B36" s="2" t="s">
        <v>795</v>
      </c>
      <c r="C36" s="361"/>
      <c r="D36" s="361"/>
      <c r="E36" s="361"/>
      <c r="F36" s="361"/>
      <c r="G36" s="361"/>
      <c r="H36" s="361"/>
    </row>
    <row r="37" spans="1:8">
      <c r="A37" s="305" t="s">
        <v>1001</v>
      </c>
      <c r="B37" s="2" t="s">
        <v>796</v>
      </c>
      <c r="C37" s="361"/>
      <c r="D37" s="361"/>
      <c r="E37" s="361"/>
      <c r="F37" s="361"/>
      <c r="G37" s="361"/>
      <c r="H37" s="361"/>
    </row>
    <row r="38" spans="1:8">
      <c r="A38" s="304" t="s">
        <v>925</v>
      </c>
      <c r="B38" s="2" t="s">
        <v>797</v>
      </c>
      <c r="C38" s="361"/>
      <c r="D38" s="361"/>
      <c r="E38" s="361"/>
      <c r="F38" s="361"/>
      <c r="G38" s="361"/>
      <c r="H38" s="361"/>
    </row>
    <row r="39" spans="1:8">
      <c r="A39" s="304" t="s">
        <v>1002</v>
      </c>
      <c r="B39" s="2" t="s">
        <v>798</v>
      </c>
      <c r="C39" s="361"/>
      <c r="D39" s="361"/>
      <c r="E39" s="361"/>
      <c r="F39" s="361"/>
      <c r="G39" s="361"/>
      <c r="H39" s="361"/>
    </row>
    <row r="40" spans="1:8">
      <c r="A40" s="304" t="s">
        <v>1003</v>
      </c>
      <c r="B40" s="2" t="s">
        <v>799</v>
      </c>
      <c r="C40" s="361"/>
      <c r="D40" s="361"/>
      <c r="E40" s="361"/>
      <c r="F40" s="361"/>
      <c r="G40" s="361"/>
      <c r="H40" s="361"/>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20"/>
  <sheetViews>
    <sheetView showGridLines="0" zoomScale="85" zoomScaleNormal="85" workbookViewId="0">
      <selection activeCell="J8" sqref="J8"/>
    </sheetView>
  </sheetViews>
  <sheetFormatPr baseColWidth="10" defaultColWidth="9.109375" defaultRowHeight="14.4"/>
  <cols>
    <col min="1" max="1" width="25.88671875" style="263" customWidth="1"/>
    <col min="2" max="2" width="29.6640625" style="263" customWidth="1"/>
    <col min="3" max="3" width="32.6640625" style="263" customWidth="1"/>
    <col min="4" max="4" width="32" style="263" customWidth="1"/>
    <col min="5" max="5" width="29.109375" style="263" customWidth="1"/>
    <col min="6" max="11" width="15.5546875" style="263" customWidth="1"/>
    <col min="12" max="16384" width="9.109375" style="263"/>
  </cols>
  <sheetData>
    <row r="1" spans="1:11">
      <c r="A1" s="259" t="s">
        <v>746</v>
      </c>
      <c r="B1" s="260"/>
      <c r="C1" s="261" t="str">
        <f>IF(P.Participant!C8="-","[Participant's name]",P.Participant!C8)</f>
        <v>[Participant's name]</v>
      </c>
      <c r="D1" s="262"/>
      <c r="E1" s="262"/>
    </row>
    <row r="2" spans="1:11">
      <c r="A2" s="108"/>
      <c r="B2" s="259"/>
      <c r="C2" s="261"/>
      <c r="D2" s="262"/>
      <c r="E2" s="262"/>
    </row>
    <row r="3" spans="1:11">
      <c r="A3" s="108" t="s">
        <v>671</v>
      </c>
      <c r="B3" s="259"/>
      <c r="C3" s="261"/>
      <c r="D3" s="262"/>
      <c r="E3" s="262"/>
    </row>
    <row r="4" spans="1:11">
      <c r="A4" s="264"/>
      <c r="B4" s="265"/>
      <c r="C4" s="265"/>
      <c r="D4" s="265"/>
    </row>
    <row r="5" spans="1:11" s="266" customFormat="1" ht="63" customHeight="1">
      <c r="A5" s="68" t="s">
        <v>672</v>
      </c>
      <c r="B5" s="68" t="s">
        <v>676</v>
      </c>
      <c r="C5" s="68" t="s">
        <v>674</v>
      </c>
      <c r="D5" s="68" t="s">
        <v>675</v>
      </c>
      <c r="E5" s="68" t="s">
        <v>956</v>
      </c>
      <c r="F5" s="68" t="s">
        <v>673</v>
      </c>
      <c r="G5" s="68" t="s">
        <v>673</v>
      </c>
      <c r="H5" s="68" t="s">
        <v>673</v>
      </c>
      <c r="I5" s="68" t="s">
        <v>673</v>
      </c>
      <c r="J5" s="68" t="s">
        <v>673</v>
      </c>
      <c r="K5" s="68" t="s">
        <v>673</v>
      </c>
    </row>
    <row r="6" spans="1:11" s="266" customFormat="1">
      <c r="A6" s="90"/>
      <c r="B6" s="90"/>
      <c r="C6" s="90"/>
      <c r="D6" s="90"/>
      <c r="E6" s="90"/>
      <c r="F6" s="267">
        <v>2022</v>
      </c>
      <c r="G6" s="267">
        <v>2023</v>
      </c>
      <c r="H6" s="267">
        <v>2024</v>
      </c>
      <c r="I6" s="267">
        <v>2025</v>
      </c>
      <c r="J6" s="267">
        <v>2026</v>
      </c>
      <c r="K6" s="267">
        <v>2027</v>
      </c>
    </row>
    <row r="7" spans="1:11" s="266" customFormat="1">
      <c r="A7" s="2" t="s">
        <v>769</v>
      </c>
      <c r="B7" s="2" t="s">
        <v>770</v>
      </c>
      <c r="C7" s="2" t="s">
        <v>771</v>
      </c>
      <c r="D7" s="2" t="s">
        <v>772</v>
      </c>
      <c r="E7" s="2" t="s">
        <v>773</v>
      </c>
      <c r="F7" s="2" t="s">
        <v>826</v>
      </c>
      <c r="G7" s="2" t="s">
        <v>827</v>
      </c>
      <c r="H7" s="2" t="s">
        <v>828</v>
      </c>
      <c r="I7" s="2" t="s">
        <v>829</v>
      </c>
      <c r="J7" s="2" t="s">
        <v>830</v>
      </c>
      <c r="K7" s="2" t="s">
        <v>830</v>
      </c>
    </row>
    <row r="8" spans="1:11" s="266" customFormat="1">
      <c r="A8" s="268"/>
      <c r="B8" s="269"/>
      <c r="C8" s="268"/>
      <c r="D8" s="268"/>
      <c r="E8" s="268"/>
      <c r="F8" s="268"/>
      <c r="G8" s="268"/>
      <c r="H8" s="268"/>
      <c r="I8" s="268"/>
      <c r="J8" s="268"/>
      <c r="K8" s="268"/>
    </row>
    <row r="9" spans="1:11" s="266" customFormat="1" ht="15" customHeight="1">
      <c r="B9" s="438" t="s">
        <v>984</v>
      </c>
      <c r="C9" s="438" t="s">
        <v>985</v>
      </c>
      <c r="D9" s="438" t="s">
        <v>986</v>
      </c>
      <c r="E9" s="438" t="s">
        <v>987</v>
      </c>
    </row>
    <row r="10" spans="1:11" s="266" customFormat="1">
      <c r="B10" s="438"/>
      <c r="C10" s="438"/>
      <c r="D10" s="438"/>
      <c r="E10" s="438"/>
    </row>
    <row r="11" spans="1:11" s="266" customFormat="1">
      <c r="B11" s="438"/>
      <c r="C11" s="438"/>
      <c r="D11" s="438"/>
      <c r="E11" s="438"/>
    </row>
    <row r="12" spans="1:11" s="307" customFormat="1">
      <c r="B12" s="438"/>
      <c r="C12" s="438"/>
      <c r="D12" s="438"/>
      <c r="E12" s="438"/>
    </row>
    <row r="13" spans="1:11" s="307" customFormat="1">
      <c r="A13" s="308"/>
      <c r="B13" s="438"/>
      <c r="C13" s="438"/>
      <c r="D13" s="438"/>
      <c r="E13" s="438"/>
    </row>
    <row r="14" spans="1:11" s="307" customFormat="1">
      <c r="B14" s="438"/>
      <c r="C14" s="438"/>
      <c r="D14" s="438"/>
      <c r="E14" s="438"/>
    </row>
    <row r="15" spans="1:11" s="307" customFormat="1">
      <c r="B15" s="438"/>
      <c r="C15" s="438"/>
      <c r="D15" s="438"/>
      <c r="E15" s="438"/>
    </row>
    <row r="16" spans="1:11" s="307" customFormat="1">
      <c r="A16" s="308"/>
      <c r="B16" s="438"/>
      <c r="C16" s="438"/>
      <c r="D16" s="438"/>
      <c r="E16" s="438"/>
    </row>
    <row r="17" spans="1:6" s="307" customFormat="1">
      <c r="A17" s="308"/>
      <c r="B17" s="438"/>
      <c r="C17" s="438"/>
      <c r="D17" s="438"/>
      <c r="E17" s="438"/>
      <c r="F17" s="309"/>
    </row>
    <row r="18" spans="1:6">
      <c r="B18" s="438"/>
      <c r="C18" s="438"/>
      <c r="D18" s="438"/>
      <c r="E18" s="438"/>
    </row>
    <row r="20" spans="1:6">
      <c r="C20" s="92"/>
      <c r="D20" s="92"/>
    </row>
  </sheetData>
  <mergeCells count="4">
    <mergeCell ref="B9:B18"/>
    <mergeCell ref="C9:C18"/>
    <mergeCell ref="D9:D18"/>
    <mergeCell ref="E9:E1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BN29"/>
  <sheetViews>
    <sheetView showGridLines="0" workbookViewId="0">
      <selection activeCell="L16" sqref="L16"/>
    </sheetView>
  </sheetViews>
  <sheetFormatPr baseColWidth="10" defaultColWidth="29.6640625" defaultRowHeight="12"/>
  <cols>
    <col min="1" max="1" width="51.5546875" style="74" customWidth="1"/>
    <col min="2" max="2" width="7.44140625" style="73" customWidth="1"/>
    <col min="3" max="62" width="10.44140625" style="74" customWidth="1"/>
    <col min="63" max="63" width="10.6640625" style="74" bestFit="1" customWidth="1"/>
    <col min="64" max="16384" width="29.6640625" style="74"/>
  </cols>
  <sheetData>
    <row r="1" spans="1:66" ht="30.9" customHeight="1">
      <c r="A1" s="252" t="s">
        <v>502</v>
      </c>
    </row>
    <row r="2" spans="1:66" ht="31.5" customHeight="1">
      <c r="A2" s="76"/>
    </row>
    <row r="3" spans="1:66" s="76" customFormat="1" ht="24" customHeight="1">
      <c r="A3" s="83"/>
      <c r="B3" s="254"/>
      <c r="C3" s="402" t="s">
        <v>690</v>
      </c>
      <c r="D3" s="403"/>
      <c r="E3" s="403"/>
      <c r="F3" s="403"/>
      <c r="G3" s="403"/>
      <c r="H3" s="403"/>
      <c r="I3" s="403"/>
      <c r="J3" s="403"/>
      <c r="K3" s="403"/>
      <c r="L3" s="403"/>
      <c r="M3" s="403"/>
      <c r="N3" s="404"/>
      <c r="O3" s="402" t="s">
        <v>503</v>
      </c>
      <c r="P3" s="403"/>
      <c r="Q3" s="403"/>
      <c r="R3" s="403"/>
      <c r="S3" s="403"/>
      <c r="T3" s="403"/>
      <c r="U3" s="403"/>
      <c r="V3" s="403"/>
      <c r="W3" s="403"/>
      <c r="X3" s="403"/>
      <c r="Y3" s="403"/>
      <c r="Z3" s="404"/>
      <c r="AA3" s="402" t="s">
        <v>504</v>
      </c>
      <c r="AB3" s="403"/>
      <c r="AC3" s="403"/>
      <c r="AD3" s="403"/>
      <c r="AE3" s="403"/>
      <c r="AF3" s="403"/>
      <c r="AG3" s="405"/>
      <c r="AH3" s="405"/>
      <c r="AI3" s="405"/>
      <c r="AJ3" s="405"/>
      <c r="AK3" s="405"/>
      <c r="AL3" s="405"/>
      <c r="AM3" s="403"/>
      <c r="AN3" s="403"/>
      <c r="AO3" s="403"/>
      <c r="AP3" s="403"/>
      <c r="AQ3" s="403"/>
      <c r="AR3" s="404"/>
      <c r="AS3" s="402" t="s">
        <v>505</v>
      </c>
      <c r="AT3" s="403"/>
      <c r="AU3" s="403"/>
      <c r="AV3" s="403"/>
      <c r="AW3" s="403"/>
      <c r="AX3" s="404"/>
      <c r="AY3" s="406" t="s">
        <v>1200</v>
      </c>
      <c r="AZ3" s="407"/>
      <c r="BA3" s="407"/>
      <c r="BB3" s="407"/>
      <c r="BC3" s="407"/>
      <c r="BD3" s="408"/>
      <c r="BE3" s="396" t="s">
        <v>1040</v>
      </c>
      <c r="BF3" s="397"/>
      <c r="BG3" s="397"/>
      <c r="BH3" s="397"/>
      <c r="BI3" s="397"/>
      <c r="BJ3" s="398"/>
    </row>
    <row r="4" spans="1:66" s="77" customFormat="1" ht="12" customHeight="1">
      <c r="A4" s="83"/>
      <c r="B4" s="254"/>
      <c r="C4" s="402" t="s">
        <v>506</v>
      </c>
      <c r="D4" s="403"/>
      <c r="E4" s="403"/>
      <c r="F4" s="403"/>
      <c r="G4" s="403"/>
      <c r="H4" s="404"/>
      <c r="I4" s="402" t="s">
        <v>507</v>
      </c>
      <c r="J4" s="403"/>
      <c r="K4" s="403"/>
      <c r="L4" s="403"/>
      <c r="M4" s="403"/>
      <c r="N4" s="404"/>
      <c r="O4" s="402" t="s">
        <v>508</v>
      </c>
      <c r="P4" s="403"/>
      <c r="Q4" s="403"/>
      <c r="R4" s="403"/>
      <c r="S4" s="403"/>
      <c r="T4" s="404"/>
      <c r="U4" s="402" t="s">
        <v>509</v>
      </c>
      <c r="V4" s="403"/>
      <c r="W4" s="403"/>
      <c r="X4" s="403"/>
      <c r="Y4" s="403"/>
      <c r="Z4" s="404"/>
      <c r="AA4" s="402" t="s">
        <v>510</v>
      </c>
      <c r="AB4" s="403"/>
      <c r="AC4" s="403"/>
      <c r="AD4" s="403"/>
      <c r="AE4" s="403"/>
      <c r="AF4" s="404"/>
      <c r="AG4" s="402" t="s">
        <v>1129</v>
      </c>
      <c r="AH4" s="403"/>
      <c r="AI4" s="403"/>
      <c r="AJ4" s="403"/>
      <c r="AK4" s="403"/>
      <c r="AL4" s="404"/>
      <c r="AM4" s="402" t="s">
        <v>1130</v>
      </c>
      <c r="AN4" s="403"/>
      <c r="AO4" s="403"/>
      <c r="AP4" s="403"/>
      <c r="AQ4" s="403"/>
      <c r="AR4" s="404"/>
      <c r="AS4" s="402" t="s">
        <v>511</v>
      </c>
      <c r="AT4" s="403"/>
      <c r="AU4" s="403"/>
      <c r="AV4" s="403"/>
      <c r="AW4" s="403"/>
      <c r="AX4" s="404"/>
      <c r="AY4" s="399"/>
      <c r="AZ4" s="400"/>
      <c r="BA4" s="400"/>
      <c r="BB4" s="400"/>
      <c r="BC4" s="400"/>
      <c r="BD4" s="401"/>
      <c r="BE4" s="399"/>
      <c r="BF4" s="400"/>
      <c r="BG4" s="400"/>
      <c r="BH4" s="400"/>
      <c r="BI4" s="400"/>
      <c r="BJ4" s="401"/>
    </row>
    <row r="5" spans="1:66" s="95" customFormat="1" ht="13.8">
      <c r="A5" s="78" t="s">
        <v>500</v>
      </c>
      <c r="B5" s="254"/>
      <c r="C5" s="255">
        <v>2022</v>
      </c>
      <c r="D5" s="255">
        <v>2023</v>
      </c>
      <c r="E5" s="255">
        <v>2024</v>
      </c>
      <c r="F5" s="255">
        <v>2025</v>
      </c>
      <c r="G5" s="255">
        <v>2026</v>
      </c>
      <c r="H5" s="255">
        <v>2027</v>
      </c>
      <c r="I5" s="255">
        <v>2022</v>
      </c>
      <c r="J5" s="255">
        <v>2023</v>
      </c>
      <c r="K5" s="255">
        <v>2024</v>
      </c>
      <c r="L5" s="255">
        <v>2025</v>
      </c>
      <c r="M5" s="255">
        <v>2026</v>
      </c>
      <c r="N5" s="255">
        <v>2027</v>
      </c>
      <c r="O5" s="255">
        <v>2022</v>
      </c>
      <c r="P5" s="255">
        <v>2023</v>
      </c>
      <c r="Q5" s="255">
        <v>2024</v>
      </c>
      <c r="R5" s="255">
        <v>2025</v>
      </c>
      <c r="S5" s="255">
        <v>2026</v>
      </c>
      <c r="T5" s="255">
        <v>2027</v>
      </c>
      <c r="U5" s="255">
        <v>2022</v>
      </c>
      <c r="V5" s="255">
        <v>2023</v>
      </c>
      <c r="W5" s="255">
        <v>2024</v>
      </c>
      <c r="X5" s="255">
        <v>2025</v>
      </c>
      <c r="Y5" s="255">
        <v>2026</v>
      </c>
      <c r="Z5" s="255">
        <v>2027</v>
      </c>
      <c r="AA5" s="255">
        <v>2022</v>
      </c>
      <c r="AB5" s="255">
        <v>2023</v>
      </c>
      <c r="AC5" s="255">
        <v>2024</v>
      </c>
      <c r="AD5" s="255">
        <v>2025</v>
      </c>
      <c r="AE5" s="255">
        <v>2026</v>
      </c>
      <c r="AF5" s="255">
        <v>2027</v>
      </c>
      <c r="AG5" s="255">
        <v>2022</v>
      </c>
      <c r="AH5" s="255">
        <v>2023</v>
      </c>
      <c r="AI5" s="255">
        <v>2024</v>
      </c>
      <c r="AJ5" s="255">
        <v>2025</v>
      </c>
      <c r="AK5" s="255">
        <v>2026</v>
      </c>
      <c r="AL5" s="255">
        <v>2027</v>
      </c>
      <c r="AM5" s="255">
        <v>2022</v>
      </c>
      <c r="AN5" s="255">
        <v>2023</v>
      </c>
      <c r="AO5" s="255">
        <v>2024</v>
      </c>
      <c r="AP5" s="255">
        <v>2025</v>
      </c>
      <c r="AQ5" s="255">
        <v>2026</v>
      </c>
      <c r="AR5" s="255">
        <v>2027</v>
      </c>
      <c r="AS5" s="255">
        <v>2022</v>
      </c>
      <c r="AT5" s="255">
        <v>2023</v>
      </c>
      <c r="AU5" s="255">
        <v>2024</v>
      </c>
      <c r="AV5" s="255">
        <v>2025</v>
      </c>
      <c r="AW5" s="255">
        <v>2026</v>
      </c>
      <c r="AX5" s="255">
        <v>2027</v>
      </c>
      <c r="AY5" s="255">
        <v>2022</v>
      </c>
      <c r="AZ5" s="255">
        <v>2023</v>
      </c>
      <c r="BA5" s="255">
        <v>2024</v>
      </c>
      <c r="BB5" s="255">
        <v>2025</v>
      </c>
      <c r="BC5" s="255">
        <v>2026</v>
      </c>
      <c r="BD5" s="255">
        <v>2027</v>
      </c>
      <c r="BE5" s="255">
        <v>2022</v>
      </c>
      <c r="BF5" s="255">
        <v>2023</v>
      </c>
      <c r="BG5" s="255">
        <v>2024</v>
      </c>
      <c r="BH5" s="255">
        <v>2025</v>
      </c>
      <c r="BI5" s="255">
        <v>2026</v>
      </c>
      <c r="BJ5" s="255">
        <v>2027</v>
      </c>
      <c r="BK5" s="128"/>
      <c r="BL5" s="128"/>
      <c r="BM5" s="128"/>
      <c r="BN5" s="128"/>
    </row>
    <row r="6" spans="1:66">
      <c r="A6" s="78"/>
      <c r="B6" s="254"/>
      <c r="C6" s="256" t="s">
        <v>769</v>
      </c>
      <c r="D6" s="256" t="s">
        <v>770</v>
      </c>
      <c r="E6" s="256" t="s">
        <v>771</v>
      </c>
      <c r="F6" s="256" t="s">
        <v>772</v>
      </c>
      <c r="G6" s="256" t="s">
        <v>773</v>
      </c>
      <c r="H6" s="256" t="s">
        <v>826</v>
      </c>
      <c r="I6" s="256" t="s">
        <v>827</v>
      </c>
      <c r="J6" s="256" t="s">
        <v>828</v>
      </c>
      <c r="K6" s="256" t="s">
        <v>829</v>
      </c>
      <c r="L6" s="256" t="s">
        <v>830</v>
      </c>
      <c r="M6" s="256" t="s">
        <v>831</v>
      </c>
      <c r="N6" s="256" t="s">
        <v>832</v>
      </c>
      <c r="O6" s="256" t="s">
        <v>833</v>
      </c>
      <c r="P6" s="256" t="s">
        <v>834</v>
      </c>
      <c r="Q6" s="256" t="s">
        <v>835</v>
      </c>
      <c r="R6" s="256" t="s">
        <v>836</v>
      </c>
      <c r="S6" s="256" t="s">
        <v>837</v>
      </c>
      <c r="T6" s="256" t="s">
        <v>838</v>
      </c>
      <c r="U6" s="256" t="s">
        <v>839</v>
      </c>
      <c r="V6" s="256" t="s">
        <v>840</v>
      </c>
      <c r="W6" s="256" t="s">
        <v>841</v>
      </c>
      <c r="X6" s="256" t="s">
        <v>842</v>
      </c>
      <c r="Y6" s="256" t="s">
        <v>843</v>
      </c>
      <c r="Z6" s="256" t="s">
        <v>844</v>
      </c>
      <c r="AA6" s="256" t="s">
        <v>845</v>
      </c>
      <c r="AB6" s="256" t="s">
        <v>846</v>
      </c>
      <c r="AC6" s="256" t="s">
        <v>847</v>
      </c>
      <c r="AD6" s="256" t="s">
        <v>848</v>
      </c>
      <c r="AE6" s="256" t="s">
        <v>849</v>
      </c>
      <c r="AF6" s="256" t="s">
        <v>850</v>
      </c>
      <c r="AG6" s="256" t="s">
        <v>851</v>
      </c>
      <c r="AH6" s="256" t="s">
        <v>852</v>
      </c>
      <c r="AI6" s="256" t="s">
        <v>853</v>
      </c>
      <c r="AJ6" s="256" t="s">
        <v>854</v>
      </c>
      <c r="AK6" s="256" t="s">
        <v>855</v>
      </c>
      <c r="AL6" s="256" t="s">
        <v>856</v>
      </c>
      <c r="AM6" s="256" t="s">
        <v>857</v>
      </c>
      <c r="AN6" s="256" t="s">
        <v>858</v>
      </c>
      <c r="AO6" s="256" t="s">
        <v>859</v>
      </c>
      <c r="AP6" s="256" t="s">
        <v>860</v>
      </c>
      <c r="AQ6" s="256" t="s">
        <v>967</v>
      </c>
      <c r="AR6" s="256" t="s">
        <v>968</v>
      </c>
      <c r="AS6" s="256" t="s">
        <v>969</v>
      </c>
      <c r="AT6" s="256" t="s">
        <v>970</v>
      </c>
      <c r="AU6" s="256" t="s">
        <v>971</v>
      </c>
      <c r="AV6" s="256" t="s">
        <v>972</v>
      </c>
      <c r="AW6" s="256" t="s">
        <v>973</v>
      </c>
      <c r="AX6" s="256" t="s">
        <v>974</v>
      </c>
      <c r="AY6" s="256" t="s">
        <v>1047</v>
      </c>
      <c r="AZ6" s="256" t="s">
        <v>1048</v>
      </c>
      <c r="BA6" s="256" t="s">
        <v>1049</v>
      </c>
      <c r="BB6" s="256" t="s">
        <v>1050</v>
      </c>
      <c r="BC6" s="256" t="s">
        <v>1051</v>
      </c>
      <c r="BD6" s="256" t="s">
        <v>1052</v>
      </c>
      <c r="BE6" s="256" t="s">
        <v>1047</v>
      </c>
      <c r="BF6" s="256" t="s">
        <v>1048</v>
      </c>
      <c r="BG6" s="256" t="s">
        <v>1049</v>
      </c>
      <c r="BH6" s="256" t="s">
        <v>1050</v>
      </c>
      <c r="BI6" s="256" t="s">
        <v>1051</v>
      </c>
      <c r="BJ6" s="256" t="s">
        <v>1052</v>
      </c>
      <c r="BK6" s="79"/>
      <c r="BL6" s="79"/>
      <c r="BM6" s="79"/>
      <c r="BN6" s="79"/>
    </row>
    <row r="7" spans="1:66" s="76" customFormat="1" ht="20.399999999999999" customHeight="1">
      <c r="A7" s="159" t="s">
        <v>512</v>
      </c>
      <c r="B7" s="2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80"/>
      <c r="BL7" s="80"/>
      <c r="BM7" s="80"/>
      <c r="BN7" s="81" t="s">
        <v>500</v>
      </c>
    </row>
    <row r="8" spans="1:66" s="76" customFormat="1" ht="20.399999999999999" customHeight="1">
      <c r="A8" s="107" t="s">
        <v>513</v>
      </c>
      <c r="B8" s="256" t="s">
        <v>774</v>
      </c>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80"/>
      <c r="BL8" s="80"/>
      <c r="BM8" s="80"/>
      <c r="BN8" s="81"/>
    </row>
    <row r="9" spans="1:66" s="76" customFormat="1" ht="20.399999999999999" customHeight="1">
      <c r="A9" s="107" t="s">
        <v>737</v>
      </c>
      <c r="B9" s="256" t="s">
        <v>775</v>
      </c>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6"/>
      <c r="BF9" s="356"/>
      <c r="BG9" s="356"/>
      <c r="BH9" s="356"/>
      <c r="BI9" s="356"/>
      <c r="BJ9" s="356"/>
      <c r="BK9" s="80"/>
      <c r="BL9" s="80"/>
      <c r="BM9" s="80"/>
      <c r="BN9" s="81"/>
    </row>
    <row r="10" spans="1:66" s="76" customFormat="1" ht="20.399999999999999" customHeight="1">
      <c r="A10" s="107" t="s">
        <v>1041</v>
      </c>
      <c r="B10" s="256" t="s">
        <v>776</v>
      </c>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c r="BA10" s="355"/>
      <c r="BB10" s="355"/>
      <c r="BC10" s="355"/>
      <c r="BD10" s="355"/>
      <c r="BE10" s="355"/>
      <c r="BF10" s="355"/>
      <c r="BG10" s="355"/>
      <c r="BH10" s="355"/>
      <c r="BI10" s="355"/>
      <c r="BJ10" s="355"/>
    </row>
    <row r="11" spans="1:66" ht="20.399999999999999" customHeight="1">
      <c r="A11" s="107" t="s">
        <v>738</v>
      </c>
      <c r="B11" s="256" t="s">
        <v>777</v>
      </c>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82"/>
      <c r="BL11" s="82"/>
    </row>
    <row r="12" spans="1:66" s="84" customFormat="1" ht="20.399999999999999" customHeight="1">
      <c r="A12" s="160" t="s">
        <v>516</v>
      </c>
      <c r="B12" s="256" t="s">
        <v>778</v>
      </c>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82"/>
      <c r="BL12" s="82"/>
      <c r="BM12" s="83"/>
      <c r="BN12" s="83"/>
    </row>
    <row r="13" spans="1:66" ht="20.399999999999999" customHeight="1">
      <c r="A13" s="160" t="s">
        <v>517</v>
      </c>
      <c r="B13" s="256" t="s">
        <v>779</v>
      </c>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82"/>
      <c r="BL13" s="82"/>
      <c r="BM13" s="76"/>
      <c r="BN13" s="76"/>
    </row>
    <row r="14" spans="1:66" ht="20.399999999999999" customHeight="1">
      <c r="A14" s="160" t="s">
        <v>742</v>
      </c>
      <c r="B14" s="256" t="s">
        <v>780</v>
      </c>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82"/>
      <c r="BL14" s="82"/>
      <c r="BM14" s="76"/>
      <c r="BN14" s="76"/>
    </row>
    <row r="15" spans="1:66" s="84" customFormat="1" ht="20.399999999999999" customHeight="1">
      <c r="A15" s="160" t="s">
        <v>518</v>
      </c>
      <c r="B15" s="256" t="s">
        <v>781</v>
      </c>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357"/>
      <c r="BI15" s="357"/>
      <c r="BJ15" s="357"/>
      <c r="BK15" s="82"/>
      <c r="BL15" s="82"/>
      <c r="BN15" s="82"/>
    </row>
    <row r="16" spans="1:66" ht="20.399999999999999" customHeight="1">
      <c r="A16" s="161" t="s">
        <v>519</v>
      </c>
      <c r="B16" s="256" t="s">
        <v>782</v>
      </c>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82"/>
      <c r="BL16" s="82"/>
    </row>
    <row r="17" spans="1:64">
      <c r="A17" s="258" t="s">
        <v>1042</v>
      </c>
      <c r="B17" s="256" t="s">
        <v>783</v>
      </c>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row>
    <row r="18" spans="1:64" ht="20.399999999999999" customHeight="1">
      <c r="A18" s="258" t="s">
        <v>1043</v>
      </c>
      <c r="B18" s="256" t="s">
        <v>784</v>
      </c>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row>
    <row r="19" spans="1:64" ht="20.399999999999999" customHeight="1">
      <c r="A19" s="162" t="s">
        <v>522</v>
      </c>
      <c r="B19" s="256" t="s">
        <v>785</v>
      </c>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7"/>
      <c r="BG19" s="357"/>
      <c r="BH19" s="357"/>
      <c r="BI19" s="357"/>
      <c r="BJ19" s="357"/>
      <c r="BK19" s="82"/>
      <c r="BL19" s="82"/>
    </row>
    <row r="20" spans="1:64">
      <c r="B20" s="72"/>
    </row>
    <row r="24" spans="1:64">
      <c r="BE24" s="76"/>
    </row>
    <row r="25" spans="1:64" ht="14.4">
      <c r="A25" s="126"/>
    </row>
    <row r="26" spans="1:64" ht="14.4">
      <c r="A26" s="126"/>
    </row>
    <row r="27" spans="1:64" ht="13.8">
      <c r="A27" s="127"/>
    </row>
    <row r="28" spans="1:64" ht="13.8">
      <c r="A28" s="127"/>
    </row>
    <row r="29" spans="1:64">
      <c r="A29" s="75"/>
    </row>
  </sheetData>
  <mergeCells count="14">
    <mergeCell ref="BE3:BJ4"/>
    <mergeCell ref="C3:N3"/>
    <mergeCell ref="O3:Z3"/>
    <mergeCell ref="AA3:AR3"/>
    <mergeCell ref="AS3:AX3"/>
    <mergeCell ref="AY3:BD4"/>
    <mergeCell ref="C4:H4"/>
    <mergeCell ref="I4:N4"/>
    <mergeCell ref="O4:T4"/>
    <mergeCell ref="U4:Z4"/>
    <mergeCell ref="AA4:AF4"/>
    <mergeCell ref="AG4:AL4"/>
    <mergeCell ref="AM4:AR4"/>
    <mergeCell ref="AS4:AX4"/>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XEE35"/>
  <sheetViews>
    <sheetView workbookViewId="0">
      <selection activeCell="F19" sqref="F19"/>
    </sheetView>
  </sheetViews>
  <sheetFormatPr baseColWidth="10" defaultColWidth="29.6640625" defaultRowHeight="12"/>
  <cols>
    <col min="1" max="1" width="70.44140625" style="289" customWidth="1"/>
    <col min="2" max="2" width="12" style="283" customWidth="1"/>
    <col min="3" max="31" width="10" style="84" customWidth="1"/>
    <col min="32" max="32" width="10" style="284" customWidth="1"/>
    <col min="33" max="37" width="10" style="84" customWidth="1"/>
    <col min="38" max="38" width="10" style="284" customWidth="1"/>
    <col min="39" max="16384" width="29.6640625" style="84"/>
  </cols>
  <sheetData>
    <row r="1" spans="1:16359" ht="30.9" customHeight="1">
      <c r="A1" s="282" t="s">
        <v>1044</v>
      </c>
    </row>
    <row r="2" spans="1:16359" s="83" customFormat="1">
      <c r="B2" s="293"/>
      <c r="AF2" s="294"/>
      <c r="AL2" s="294"/>
    </row>
    <row r="3" spans="1:16359" s="285" customFormat="1" ht="12" customHeight="1">
      <c r="B3" s="283"/>
      <c r="C3" s="424" t="s">
        <v>523</v>
      </c>
      <c r="D3" s="424"/>
      <c r="E3" s="424"/>
      <c r="F3" s="424"/>
      <c r="G3" s="424"/>
      <c r="H3" s="424"/>
      <c r="I3" s="425"/>
      <c r="J3" s="425"/>
      <c r="K3" s="425"/>
      <c r="L3" s="425"/>
      <c r="M3" s="425"/>
      <c r="N3" s="425"/>
      <c r="O3" s="425"/>
      <c r="P3" s="425"/>
      <c r="Q3" s="425"/>
      <c r="R3" s="425"/>
      <c r="S3" s="425"/>
      <c r="T3" s="425"/>
      <c r="U3" s="424" t="s">
        <v>686</v>
      </c>
      <c r="V3" s="424"/>
      <c r="W3" s="424"/>
      <c r="X3" s="424"/>
      <c r="Y3" s="424"/>
      <c r="Z3" s="424"/>
      <c r="AA3" s="425"/>
      <c r="AB3" s="425"/>
      <c r="AC3" s="425"/>
      <c r="AD3" s="425"/>
      <c r="AE3" s="425"/>
      <c r="AF3" s="425"/>
      <c r="AG3" s="409" t="s">
        <v>1207</v>
      </c>
      <c r="AH3" s="410"/>
      <c r="AI3" s="410"/>
      <c r="AJ3" s="410"/>
      <c r="AK3" s="410"/>
      <c r="AL3" s="411"/>
    </row>
    <row r="4" spans="1:16359" ht="12" customHeight="1">
      <c r="A4" s="78" t="s">
        <v>500</v>
      </c>
      <c r="C4" s="396" t="s">
        <v>689</v>
      </c>
      <c r="D4" s="397"/>
      <c r="E4" s="397"/>
      <c r="F4" s="397"/>
      <c r="G4" s="397"/>
      <c r="H4" s="398"/>
      <c r="I4" s="396" t="s">
        <v>687</v>
      </c>
      <c r="J4" s="397"/>
      <c r="K4" s="397"/>
      <c r="L4" s="397"/>
      <c r="M4" s="397"/>
      <c r="N4" s="397"/>
      <c r="O4" s="397"/>
      <c r="P4" s="397"/>
      <c r="Q4" s="397"/>
      <c r="R4" s="397"/>
      <c r="S4" s="397"/>
      <c r="T4" s="398"/>
      <c r="U4" s="396" t="s">
        <v>685</v>
      </c>
      <c r="V4" s="397"/>
      <c r="W4" s="397"/>
      <c r="X4" s="397"/>
      <c r="Y4" s="397"/>
      <c r="Z4" s="397"/>
      <c r="AA4" s="397"/>
      <c r="AB4" s="397"/>
      <c r="AC4" s="397"/>
      <c r="AD4" s="397"/>
      <c r="AE4" s="397"/>
      <c r="AF4" s="398"/>
      <c r="AG4" s="412"/>
      <c r="AH4" s="413"/>
      <c r="AI4" s="413"/>
      <c r="AJ4" s="413"/>
      <c r="AK4" s="413"/>
      <c r="AL4" s="414"/>
    </row>
    <row r="5" spans="1:16359" ht="12" customHeight="1">
      <c r="A5" s="78" t="s">
        <v>500</v>
      </c>
      <c r="C5" s="421"/>
      <c r="D5" s="422"/>
      <c r="E5" s="422"/>
      <c r="F5" s="422"/>
      <c r="G5" s="422"/>
      <c r="H5" s="423"/>
      <c r="I5" s="421"/>
      <c r="J5" s="422"/>
      <c r="K5" s="422"/>
      <c r="L5" s="422"/>
      <c r="M5" s="422"/>
      <c r="N5" s="422"/>
      <c r="O5" s="422"/>
      <c r="P5" s="422"/>
      <c r="Q5" s="422"/>
      <c r="R5" s="422"/>
      <c r="S5" s="422"/>
      <c r="T5" s="423"/>
      <c r="U5" s="421"/>
      <c r="V5" s="422"/>
      <c r="W5" s="422"/>
      <c r="X5" s="422"/>
      <c r="Y5" s="422"/>
      <c r="Z5" s="422"/>
      <c r="AA5" s="422"/>
      <c r="AB5" s="422"/>
      <c r="AC5" s="422"/>
      <c r="AD5" s="422"/>
      <c r="AE5" s="422"/>
      <c r="AF5" s="423"/>
      <c r="AG5" s="415"/>
      <c r="AH5" s="416"/>
      <c r="AI5" s="416"/>
      <c r="AJ5" s="416"/>
      <c r="AK5" s="416"/>
      <c r="AL5" s="417"/>
    </row>
    <row r="6" spans="1:16359">
      <c r="A6" s="78" t="s">
        <v>500</v>
      </c>
      <c r="C6" s="421"/>
      <c r="D6" s="422"/>
      <c r="E6" s="422"/>
      <c r="F6" s="422"/>
      <c r="G6" s="422"/>
      <c r="H6" s="423"/>
      <c r="I6" s="399"/>
      <c r="J6" s="400"/>
      <c r="K6" s="400"/>
      <c r="L6" s="400"/>
      <c r="M6" s="400"/>
      <c r="N6" s="400"/>
      <c r="O6" s="400"/>
      <c r="P6" s="400"/>
      <c r="Q6" s="400"/>
      <c r="R6" s="400"/>
      <c r="S6" s="400"/>
      <c r="T6" s="401"/>
      <c r="U6" s="399"/>
      <c r="V6" s="400"/>
      <c r="W6" s="400"/>
      <c r="X6" s="400"/>
      <c r="Y6" s="400"/>
      <c r="Z6" s="400"/>
      <c r="AA6" s="400"/>
      <c r="AB6" s="400"/>
      <c r="AC6" s="400"/>
      <c r="AD6" s="400"/>
      <c r="AE6" s="400"/>
      <c r="AF6" s="401"/>
      <c r="AG6" s="418"/>
      <c r="AH6" s="419"/>
      <c r="AI6" s="419"/>
      <c r="AJ6" s="419"/>
      <c r="AK6" s="419"/>
      <c r="AL6" s="420"/>
    </row>
    <row r="7" spans="1:16359" ht="27" customHeight="1">
      <c r="A7" s="78" t="s">
        <v>500</v>
      </c>
      <c r="C7" s="399"/>
      <c r="D7" s="400"/>
      <c r="E7" s="400"/>
      <c r="F7" s="400"/>
      <c r="G7" s="400"/>
      <c r="H7" s="401"/>
      <c r="I7" s="402" t="s">
        <v>1060</v>
      </c>
      <c r="J7" s="403"/>
      <c r="K7" s="403"/>
      <c r="L7" s="403"/>
      <c r="M7" s="403"/>
      <c r="N7" s="404"/>
      <c r="O7" s="402" t="s">
        <v>688</v>
      </c>
      <c r="P7" s="403"/>
      <c r="Q7" s="403"/>
      <c r="R7" s="403"/>
      <c r="S7" s="403"/>
      <c r="T7" s="404"/>
      <c r="U7" s="402" t="s">
        <v>506</v>
      </c>
      <c r="V7" s="403"/>
      <c r="W7" s="403"/>
      <c r="X7" s="403"/>
      <c r="Y7" s="403"/>
      <c r="Z7" s="404"/>
      <c r="AA7" s="402" t="s">
        <v>524</v>
      </c>
      <c r="AB7" s="403"/>
      <c r="AC7" s="403"/>
      <c r="AD7" s="403"/>
      <c r="AE7" s="403"/>
      <c r="AF7" s="404"/>
      <c r="AG7" s="402" t="s">
        <v>1200</v>
      </c>
      <c r="AH7" s="403"/>
      <c r="AI7" s="403"/>
      <c r="AJ7" s="403"/>
      <c r="AK7" s="403"/>
      <c r="AL7" s="404"/>
    </row>
    <row r="8" spans="1:16359" s="287" customFormat="1" ht="13.8">
      <c r="A8" s="91" t="s">
        <v>500</v>
      </c>
      <c r="B8" s="286"/>
      <c r="C8" s="255">
        <v>2022</v>
      </c>
      <c r="D8" s="255">
        <v>2023</v>
      </c>
      <c r="E8" s="255">
        <v>2024</v>
      </c>
      <c r="F8" s="255">
        <v>2025</v>
      </c>
      <c r="G8" s="255">
        <v>2026</v>
      </c>
      <c r="H8" s="255">
        <v>2027</v>
      </c>
      <c r="I8" s="255">
        <v>2022</v>
      </c>
      <c r="J8" s="255">
        <v>2023</v>
      </c>
      <c r="K8" s="255">
        <v>2024</v>
      </c>
      <c r="L8" s="255">
        <v>2025</v>
      </c>
      <c r="M8" s="255">
        <v>2026</v>
      </c>
      <c r="N8" s="255">
        <v>2027</v>
      </c>
      <c r="O8" s="255">
        <v>2022</v>
      </c>
      <c r="P8" s="255">
        <v>2023</v>
      </c>
      <c r="Q8" s="255">
        <v>2024</v>
      </c>
      <c r="R8" s="255">
        <v>2025</v>
      </c>
      <c r="S8" s="255">
        <v>2026</v>
      </c>
      <c r="T8" s="255">
        <v>2027</v>
      </c>
      <c r="U8" s="255">
        <v>2022</v>
      </c>
      <c r="V8" s="255">
        <v>2023</v>
      </c>
      <c r="W8" s="255">
        <v>2024</v>
      </c>
      <c r="X8" s="255">
        <v>2025</v>
      </c>
      <c r="Y8" s="255">
        <v>2026</v>
      </c>
      <c r="Z8" s="255">
        <v>2027</v>
      </c>
      <c r="AA8" s="255">
        <v>2022</v>
      </c>
      <c r="AB8" s="255">
        <v>2023</v>
      </c>
      <c r="AC8" s="255">
        <v>2024</v>
      </c>
      <c r="AD8" s="255">
        <v>2025</v>
      </c>
      <c r="AE8" s="255">
        <v>2026</v>
      </c>
      <c r="AF8" s="255">
        <v>2027</v>
      </c>
      <c r="AG8" s="255">
        <v>2022</v>
      </c>
      <c r="AH8" s="255">
        <v>2023</v>
      </c>
      <c r="AI8" s="255">
        <v>2024</v>
      </c>
      <c r="AJ8" s="255">
        <v>2025</v>
      </c>
      <c r="AK8" s="255">
        <v>2026</v>
      </c>
      <c r="AL8" s="255">
        <v>2027</v>
      </c>
    </row>
    <row r="9" spans="1:16359" s="287" customFormat="1" ht="26.25" customHeight="1">
      <c r="A9" s="91"/>
      <c r="B9" s="286"/>
      <c r="C9" s="256" t="s">
        <v>769</v>
      </c>
      <c r="D9" s="256" t="s">
        <v>770</v>
      </c>
      <c r="E9" s="256" t="s">
        <v>771</v>
      </c>
      <c r="F9" s="256" t="s">
        <v>772</v>
      </c>
      <c r="G9" s="256" t="s">
        <v>773</v>
      </c>
      <c r="H9" s="256" t="s">
        <v>826</v>
      </c>
      <c r="I9" s="256" t="s">
        <v>827</v>
      </c>
      <c r="J9" s="256" t="s">
        <v>828</v>
      </c>
      <c r="K9" s="256" t="s">
        <v>829</v>
      </c>
      <c r="L9" s="256" t="s">
        <v>830</v>
      </c>
      <c r="M9" s="256" t="s">
        <v>831</v>
      </c>
      <c r="N9" s="256" t="s">
        <v>832</v>
      </c>
      <c r="O9" s="256" t="s">
        <v>833</v>
      </c>
      <c r="P9" s="256" t="s">
        <v>834</v>
      </c>
      <c r="Q9" s="256" t="s">
        <v>835</v>
      </c>
      <c r="R9" s="256" t="s">
        <v>836</v>
      </c>
      <c r="S9" s="256" t="s">
        <v>837</v>
      </c>
      <c r="T9" s="256" t="s">
        <v>838</v>
      </c>
      <c r="U9" s="256" t="s">
        <v>839</v>
      </c>
      <c r="V9" s="256" t="s">
        <v>840</v>
      </c>
      <c r="W9" s="256" t="s">
        <v>841</v>
      </c>
      <c r="X9" s="256" t="s">
        <v>842</v>
      </c>
      <c r="Y9" s="256" t="s">
        <v>843</v>
      </c>
      <c r="Z9" s="256" t="s">
        <v>844</v>
      </c>
      <c r="AA9" s="256" t="s">
        <v>845</v>
      </c>
      <c r="AB9" s="256" t="s">
        <v>846</v>
      </c>
      <c r="AC9" s="256" t="s">
        <v>847</v>
      </c>
      <c r="AD9" s="256" t="s">
        <v>848</v>
      </c>
      <c r="AE9" s="256" t="s">
        <v>849</v>
      </c>
      <c r="AF9" s="256" t="s">
        <v>850</v>
      </c>
      <c r="AG9" s="256" t="s">
        <v>851</v>
      </c>
      <c r="AH9" s="256" t="s">
        <v>852</v>
      </c>
      <c r="AI9" s="256" t="s">
        <v>853</v>
      </c>
      <c r="AJ9" s="256" t="s">
        <v>854</v>
      </c>
      <c r="AK9" s="256" t="s">
        <v>855</v>
      </c>
      <c r="AL9" s="256" t="s">
        <v>856</v>
      </c>
    </row>
    <row r="10" spans="1:16359" ht="20.399999999999999" customHeight="1">
      <c r="A10" s="159" t="s">
        <v>512</v>
      </c>
      <c r="B10" s="163"/>
      <c r="C10" s="164"/>
      <c r="D10" s="164"/>
      <c r="E10" s="164"/>
      <c r="F10" s="164"/>
      <c r="G10" s="164"/>
      <c r="H10" s="164"/>
      <c r="I10" s="164"/>
      <c r="J10" s="164"/>
      <c r="K10" s="164"/>
      <c r="L10" s="164"/>
      <c r="M10" s="164"/>
      <c r="N10" s="164"/>
      <c r="O10" s="288"/>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row>
    <row r="11" spans="1:16359" ht="20.399999999999999" customHeight="1">
      <c r="A11" s="295" t="s">
        <v>513</v>
      </c>
      <c r="B11" s="163" t="s">
        <v>774</v>
      </c>
      <c r="C11" s="355"/>
      <c r="D11" s="355"/>
      <c r="E11" s="355"/>
      <c r="F11" s="355"/>
      <c r="G11" s="355"/>
      <c r="H11" s="355"/>
      <c r="I11" s="355"/>
      <c r="J11" s="355"/>
      <c r="K11" s="355"/>
      <c r="L11" s="355"/>
      <c r="M11" s="355"/>
      <c r="N11" s="355"/>
      <c r="O11" s="355"/>
      <c r="P11" s="355"/>
      <c r="Q11" s="355"/>
      <c r="R11" s="355"/>
      <c r="S11" s="355"/>
      <c r="T11" s="355"/>
      <c r="U11" s="360"/>
      <c r="V11" s="360"/>
      <c r="W11" s="360"/>
      <c r="X11" s="360"/>
      <c r="Y11" s="360"/>
      <c r="Z11" s="360"/>
      <c r="AA11" s="360"/>
      <c r="AB11" s="360"/>
      <c r="AC11" s="360"/>
      <c r="AD11" s="360"/>
      <c r="AE11" s="360"/>
      <c r="AF11" s="360"/>
      <c r="AG11" s="360"/>
      <c r="AH11" s="360"/>
      <c r="AI11" s="360"/>
      <c r="AJ11" s="360"/>
      <c r="AK11" s="360"/>
      <c r="AL11" s="360"/>
    </row>
    <row r="12" spans="1:16359" ht="20.399999999999999" customHeight="1">
      <c r="A12" s="295" t="s">
        <v>737</v>
      </c>
      <c r="B12" s="163" t="s">
        <v>775</v>
      </c>
      <c r="C12" s="365"/>
      <c r="D12" s="365"/>
      <c r="E12" s="365"/>
      <c r="F12" s="365"/>
      <c r="G12" s="365"/>
      <c r="H12" s="365"/>
      <c r="I12" s="365"/>
      <c r="J12" s="365"/>
      <c r="K12" s="365"/>
      <c r="L12" s="365"/>
      <c r="M12" s="365"/>
      <c r="N12" s="365"/>
      <c r="O12" s="365"/>
      <c r="P12" s="365"/>
      <c r="Q12" s="365"/>
      <c r="R12" s="365"/>
      <c r="S12" s="365"/>
      <c r="T12" s="365"/>
      <c r="U12" s="360"/>
      <c r="V12" s="360"/>
      <c r="W12" s="360"/>
      <c r="X12" s="360"/>
      <c r="Y12" s="360"/>
      <c r="Z12" s="360"/>
      <c r="AA12" s="360"/>
      <c r="AB12" s="360"/>
      <c r="AC12" s="360"/>
      <c r="AD12" s="360"/>
      <c r="AE12" s="360"/>
      <c r="AF12" s="360"/>
      <c r="AG12" s="360"/>
      <c r="AH12" s="360"/>
      <c r="AI12" s="360"/>
      <c r="AJ12" s="360"/>
      <c r="AK12" s="360"/>
      <c r="AL12" s="360"/>
    </row>
    <row r="13" spans="1:16359" s="83" customFormat="1" ht="20.399999999999999" customHeight="1">
      <c r="A13" s="295" t="s">
        <v>1041</v>
      </c>
      <c r="B13" s="163" t="s">
        <v>776</v>
      </c>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c r="NK13" s="84"/>
      <c r="NL13" s="84"/>
      <c r="NM13" s="84"/>
      <c r="NN13" s="84"/>
      <c r="NO13" s="84"/>
      <c r="NP13" s="84"/>
      <c r="NQ13" s="84"/>
      <c r="NR13" s="84"/>
      <c r="NS13" s="84"/>
      <c r="NT13" s="84"/>
      <c r="NU13" s="84"/>
      <c r="NV13" s="84"/>
      <c r="NW13" s="84"/>
      <c r="NX13" s="84"/>
      <c r="NY13" s="84"/>
      <c r="NZ13" s="84"/>
      <c r="OA13" s="84"/>
      <c r="OB13" s="84"/>
      <c r="OC13" s="84"/>
      <c r="OD13" s="84"/>
      <c r="OE13" s="84"/>
      <c r="OF13" s="84"/>
      <c r="OG13" s="84"/>
      <c r="OH13" s="84"/>
      <c r="OI13" s="84"/>
      <c r="OJ13" s="84"/>
      <c r="OK13" s="84"/>
      <c r="OL13" s="84"/>
      <c r="OM13" s="84"/>
      <c r="ON13" s="84"/>
      <c r="OO13" s="84"/>
      <c r="OP13" s="84"/>
      <c r="OQ13" s="84"/>
      <c r="OR13" s="84"/>
      <c r="OS13" s="84"/>
      <c r="OT13" s="84"/>
      <c r="OU13" s="84"/>
      <c r="OV13" s="84"/>
      <c r="OW13" s="84"/>
      <c r="OX13" s="84"/>
      <c r="OY13" s="84"/>
      <c r="OZ13" s="84"/>
      <c r="PA13" s="84"/>
      <c r="PB13" s="84"/>
      <c r="PC13" s="84"/>
      <c r="PD13" s="84"/>
      <c r="PE13" s="84"/>
      <c r="PF13" s="84"/>
      <c r="PG13" s="84"/>
      <c r="PH13" s="84"/>
      <c r="PI13" s="84"/>
      <c r="PJ13" s="84"/>
      <c r="PK13" s="84"/>
      <c r="PL13" s="84"/>
      <c r="PM13" s="84"/>
      <c r="PN13" s="84"/>
      <c r="PO13" s="84"/>
      <c r="PP13" s="84"/>
      <c r="PQ13" s="84"/>
      <c r="PR13" s="84"/>
      <c r="PS13" s="84"/>
      <c r="PT13" s="84"/>
      <c r="PU13" s="84"/>
      <c r="PV13" s="84"/>
      <c r="PW13" s="84"/>
      <c r="PX13" s="84"/>
      <c r="PY13" s="84"/>
      <c r="PZ13" s="84"/>
      <c r="QA13" s="84"/>
      <c r="QB13" s="84"/>
      <c r="QC13" s="84"/>
      <c r="QD13" s="84"/>
      <c r="QE13" s="84"/>
      <c r="QF13" s="84"/>
      <c r="QG13" s="84"/>
      <c r="QH13" s="84"/>
      <c r="QI13" s="84"/>
      <c r="QJ13" s="84"/>
      <c r="QK13" s="84"/>
      <c r="QL13" s="84"/>
      <c r="QM13" s="84"/>
      <c r="QN13" s="84"/>
      <c r="QO13" s="84"/>
      <c r="QP13" s="84"/>
      <c r="QQ13" s="84"/>
      <c r="QR13" s="84"/>
      <c r="QS13" s="84"/>
      <c r="QT13" s="84"/>
      <c r="QU13" s="84"/>
      <c r="QV13" s="84"/>
      <c r="QW13" s="84"/>
      <c r="QX13" s="84"/>
      <c r="QY13" s="84"/>
      <c r="QZ13" s="84"/>
      <c r="RA13" s="84"/>
      <c r="RB13" s="84"/>
      <c r="RC13" s="84"/>
      <c r="RD13" s="84"/>
      <c r="RE13" s="84"/>
      <c r="RF13" s="84"/>
      <c r="RG13" s="84"/>
      <c r="RH13" s="84"/>
      <c r="RI13" s="84"/>
      <c r="RJ13" s="84"/>
      <c r="RK13" s="84"/>
      <c r="RL13" s="84"/>
      <c r="RM13" s="84"/>
      <c r="RN13" s="84"/>
      <c r="RO13" s="84"/>
      <c r="RP13" s="84"/>
      <c r="RQ13" s="84"/>
      <c r="RR13" s="84"/>
      <c r="RS13" s="84"/>
      <c r="RT13" s="84"/>
      <c r="RU13" s="84"/>
      <c r="RV13" s="84"/>
      <c r="RW13" s="84"/>
      <c r="RX13" s="84"/>
      <c r="RY13" s="84"/>
      <c r="RZ13" s="84"/>
      <c r="SA13" s="84"/>
      <c r="SB13" s="84"/>
      <c r="SC13" s="84"/>
      <c r="SD13" s="84"/>
      <c r="SE13" s="84"/>
      <c r="SF13" s="84"/>
      <c r="SG13" s="84"/>
      <c r="SH13" s="84"/>
      <c r="SI13" s="84"/>
      <c r="SJ13" s="84"/>
      <c r="SK13" s="84"/>
      <c r="SL13" s="84"/>
      <c r="SM13" s="84"/>
      <c r="SN13" s="84"/>
      <c r="SO13" s="84"/>
      <c r="SP13" s="84"/>
      <c r="SQ13" s="84"/>
      <c r="SR13" s="84"/>
      <c r="SS13" s="84"/>
      <c r="ST13" s="84"/>
      <c r="SU13" s="84"/>
      <c r="SV13" s="84"/>
      <c r="SW13" s="84"/>
      <c r="SX13" s="84"/>
      <c r="SY13" s="84"/>
      <c r="SZ13" s="84"/>
      <c r="TA13" s="84"/>
      <c r="TB13" s="84"/>
      <c r="TC13" s="84"/>
      <c r="TD13" s="84"/>
      <c r="TE13" s="84"/>
      <c r="TF13" s="84"/>
      <c r="TG13" s="84"/>
      <c r="TH13" s="84"/>
      <c r="TI13" s="84"/>
      <c r="TJ13" s="84"/>
      <c r="TK13" s="84"/>
      <c r="TL13" s="84"/>
      <c r="TM13" s="84"/>
      <c r="TN13" s="84"/>
      <c r="TO13" s="84"/>
      <c r="TP13" s="84"/>
      <c r="TQ13" s="84"/>
      <c r="TR13" s="84"/>
      <c r="TS13" s="84"/>
      <c r="TT13" s="84"/>
      <c r="TU13" s="84"/>
      <c r="TV13" s="84"/>
      <c r="TW13" s="84"/>
      <c r="TX13" s="84"/>
      <c r="TY13" s="84"/>
      <c r="TZ13" s="84"/>
      <c r="UA13" s="84"/>
      <c r="UB13" s="84"/>
      <c r="UC13" s="84"/>
      <c r="UD13" s="84"/>
      <c r="UE13" s="84"/>
      <c r="UF13" s="84"/>
      <c r="UG13" s="84"/>
      <c r="UH13" s="84"/>
      <c r="UI13" s="84"/>
      <c r="UJ13" s="84"/>
      <c r="UK13" s="84"/>
      <c r="UL13" s="84"/>
      <c r="UM13" s="84"/>
      <c r="UN13" s="84"/>
      <c r="UO13" s="84"/>
      <c r="UP13" s="84"/>
      <c r="UQ13" s="84"/>
      <c r="UR13" s="84"/>
      <c r="US13" s="84"/>
      <c r="UT13" s="84"/>
      <c r="UU13" s="84"/>
      <c r="UV13" s="84"/>
      <c r="UW13" s="84"/>
      <c r="UX13" s="84"/>
      <c r="UY13" s="84"/>
      <c r="UZ13" s="84"/>
      <c r="VA13" s="84"/>
      <c r="VB13" s="84"/>
      <c r="VC13" s="84"/>
      <c r="VD13" s="84"/>
      <c r="VE13" s="84"/>
      <c r="VF13" s="84"/>
      <c r="VG13" s="84"/>
      <c r="VH13" s="84"/>
      <c r="VI13" s="84"/>
      <c r="VJ13" s="84"/>
      <c r="VK13" s="84"/>
      <c r="VL13" s="84"/>
      <c r="VM13" s="84"/>
      <c r="VN13" s="84"/>
      <c r="VO13" s="84"/>
      <c r="VP13" s="84"/>
      <c r="VQ13" s="84"/>
      <c r="VR13" s="84"/>
      <c r="VS13" s="84"/>
      <c r="VT13" s="84"/>
      <c r="VU13" s="84"/>
      <c r="VV13" s="84"/>
      <c r="VW13" s="84"/>
      <c r="VX13" s="84"/>
      <c r="VY13" s="84"/>
      <c r="VZ13" s="84"/>
      <c r="WA13" s="84"/>
      <c r="WB13" s="84"/>
      <c r="WC13" s="84"/>
      <c r="WD13" s="84"/>
      <c r="WE13" s="84"/>
      <c r="WF13" s="84"/>
      <c r="WG13" s="84"/>
      <c r="WH13" s="84"/>
      <c r="WI13" s="84"/>
      <c r="WJ13" s="84"/>
      <c r="WK13" s="84"/>
      <c r="WL13" s="84"/>
      <c r="WM13" s="84"/>
      <c r="WN13" s="84"/>
      <c r="WO13" s="84"/>
      <c r="WP13" s="84"/>
      <c r="WQ13" s="84"/>
      <c r="WR13" s="84"/>
      <c r="WS13" s="84"/>
      <c r="WT13" s="84"/>
      <c r="WU13" s="84"/>
      <c r="WV13" s="84"/>
      <c r="WW13" s="84"/>
      <c r="WX13" s="84"/>
      <c r="WY13" s="84"/>
      <c r="WZ13" s="84"/>
      <c r="XA13" s="84"/>
      <c r="XB13" s="84"/>
      <c r="XC13" s="84"/>
      <c r="XD13" s="84"/>
      <c r="XE13" s="84"/>
      <c r="XF13" s="84"/>
      <c r="XG13" s="84"/>
      <c r="XH13" s="84"/>
      <c r="XI13" s="84"/>
      <c r="XJ13" s="84"/>
      <c r="XK13" s="84"/>
      <c r="XL13" s="84"/>
      <c r="XM13" s="84"/>
      <c r="XN13" s="84"/>
      <c r="XO13" s="84"/>
      <c r="XP13" s="84"/>
      <c r="XQ13" s="84"/>
      <c r="XR13" s="84"/>
      <c r="XS13" s="84"/>
      <c r="XT13" s="84"/>
      <c r="XU13" s="84"/>
      <c r="XV13" s="84"/>
      <c r="XW13" s="84"/>
      <c r="XX13" s="84"/>
      <c r="XY13" s="84"/>
      <c r="XZ13" s="84"/>
      <c r="YA13" s="84"/>
      <c r="YB13" s="84"/>
      <c r="YC13" s="84"/>
      <c r="YD13" s="84"/>
      <c r="YE13" s="84"/>
      <c r="YF13" s="84"/>
      <c r="YG13" s="84"/>
      <c r="YH13" s="84"/>
      <c r="YI13" s="84"/>
      <c r="YJ13" s="84"/>
      <c r="YK13" s="84"/>
      <c r="YL13" s="84"/>
      <c r="YM13" s="84"/>
      <c r="YN13" s="84"/>
      <c r="YO13" s="84"/>
      <c r="YP13" s="84"/>
      <c r="YQ13" s="84"/>
      <c r="YR13" s="84"/>
      <c r="YS13" s="84"/>
      <c r="YT13" s="84"/>
      <c r="YU13" s="84"/>
      <c r="YV13" s="84"/>
      <c r="YW13" s="84"/>
      <c r="YX13" s="84"/>
      <c r="YY13" s="84"/>
      <c r="YZ13" s="84"/>
      <c r="ZA13" s="84"/>
      <c r="ZB13" s="84"/>
      <c r="ZC13" s="84"/>
      <c r="ZD13" s="84"/>
      <c r="ZE13" s="84"/>
      <c r="ZF13" s="84"/>
      <c r="ZG13" s="84"/>
      <c r="ZH13" s="84"/>
      <c r="ZI13" s="84"/>
      <c r="ZJ13" s="84"/>
      <c r="ZK13" s="84"/>
      <c r="ZL13" s="84"/>
      <c r="ZM13" s="84"/>
      <c r="ZN13" s="84"/>
      <c r="ZO13" s="84"/>
      <c r="ZP13" s="84"/>
      <c r="ZQ13" s="84"/>
      <c r="ZR13" s="84"/>
      <c r="ZS13" s="84"/>
      <c r="ZT13" s="84"/>
      <c r="ZU13" s="84"/>
      <c r="ZV13" s="84"/>
      <c r="ZW13" s="84"/>
      <c r="ZX13" s="84"/>
      <c r="ZY13" s="84"/>
      <c r="ZZ13" s="84"/>
      <c r="AAA13" s="84"/>
      <c r="AAB13" s="84"/>
      <c r="AAC13" s="84"/>
      <c r="AAD13" s="84"/>
      <c r="AAE13" s="84"/>
      <c r="AAF13" s="84"/>
      <c r="AAG13" s="84"/>
      <c r="AAH13" s="84"/>
      <c r="AAI13" s="84"/>
      <c r="AAJ13" s="84"/>
      <c r="AAK13" s="84"/>
      <c r="AAL13" s="84"/>
      <c r="AAM13" s="84"/>
      <c r="AAN13" s="84"/>
      <c r="AAO13" s="84"/>
      <c r="AAP13" s="84"/>
      <c r="AAQ13" s="84"/>
      <c r="AAR13" s="84"/>
      <c r="AAS13" s="84"/>
      <c r="AAT13" s="84"/>
      <c r="AAU13" s="84"/>
      <c r="AAV13" s="84"/>
      <c r="AAW13" s="84"/>
      <c r="AAX13" s="84"/>
      <c r="AAY13" s="84"/>
      <c r="AAZ13" s="84"/>
      <c r="ABA13" s="84"/>
      <c r="ABB13" s="84"/>
      <c r="ABC13" s="84"/>
      <c r="ABD13" s="84"/>
      <c r="ABE13" s="84"/>
      <c r="ABF13" s="84"/>
      <c r="ABG13" s="84"/>
      <c r="ABH13" s="84"/>
      <c r="ABI13" s="84"/>
      <c r="ABJ13" s="84"/>
      <c r="ABK13" s="84"/>
      <c r="ABL13" s="84"/>
      <c r="ABM13" s="84"/>
      <c r="ABN13" s="84"/>
      <c r="ABO13" s="84"/>
      <c r="ABP13" s="84"/>
      <c r="ABQ13" s="84"/>
      <c r="ABR13" s="84"/>
      <c r="ABS13" s="84"/>
      <c r="ABT13" s="84"/>
      <c r="ABU13" s="84"/>
      <c r="ABV13" s="84"/>
      <c r="ABW13" s="84"/>
      <c r="ABX13" s="84"/>
      <c r="ABY13" s="84"/>
      <c r="ABZ13" s="84"/>
      <c r="ACA13" s="84"/>
      <c r="ACB13" s="84"/>
      <c r="ACC13" s="84"/>
      <c r="ACD13" s="84"/>
      <c r="ACE13" s="84"/>
      <c r="ACF13" s="84"/>
      <c r="ACG13" s="84"/>
      <c r="ACH13" s="84"/>
      <c r="ACI13" s="84"/>
      <c r="ACJ13" s="84"/>
      <c r="ACK13" s="84"/>
      <c r="ACL13" s="84"/>
      <c r="ACM13" s="84"/>
      <c r="ACN13" s="84"/>
      <c r="ACO13" s="84"/>
      <c r="ACP13" s="84"/>
      <c r="ACQ13" s="84"/>
      <c r="ACR13" s="84"/>
      <c r="ACS13" s="84"/>
      <c r="ACT13" s="84"/>
      <c r="ACU13" s="84"/>
      <c r="ACV13" s="84"/>
      <c r="ACW13" s="84"/>
      <c r="ACX13" s="84"/>
      <c r="ACY13" s="84"/>
      <c r="ACZ13" s="84"/>
      <c r="ADA13" s="84"/>
      <c r="ADB13" s="84"/>
      <c r="ADC13" s="84"/>
      <c r="ADD13" s="84"/>
      <c r="ADE13" s="84"/>
      <c r="ADF13" s="84"/>
      <c r="ADG13" s="84"/>
      <c r="ADH13" s="84"/>
      <c r="ADI13" s="84"/>
      <c r="ADJ13" s="84"/>
      <c r="ADK13" s="84"/>
      <c r="ADL13" s="84"/>
      <c r="ADM13" s="84"/>
      <c r="ADN13" s="84"/>
      <c r="ADO13" s="84"/>
      <c r="ADP13" s="84"/>
      <c r="ADQ13" s="84"/>
      <c r="ADR13" s="84"/>
      <c r="ADS13" s="84"/>
      <c r="ADT13" s="84"/>
      <c r="ADU13" s="84"/>
      <c r="ADV13" s="84"/>
      <c r="ADW13" s="84"/>
      <c r="ADX13" s="84"/>
      <c r="ADY13" s="84"/>
      <c r="ADZ13" s="84"/>
      <c r="AEA13" s="84"/>
      <c r="AEB13" s="84"/>
      <c r="AEC13" s="84"/>
      <c r="AED13" s="84"/>
      <c r="AEE13" s="84"/>
      <c r="AEF13" s="84"/>
      <c r="AEG13" s="84"/>
      <c r="AEH13" s="84"/>
      <c r="AEI13" s="84"/>
      <c r="AEJ13" s="84"/>
      <c r="AEK13" s="84"/>
      <c r="AEL13" s="84"/>
      <c r="AEM13" s="84"/>
      <c r="AEN13" s="84"/>
      <c r="AEO13" s="84"/>
      <c r="AEP13" s="84"/>
      <c r="AEQ13" s="84"/>
      <c r="AER13" s="84"/>
      <c r="AES13" s="84"/>
      <c r="AET13" s="84"/>
      <c r="AEU13" s="84"/>
      <c r="AEV13" s="84"/>
      <c r="AEW13" s="84"/>
      <c r="AEX13" s="84"/>
      <c r="AEY13" s="84"/>
      <c r="AEZ13" s="84"/>
      <c r="AFA13" s="84"/>
      <c r="AFB13" s="84"/>
      <c r="AFC13" s="84"/>
      <c r="AFD13" s="84"/>
      <c r="AFE13" s="84"/>
      <c r="AFF13" s="84"/>
      <c r="AFG13" s="84"/>
      <c r="AFH13" s="84"/>
      <c r="AFI13" s="84"/>
      <c r="AFJ13" s="84"/>
      <c r="AFK13" s="84"/>
      <c r="AFL13" s="84"/>
      <c r="AFM13" s="84"/>
      <c r="AFN13" s="84"/>
      <c r="AFO13" s="84"/>
      <c r="AFP13" s="84"/>
      <c r="AFQ13" s="84"/>
      <c r="AFR13" s="84"/>
      <c r="AFS13" s="84"/>
      <c r="AFT13" s="84"/>
      <c r="AFU13" s="84"/>
      <c r="AFV13" s="84"/>
      <c r="AFW13" s="84"/>
      <c r="AFX13" s="84"/>
      <c r="AFY13" s="84"/>
      <c r="AFZ13" s="84"/>
      <c r="AGA13" s="84"/>
      <c r="AGB13" s="84"/>
      <c r="AGC13" s="84"/>
      <c r="AGD13" s="84"/>
      <c r="AGE13" s="84"/>
      <c r="AGF13" s="84"/>
      <c r="AGG13" s="84"/>
      <c r="AGH13" s="84"/>
      <c r="AGI13" s="84"/>
      <c r="AGJ13" s="84"/>
      <c r="AGK13" s="84"/>
      <c r="AGL13" s="84"/>
      <c r="AGM13" s="84"/>
      <c r="AGN13" s="84"/>
      <c r="AGO13" s="84"/>
      <c r="AGP13" s="84"/>
      <c r="AGQ13" s="84"/>
      <c r="AGR13" s="84"/>
      <c r="AGS13" s="84"/>
      <c r="AGT13" s="84"/>
      <c r="AGU13" s="84"/>
      <c r="AGV13" s="84"/>
      <c r="AGW13" s="84"/>
      <c r="AGX13" s="84"/>
      <c r="AGY13" s="84"/>
      <c r="AGZ13" s="84"/>
      <c r="AHA13" s="84"/>
      <c r="AHB13" s="84"/>
      <c r="AHC13" s="84"/>
      <c r="AHD13" s="84"/>
      <c r="AHE13" s="84"/>
      <c r="AHF13" s="84"/>
      <c r="AHG13" s="84"/>
      <c r="AHH13" s="84"/>
      <c r="AHI13" s="84"/>
      <c r="AHJ13" s="84"/>
      <c r="AHK13" s="84"/>
      <c r="AHL13" s="84"/>
      <c r="AHM13" s="84"/>
      <c r="AHN13" s="84"/>
      <c r="AHO13" s="84"/>
      <c r="AHP13" s="84"/>
      <c r="AHQ13" s="84"/>
      <c r="AHR13" s="84"/>
      <c r="AHS13" s="84"/>
      <c r="AHT13" s="84"/>
      <c r="AHU13" s="84"/>
      <c r="AHV13" s="84"/>
      <c r="AHW13" s="84"/>
      <c r="AHX13" s="84"/>
      <c r="AHY13" s="84"/>
      <c r="AHZ13" s="84"/>
      <c r="AIA13" s="84"/>
      <c r="AIB13" s="84"/>
      <c r="AIC13" s="84"/>
      <c r="AID13" s="84"/>
      <c r="AIE13" s="84"/>
      <c r="AIF13" s="84"/>
      <c r="AIG13" s="84"/>
      <c r="AIH13" s="84"/>
      <c r="AII13" s="84"/>
      <c r="AIJ13" s="84"/>
      <c r="AIK13" s="84"/>
      <c r="AIL13" s="84"/>
      <c r="AIM13" s="84"/>
      <c r="AIN13" s="84"/>
      <c r="AIO13" s="84"/>
      <c r="AIP13" s="84"/>
      <c r="AIQ13" s="84"/>
      <c r="AIR13" s="84"/>
      <c r="AIS13" s="84"/>
      <c r="AIT13" s="84"/>
      <c r="AIU13" s="84"/>
      <c r="AIV13" s="84"/>
      <c r="AIW13" s="84"/>
      <c r="AIX13" s="84"/>
      <c r="AIY13" s="84"/>
      <c r="AIZ13" s="84"/>
      <c r="AJA13" s="84"/>
      <c r="AJB13" s="84"/>
      <c r="AJC13" s="84"/>
      <c r="AJD13" s="84"/>
      <c r="AJE13" s="84"/>
      <c r="AJF13" s="84"/>
      <c r="AJG13" s="84"/>
      <c r="AJH13" s="84"/>
      <c r="AJI13" s="84"/>
      <c r="AJJ13" s="84"/>
      <c r="AJK13" s="84"/>
      <c r="AJL13" s="84"/>
      <c r="AJM13" s="84"/>
      <c r="AJN13" s="84"/>
      <c r="AJO13" s="84"/>
      <c r="AJP13" s="84"/>
      <c r="AJQ13" s="84"/>
      <c r="AJR13" s="84"/>
      <c r="AJS13" s="84"/>
      <c r="AJT13" s="84"/>
      <c r="AJU13" s="84"/>
      <c r="AJV13" s="84"/>
      <c r="AJW13" s="84"/>
      <c r="AJX13" s="84"/>
      <c r="AJY13" s="84"/>
      <c r="AJZ13" s="84"/>
      <c r="AKA13" s="84"/>
      <c r="AKB13" s="84"/>
      <c r="AKC13" s="84"/>
      <c r="AKD13" s="84"/>
      <c r="AKE13" s="84"/>
      <c r="AKF13" s="84"/>
      <c r="AKG13" s="84"/>
      <c r="AKH13" s="84"/>
      <c r="AKI13" s="84"/>
      <c r="AKJ13" s="84"/>
      <c r="AKK13" s="84"/>
      <c r="AKL13" s="84"/>
      <c r="AKM13" s="84"/>
      <c r="AKN13" s="84"/>
      <c r="AKO13" s="84"/>
      <c r="AKP13" s="84"/>
      <c r="AKQ13" s="84"/>
      <c r="AKR13" s="84"/>
      <c r="AKS13" s="84"/>
      <c r="AKT13" s="84"/>
      <c r="AKU13" s="84"/>
      <c r="AKV13" s="84"/>
      <c r="AKW13" s="84"/>
      <c r="AKX13" s="84"/>
      <c r="AKY13" s="84"/>
      <c r="AKZ13" s="84"/>
      <c r="ALA13" s="84"/>
      <c r="ALB13" s="84"/>
      <c r="ALC13" s="84"/>
      <c r="ALD13" s="84"/>
      <c r="ALE13" s="84"/>
      <c r="ALF13" s="84"/>
      <c r="ALG13" s="84"/>
      <c r="ALH13" s="84"/>
      <c r="ALI13" s="84"/>
      <c r="ALJ13" s="84"/>
      <c r="ALK13" s="84"/>
      <c r="ALL13" s="84"/>
      <c r="ALM13" s="84"/>
      <c r="ALN13" s="84"/>
      <c r="ALO13" s="84"/>
      <c r="ALP13" s="84"/>
      <c r="ALQ13" s="84"/>
      <c r="ALR13" s="84"/>
      <c r="ALS13" s="84"/>
      <c r="ALT13" s="84"/>
      <c r="ALU13" s="84"/>
      <c r="ALV13" s="84"/>
      <c r="ALW13" s="84"/>
      <c r="ALX13" s="84"/>
      <c r="ALY13" s="84"/>
      <c r="ALZ13" s="84"/>
      <c r="AMA13" s="84"/>
      <c r="AMB13" s="84"/>
      <c r="AMC13" s="84"/>
      <c r="AMD13" s="84"/>
      <c r="AME13" s="84"/>
      <c r="AMF13" s="84"/>
      <c r="AMG13" s="84"/>
      <c r="AMH13" s="84"/>
      <c r="AMI13" s="84"/>
      <c r="AMJ13" s="84"/>
      <c r="AMK13" s="84"/>
      <c r="AML13" s="84"/>
      <c r="AMM13" s="84"/>
      <c r="AMN13" s="84"/>
      <c r="AMO13" s="84"/>
      <c r="AMP13" s="84"/>
      <c r="AMQ13" s="84"/>
      <c r="AMR13" s="84"/>
      <c r="AMS13" s="84"/>
      <c r="AMT13" s="84"/>
      <c r="AMU13" s="84"/>
      <c r="AMV13" s="84"/>
      <c r="AMW13" s="84"/>
      <c r="AMX13" s="84"/>
      <c r="AMY13" s="84"/>
      <c r="AMZ13" s="84"/>
      <c r="ANA13" s="84"/>
      <c r="ANB13" s="84"/>
      <c r="ANC13" s="84"/>
      <c r="AND13" s="84"/>
      <c r="ANE13" s="84"/>
      <c r="ANF13" s="84"/>
      <c r="ANG13" s="84"/>
      <c r="ANH13" s="84"/>
      <c r="ANI13" s="84"/>
      <c r="ANJ13" s="84"/>
      <c r="ANK13" s="84"/>
      <c r="ANL13" s="84"/>
      <c r="ANM13" s="84"/>
      <c r="ANN13" s="84"/>
      <c r="ANO13" s="84"/>
      <c r="ANP13" s="84"/>
      <c r="ANQ13" s="84"/>
      <c r="ANR13" s="84"/>
      <c r="ANS13" s="84"/>
      <c r="ANT13" s="84"/>
      <c r="ANU13" s="84"/>
      <c r="ANV13" s="84"/>
      <c r="ANW13" s="84"/>
      <c r="ANX13" s="84"/>
      <c r="ANY13" s="84"/>
      <c r="ANZ13" s="84"/>
      <c r="AOA13" s="84"/>
      <c r="AOB13" s="84"/>
      <c r="AOC13" s="84"/>
      <c r="AOD13" s="84"/>
      <c r="AOE13" s="84"/>
      <c r="AOF13" s="84"/>
      <c r="AOG13" s="84"/>
      <c r="AOH13" s="84"/>
      <c r="AOI13" s="84"/>
      <c r="AOJ13" s="84"/>
      <c r="AOK13" s="84"/>
      <c r="AOL13" s="84"/>
      <c r="AOM13" s="84"/>
      <c r="AON13" s="84"/>
      <c r="AOO13" s="84"/>
      <c r="AOP13" s="84"/>
      <c r="AOQ13" s="84"/>
      <c r="AOR13" s="84"/>
      <c r="AOS13" s="84"/>
      <c r="AOT13" s="84"/>
      <c r="AOU13" s="84"/>
      <c r="AOV13" s="84"/>
      <c r="AOW13" s="84"/>
      <c r="AOX13" s="84"/>
      <c r="AOY13" s="84"/>
      <c r="AOZ13" s="84"/>
      <c r="APA13" s="84"/>
      <c r="APB13" s="84"/>
      <c r="APC13" s="84"/>
      <c r="APD13" s="84"/>
      <c r="APE13" s="84"/>
      <c r="APF13" s="84"/>
      <c r="APG13" s="84"/>
      <c r="APH13" s="84"/>
      <c r="API13" s="84"/>
      <c r="APJ13" s="84"/>
      <c r="APK13" s="84"/>
      <c r="APL13" s="84"/>
      <c r="APM13" s="84"/>
      <c r="APN13" s="84"/>
      <c r="APO13" s="84"/>
      <c r="APP13" s="84"/>
      <c r="APQ13" s="84"/>
      <c r="APR13" s="84"/>
      <c r="APS13" s="84"/>
      <c r="APT13" s="84"/>
      <c r="APU13" s="84"/>
      <c r="APV13" s="84"/>
      <c r="APW13" s="84"/>
      <c r="APX13" s="84"/>
      <c r="APY13" s="84"/>
      <c r="APZ13" s="84"/>
      <c r="AQA13" s="84"/>
      <c r="AQB13" s="84"/>
      <c r="AQC13" s="84"/>
      <c r="AQD13" s="84"/>
      <c r="AQE13" s="84"/>
      <c r="AQF13" s="84"/>
      <c r="AQG13" s="84"/>
      <c r="AQH13" s="84"/>
      <c r="AQI13" s="84"/>
      <c r="AQJ13" s="84"/>
      <c r="AQK13" s="84"/>
      <c r="AQL13" s="84"/>
      <c r="AQM13" s="84"/>
      <c r="AQN13" s="84"/>
      <c r="AQO13" s="84"/>
      <c r="AQP13" s="84"/>
      <c r="AQQ13" s="84"/>
      <c r="AQR13" s="84"/>
      <c r="AQS13" s="84"/>
      <c r="AQT13" s="84"/>
      <c r="AQU13" s="84"/>
      <c r="AQV13" s="84"/>
      <c r="AQW13" s="84"/>
      <c r="AQX13" s="84"/>
      <c r="AQY13" s="84"/>
      <c r="AQZ13" s="84"/>
      <c r="ARA13" s="84"/>
      <c r="ARB13" s="84"/>
      <c r="ARC13" s="84"/>
      <c r="ARD13" s="84"/>
      <c r="ARE13" s="84"/>
      <c r="ARF13" s="84"/>
      <c r="ARG13" s="84"/>
      <c r="ARH13" s="84"/>
      <c r="ARI13" s="84"/>
      <c r="ARJ13" s="84"/>
      <c r="ARK13" s="84"/>
      <c r="ARL13" s="84"/>
      <c r="ARM13" s="84"/>
      <c r="ARN13" s="84"/>
      <c r="ARO13" s="84"/>
      <c r="ARP13" s="84"/>
      <c r="ARQ13" s="84"/>
      <c r="ARR13" s="84"/>
      <c r="ARS13" s="84"/>
      <c r="ART13" s="84"/>
      <c r="ARU13" s="84"/>
      <c r="ARV13" s="84"/>
      <c r="ARW13" s="84"/>
      <c r="ARX13" s="84"/>
      <c r="ARY13" s="84"/>
      <c r="ARZ13" s="84"/>
      <c r="ASA13" s="84"/>
      <c r="ASB13" s="84"/>
      <c r="ASC13" s="84"/>
      <c r="ASD13" s="84"/>
      <c r="ASE13" s="84"/>
      <c r="ASF13" s="84"/>
      <c r="ASG13" s="84"/>
      <c r="ASH13" s="84"/>
      <c r="ASI13" s="84"/>
      <c r="ASJ13" s="84"/>
      <c r="ASK13" s="84"/>
      <c r="ASL13" s="84"/>
      <c r="ASM13" s="84"/>
      <c r="ASN13" s="84"/>
      <c r="ASO13" s="84"/>
      <c r="ASP13" s="84"/>
      <c r="ASQ13" s="84"/>
      <c r="ASR13" s="84"/>
      <c r="ASS13" s="84"/>
      <c r="AST13" s="84"/>
      <c r="ASU13" s="84"/>
      <c r="ASV13" s="84"/>
      <c r="ASW13" s="84"/>
      <c r="ASX13" s="84"/>
      <c r="ASY13" s="84"/>
      <c r="ASZ13" s="84"/>
      <c r="ATA13" s="84"/>
      <c r="ATB13" s="84"/>
      <c r="ATC13" s="84"/>
      <c r="ATD13" s="84"/>
      <c r="ATE13" s="84"/>
      <c r="ATF13" s="84"/>
      <c r="ATG13" s="84"/>
      <c r="ATH13" s="84"/>
      <c r="ATI13" s="84"/>
      <c r="ATJ13" s="84"/>
      <c r="ATK13" s="84"/>
      <c r="ATL13" s="84"/>
      <c r="ATM13" s="84"/>
      <c r="ATN13" s="84"/>
      <c r="ATO13" s="84"/>
      <c r="ATP13" s="84"/>
      <c r="ATQ13" s="84"/>
      <c r="ATR13" s="84"/>
      <c r="ATS13" s="84"/>
      <c r="ATT13" s="84"/>
      <c r="ATU13" s="84"/>
      <c r="ATV13" s="84"/>
      <c r="ATW13" s="84"/>
      <c r="ATX13" s="84"/>
      <c r="ATY13" s="84"/>
      <c r="ATZ13" s="84"/>
      <c r="AUA13" s="84"/>
      <c r="AUB13" s="84"/>
      <c r="AUC13" s="84"/>
      <c r="AUD13" s="84"/>
      <c r="AUE13" s="84"/>
      <c r="AUF13" s="84"/>
      <c r="AUG13" s="84"/>
      <c r="AUH13" s="84"/>
      <c r="AUI13" s="84"/>
      <c r="AUJ13" s="84"/>
      <c r="AUK13" s="84"/>
      <c r="AUL13" s="84"/>
      <c r="AUM13" s="84"/>
      <c r="AUN13" s="84"/>
      <c r="AUO13" s="84"/>
      <c r="AUP13" s="84"/>
      <c r="AUQ13" s="84"/>
      <c r="AUR13" s="84"/>
      <c r="AUS13" s="84"/>
      <c r="AUT13" s="84"/>
      <c r="AUU13" s="84"/>
      <c r="AUV13" s="84"/>
      <c r="AUW13" s="84"/>
      <c r="AUX13" s="84"/>
      <c r="AUY13" s="84"/>
      <c r="AUZ13" s="84"/>
      <c r="AVA13" s="84"/>
      <c r="AVB13" s="84"/>
      <c r="AVC13" s="84"/>
      <c r="AVD13" s="84"/>
      <c r="AVE13" s="84"/>
      <c r="AVF13" s="84"/>
      <c r="AVG13" s="84"/>
      <c r="AVH13" s="84"/>
      <c r="AVI13" s="84"/>
      <c r="AVJ13" s="84"/>
      <c r="AVK13" s="84"/>
      <c r="AVL13" s="84"/>
      <c r="AVM13" s="84"/>
      <c r="AVN13" s="84"/>
      <c r="AVO13" s="84"/>
      <c r="AVP13" s="84"/>
      <c r="AVQ13" s="84"/>
      <c r="AVR13" s="84"/>
      <c r="AVS13" s="84"/>
      <c r="AVT13" s="84"/>
      <c r="AVU13" s="84"/>
      <c r="AVV13" s="84"/>
      <c r="AVW13" s="84"/>
      <c r="AVX13" s="84"/>
      <c r="AVY13" s="84"/>
      <c r="AVZ13" s="84"/>
      <c r="AWA13" s="84"/>
      <c r="AWB13" s="84"/>
      <c r="AWC13" s="84"/>
      <c r="AWD13" s="84"/>
      <c r="AWE13" s="84"/>
      <c r="AWF13" s="84"/>
      <c r="AWG13" s="84"/>
      <c r="AWH13" s="84"/>
      <c r="AWI13" s="84"/>
      <c r="AWJ13" s="84"/>
      <c r="AWK13" s="84"/>
      <c r="AWL13" s="84"/>
      <c r="AWM13" s="84"/>
      <c r="AWN13" s="84"/>
      <c r="AWO13" s="84"/>
      <c r="AWP13" s="84"/>
      <c r="AWQ13" s="84"/>
      <c r="AWR13" s="84"/>
      <c r="AWS13" s="84"/>
      <c r="AWT13" s="84"/>
      <c r="AWU13" s="84"/>
      <c r="AWV13" s="84"/>
      <c r="AWW13" s="84"/>
      <c r="AWX13" s="84"/>
      <c r="AWY13" s="84"/>
      <c r="AWZ13" s="84"/>
      <c r="AXA13" s="84"/>
      <c r="AXB13" s="84"/>
      <c r="AXC13" s="84"/>
      <c r="AXD13" s="84"/>
      <c r="AXE13" s="84"/>
      <c r="AXF13" s="84"/>
      <c r="AXG13" s="84"/>
      <c r="AXH13" s="84"/>
      <c r="AXI13" s="84"/>
      <c r="AXJ13" s="84"/>
      <c r="AXK13" s="84"/>
      <c r="AXL13" s="84"/>
      <c r="AXM13" s="84"/>
      <c r="AXN13" s="84"/>
      <c r="AXO13" s="84"/>
      <c r="AXP13" s="84"/>
      <c r="AXQ13" s="84"/>
      <c r="AXR13" s="84"/>
      <c r="AXS13" s="84"/>
      <c r="AXT13" s="84"/>
      <c r="AXU13" s="84"/>
      <c r="AXV13" s="84"/>
      <c r="AXW13" s="84"/>
      <c r="AXX13" s="84"/>
      <c r="AXY13" s="84"/>
      <c r="AXZ13" s="84"/>
      <c r="AYA13" s="84"/>
      <c r="AYB13" s="84"/>
      <c r="AYC13" s="84"/>
      <c r="AYD13" s="84"/>
      <c r="AYE13" s="84"/>
      <c r="AYF13" s="84"/>
      <c r="AYG13" s="84"/>
      <c r="AYH13" s="84"/>
      <c r="AYI13" s="84"/>
      <c r="AYJ13" s="84"/>
      <c r="AYK13" s="84"/>
      <c r="AYL13" s="84"/>
      <c r="AYM13" s="84"/>
      <c r="AYN13" s="84"/>
      <c r="AYO13" s="84"/>
      <c r="AYP13" s="84"/>
      <c r="AYQ13" s="84"/>
      <c r="AYR13" s="84"/>
      <c r="AYS13" s="84"/>
      <c r="AYT13" s="84"/>
      <c r="AYU13" s="84"/>
      <c r="AYV13" s="84"/>
      <c r="AYW13" s="84"/>
      <c r="AYX13" s="84"/>
      <c r="AYY13" s="84"/>
      <c r="AYZ13" s="84"/>
      <c r="AZA13" s="84"/>
      <c r="AZB13" s="84"/>
      <c r="AZC13" s="84"/>
      <c r="AZD13" s="84"/>
      <c r="AZE13" s="84"/>
      <c r="AZF13" s="84"/>
      <c r="AZG13" s="84"/>
      <c r="AZH13" s="84"/>
      <c r="AZI13" s="84"/>
      <c r="AZJ13" s="84"/>
      <c r="AZK13" s="84"/>
      <c r="AZL13" s="84"/>
      <c r="AZM13" s="84"/>
      <c r="AZN13" s="84"/>
      <c r="AZO13" s="84"/>
      <c r="AZP13" s="84"/>
      <c r="AZQ13" s="84"/>
      <c r="AZR13" s="84"/>
      <c r="AZS13" s="84"/>
      <c r="AZT13" s="84"/>
      <c r="AZU13" s="84"/>
      <c r="AZV13" s="84"/>
      <c r="AZW13" s="84"/>
      <c r="AZX13" s="84"/>
      <c r="AZY13" s="84"/>
      <c r="AZZ13" s="84"/>
      <c r="BAA13" s="84"/>
      <c r="BAB13" s="84"/>
      <c r="BAC13" s="84"/>
      <c r="BAD13" s="84"/>
      <c r="BAE13" s="84"/>
      <c r="BAF13" s="84"/>
      <c r="BAG13" s="84"/>
      <c r="BAH13" s="84"/>
      <c r="BAI13" s="84"/>
      <c r="BAJ13" s="84"/>
      <c r="BAK13" s="84"/>
      <c r="BAL13" s="84"/>
      <c r="BAM13" s="84"/>
      <c r="BAN13" s="84"/>
      <c r="BAO13" s="84"/>
      <c r="BAP13" s="84"/>
      <c r="BAQ13" s="84"/>
      <c r="BAR13" s="84"/>
      <c r="BAS13" s="84"/>
      <c r="BAT13" s="84"/>
      <c r="BAU13" s="84"/>
      <c r="BAV13" s="84"/>
      <c r="BAW13" s="84"/>
      <c r="BAX13" s="84"/>
      <c r="BAY13" s="84"/>
      <c r="BAZ13" s="84"/>
      <c r="BBA13" s="84"/>
      <c r="BBB13" s="84"/>
      <c r="BBC13" s="84"/>
      <c r="BBD13" s="84"/>
      <c r="BBE13" s="84"/>
      <c r="BBF13" s="84"/>
      <c r="BBG13" s="84"/>
      <c r="BBH13" s="84"/>
      <c r="BBI13" s="84"/>
      <c r="BBJ13" s="84"/>
      <c r="BBK13" s="84"/>
      <c r="BBL13" s="84"/>
      <c r="BBM13" s="84"/>
      <c r="BBN13" s="84"/>
      <c r="BBO13" s="84"/>
      <c r="BBP13" s="84"/>
      <c r="BBQ13" s="84"/>
      <c r="BBR13" s="84"/>
      <c r="BBS13" s="84"/>
      <c r="BBT13" s="84"/>
      <c r="BBU13" s="84"/>
      <c r="BBV13" s="84"/>
      <c r="BBW13" s="84"/>
      <c r="BBX13" s="84"/>
      <c r="BBY13" s="84"/>
      <c r="BBZ13" s="84"/>
      <c r="BCA13" s="84"/>
      <c r="BCB13" s="84"/>
      <c r="BCC13" s="84"/>
      <c r="BCD13" s="84"/>
      <c r="BCE13" s="84"/>
      <c r="BCF13" s="84"/>
      <c r="BCG13" s="84"/>
      <c r="BCH13" s="84"/>
      <c r="BCI13" s="84"/>
      <c r="BCJ13" s="84"/>
      <c r="BCK13" s="84"/>
      <c r="BCL13" s="84"/>
      <c r="BCM13" s="84"/>
      <c r="BCN13" s="84"/>
      <c r="BCO13" s="84"/>
      <c r="BCP13" s="84"/>
      <c r="BCQ13" s="84"/>
      <c r="BCR13" s="84"/>
      <c r="BCS13" s="84"/>
      <c r="BCT13" s="84"/>
      <c r="BCU13" s="84"/>
      <c r="BCV13" s="84"/>
      <c r="BCW13" s="84"/>
      <c r="BCX13" s="84"/>
      <c r="BCY13" s="84"/>
      <c r="BCZ13" s="84"/>
      <c r="BDA13" s="84"/>
      <c r="BDB13" s="84"/>
      <c r="BDC13" s="84"/>
      <c r="BDD13" s="84"/>
      <c r="BDE13" s="84"/>
      <c r="BDF13" s="84"/>
      <c r="BDG13" s="84"/>
      <c r="BDH13" s="84"/>
      <c r="BDI13" s="84"/>
      <c r="BDJ13" s="84"/>
      <c r="BDK13" s="84"/>
      <c r="BDL13" s="84"/>
      <c r="BDM13" s="84"/>
      <c r="BDN13" s="84"/>
      <c r="BDO13" s="84"/>
      <c r="BDP13" s="84"/>
      <c r="BDQ13" s="84"/>
      <c r="BDR13" s="84"/>
      <c r="BDS13" s="84"/>
      <c r="BDT13" s="84"/>
      <c r="BDU13" s="84"/>
      <c r="BDV13" s="84"/>
      <c r="BDW13" s="84"/>
      <c r="BDX13" s="84"/>
      <c r="BDY13" s="84"/>
      <c r="BDZ13" s="84"/>
      <c r="BEA13" s="84"/>
      <c r="BEB13" s="84"/>
      <c r="BEC13" s="84"/>
      <c r="BED13" s="84"/>
      <c r="BEE13" s="84"/>
      <c r="BEF13" s="84"/>
      <c r="BEG13" s="84"/>
      <c r="BEH13" s="84"/>
      <c r="BEI13" s="84"/>
      <c r="BEJ13" s="84"/>
      <c r="BEK13" s="84"/>
      <c r="BEL13" s="84"/>
      <c r="BEM13" s="84"/>
      <c r="BEN13" s="84"/>
      <c r="BEO13" s="84"/>
      <c r="BEP13" s="84"/>
      <c r="BEQ13" s="84"/>
      <c r="BER13" s="84"/>
      <c r="BES13" s="84"/>
      <c r="BET13" s="84"/>
      <c r="BEU13" s="84"/>
      <c r="BEV13" s="84"/>
      <c r="BEW13" s="84"/>
      <c r="BEX13" s="84"/>
      <c r="BEY13" s="84"/>
      <c r="BEZ13" s="84"/>
      <c r="BFA13" s="84"/>
      <c r="BFB13" s="84"/>
      <c r="BFC13" s="84"/>
      <c r="BFD13" s="84"/>
      <c r="BFE13" s="84"/>
      <c r="BFF13" s="84"/>
      <c r="BFG13" s="84"/>
      <c r="BFH13" s="84"/>
      <c r="BFI13" s="84"/>
      <c r="BFJ13" s="84"/>
      <c r="BFK13" s="84"/>
      <c r="BFL13" s="84"/>
      <c r="BFM13" s="84"/>
      <c r="BFN13" s="84"/>
      <c r="BFO13" s="84"/>
      <c r="BFP13" s="84"/>
      <c r="BFQ13" s="84"/>
      <c r="BFR13" s="84"/>
      <c r="BFS13" s="84"/>
      <c r="BFT13" s="84"/>
      <c r="BFU13" s="84"/>
      <c r="BFV13" s="84"/>
      <c r="BFW13" s="84"/>
      <c r="BFX13" s="84"/>
      <c r="BFY13" s="84"/>
      <c r="BFZ13" s="84"/>
      <c r="BGA13" s="84"/>
      <c r="BGB13" s="84"/>
      <c r="BGC13" s="84"/>
      <c r="BGD13" s="84"/>
      <c r="BGE13" s="84"/>
      <c r="BGF13" s="84"/>
      <c r="BGG13" s="84"/>
      <c r="BGH13" s="84"/>
      <c r="BGI13" s="84"/>
      <c r="BGJ13" s="84"/>
      <c r="BGK13" s="84"/>
      <c r="BGL13" s="84"/>
      <c r="BGM13" s="84"/>
      <c r="BGN13" s="84"/>
      <c r="BGO13" s="84"/>
      <c r="BGP13" s="84"/>
      <c r="BGQ13" s="84"/>
      <c r="BGR13" s="84"/>
      <c r="BGS13" s="84"/>
      <c r="BGT13" s="84"/>
      <c r="BGU13" s="84"/>
      <c r="BGV13" s="84"/>
      <c r="BGW13" s="84"/>
      <c r="BGX13" s="84"/>
      <c r="BGY13" s="84"/>
      <c r="BGZ13" s="84"/>
      <c r="BHA13" s="84"/>
      <c r="BHB13" s="84"/>
      <c r="BHC13" s="84"/>
      <c r="BHD13" s="84"/>
      <c r="BHE13" s="84"/>
      <c r="BHF13" s="84"/>
      <c r="BHG13" s="84"/>
      <c r="BHH13" s="84"/>
      <c r="BHI13" s="84"/>
      <c r="BHJ13" s="84"/>
      <c r="BHK13" s="84"/>
      <c r="BHL13" s="84"/>
      <c r="BHM13" s="84"/>
      <c r="BHN13" s="84"/>
      <c r="BHO13" s="84"/>
      <c r="BHP13" s="84"/>
      <c r="BHQ13" s="84"/>
      <c r="BHR13" s="84"/>
      <c r="BHS13" s="84"/>
      <c r="BHT13" s="84"/>
      <c r="BHU13" s="84"/>
      <c r="BHV13" s="84"/>
      <c r="BHW13" s="84"/>
      <c r="BHX13" s="84"/>
      <c r="BHY13" s="84"/>
      <c r="BHZ13" s="84"/>
      <c r="BIA13" s="84"/>
      <c r="BIB13" s="84"/>
      <c r="BIC13" s="84"/>
      <c r="BID13" s="84"/>
      <c r="BIE13" s="84"/>
      <c r="BIF13" s="84"/>
      <c r="BIG13" s="84"/>
      <c r="BIH13" s="84"/>
      <c r="BII13" s="84"/>
      <c r="BIJ13" s="84"/>
      <c r="BIK13" s="84"/>
      <c r="BIL13" s="84"/>
      <c r="BIM13" s="84"/>
      <c r="BIN13" s="84"/>
      <c r="BIO13" s="84"/>
      <c r="BIP13" s="84"/>
      <c r="BIQ13" s="84"/>
      <c r="BIR13" s="84"/>
      <c r="BIS13" s="84"/>
      <c r="BIT13" s="84"/>
      <c r="BIU13" s="84"/>
      <c r="BIV13" s="84"/>
      <c r="BIW13" s="84"/>
      <c r="BIX13" s="84"/>
      <c r="BIY13" s="84"/>
      <c r="BIZ13" s="84"/>
      <c r="BJA13" s="84"/>
      <c r="BJB13" s="84"/>
      <c r="BJC13" s="84"/>
      <c r="BJD13" s="84"/>
      <c r="BJE13" s="84"/>
      <c r="BJF13" s="84"/>
      <c r="BJG13" s="84"/>
      <c r="BJH13" s="84"/>
      <c r="BJI13" s="84"/>
      <c r="BJJ13" s="84"/>
      <c r="BJK13" s="84"/>
      <c r="BJL13" s="84"/>
      <c r="BJM13" s="84"/>
      <c r="BJN13" s="84"/>
      <c r="BJO13" s="84"/>
      <c r="BJP13" s="84"/>
      <c r="BJQ13" s="84"/>
      <c r="BJR13" s="84"/>
      <c r="BJS13" s="84"/>
      <c r="BJT13" s="84"/>
      <c r="BJU13" s="84"/>
      <c r="BJV13" s="84"/>
      <c r="BJW13" s="84"/>
      <c r="BJX13" s="84"/>
      <c r="BJY13" s="84"/>
      <c r="BJZ13" s="84"/>
      <c r="BKA13" s="84"/>
      <c r="BKB13" s="84"/>
      <c r="BKC13" s="84"/>
      <c r="BKD13" s="84"/>
      <c r="BKE13" s="84"/>
      <c r="BKF13" s="84"/>
      <c r="BKG13" s="84"/>
      <c r="BKH13" s="84"/>
      <c r="BKI13" s="84"/>
      <c r="BKJ13" s="84"/>
      <c r="BKK13" s="84"/>
      <c r="BKL13" s="84"/>
      <c r="BKM13" s="84"/>
      <c r="BKN13" s="84"/>
      <c r="BKO13" s="84"/>
      <c r="BKP13" s="84"/>
      <c r="BKQ13" s="84"/>
      <c r="BKR13" s="84"/>
      <c r="BKS13" s="84"/>
      <c r="BKT13" s="84"/>
      <c r="BKU13" s="84"/>
      <c r="BKV13" s="84"/>
      <c r="BKW13" s="84"/>
      <c r="BKX13" s="84"/>
      <c r="BKY13" s="84"/>
      <c r="BKZ13" s="84"/>
      <c r="BLA13" s="84"/>
      <c r="BLB13" s="84"/>
      <c r="BLC13" s="84"/>
      <c r="BLD13" s="84"/>
      <c r="BLE13" s="84"/>
      <c r="BLF13" s="84"/>
      <c r="BLG13" s="84"/>
      <c r="BLH13" s="84"/>
      <c r="BLI13" s="84"/>
      <c r="BLJ13" s="84"/>
      <c r="BLK13" s="84"/>
      <c r="BLL13" s="84"/>
      <c r="BLM13" s="84"/>
      <c r="BLN13" s="84"/>
      <c r="BLO13" s="84"/>
      <c r="BLP13" s="84"/>
      <c r="BLQ13" s="84"/>
      <c r="BLR13" s="84"/>
      <c r="BLS13" s="84"/>
      <c r="BLT13" s="84"/>
      <c r="BLU13" s="84"/>
      <c r="BLV13" s="84"/>
      <c r="BLW13" s="84"/>
      <c r="BLX13" s="84"/>
      <c r="BLY13" s="84"/>
      <c r="BLZ13" s="84"/>
      <c r="BMA13" s="84"/>
      <c r="BMB13" s="84"/>
      <c r="BMC13" s="84"/>
      <c r="BMD13" s="84"/>
      <c r="BME13" s="84"/>
      <c r="BMF13" s="84"/>
      <c r="BMG13" s="84"/>
      <c r="BMH13" s="84"/>
      <c r="BMI13" s="84"/>
      <c r="BMJ13" s="84"/>
      <c r="BMK13" s="84"/>
      <c r="BML13" s="84"/>
      <c r="BMM13" s="84"/>
      <c r="BMN13" s="84"/>
      <c r="BMO13" s="84"/>
      <c r="BMP13" s="84"/>
      <c r="BMQ13" s="84"/>
      <c r="BMR13" s="84"/>
      <c r="BMS13" s="84"/>
      <c r="BMT13" s="84"/>
      <c r="BMU13" s="84"/>
      <c r="BMV13" s="84"/>
      <c r="BMW13" s="84"/>
      <c r="BMX13" s="84"/>
      <c r="BMY13" s="84"/>
      <c r="BMZ13" s="84"/>
      <c r="BNA13" s="84"/>
      <c r="BNB13" s="84"/>
      <c r="BNC13" s="84"/>
      <c r="BND13" s="84"/>
      <c r="BNE13" s="84"/>
      <c r="BNF13" s="84"/>
      <c r="BNG13" s="84"/>
      <c r="BNH13" s="84"/>
      <c r="BNI13" s="84"/>
      <c r="BNJ13" s="84"/>
      <c r="BNK13" s="84"/>
      <c r="BNL13" s="84"/>
      <c r="BNM13" s="84"/>
      <c r="BNN13" s="84"/>
      <c r="BNO13" s="84"/>
      <c r="BNP13" s="84"/>
      <c r="BNQ13" s="84"/>
      <c r="BNR13" s="84"/>
      <c r="BNS13" s="84"/>
      <c r="BNT13" s="84"/>
      <c r="BNU13" s="84"/>
      <c r="BNV13" s="84"/>
      <c r="BNW13" s="84"/>
      <c r="BNX13" s="84"/>
      <c r="BNY13" s="84"/>
      <c r="BNZ13" s="84"/>
      <c r="BOA13" s="84"/>
      <c r="BOB13" s="84"/>
      <c r="BOC13" s="84"/>
      <c r="BOD13" s="84"/>
      <c r="BOE13" s="84"/>
      <c r="BOF13" s="84"/>
      <c r="BOG13" s="84"/>
      <c r="BOH13" s="84"/>
      <c r="BOI13" s="84"/>
      <c r="BOJ13" s="84"/>
      <c r="BOK13" s="84"/>
      <c r="BOL13" s="84"/>
      <c r="BOM13" s="84"/>
      <c r="BON13" s="84"/>
      <c r="BOO13" s="84"/>
      <c r="BOP13" s="84"/>
      <c r="BOQ13" s="84"/>
      <c r="BOR13" s="84"/>
      <c r="BOS13" s="84"/>
      <c r="BOT13" s="84"/>
      <c r="BOU13" s="84"/>
      <c r="BOV13" s="84"/>
      <c r="BOW13" s="84"/>
      <c r="BOX13" s="84"/>
      <c r="BOY13" s="84"/>
      <c r="BOZ13" s="84"/>
      <c r="BPA13" s="84"/>
      <c r="BPB13" s="84"/>
      <c r="BPC13" s="84"/>
      <c r="BPD13" s="84"/>
      <c r="BPE13" s="84"/>
      <c r="BPF13" s="84"/>
      <c r="BPG13" s="84"/>
      <c r="BPH13" s="84"/>
      <c r="BPI13" s="84"/>
      <c r="BPJ13" s="84"/>
      <c r="BPK13" s="84"/>
      <c r="BPL13" s="84"/>
      <c r="BPM13" s="84"/>
      <c r="BPN13" s="84"/>
      <c r="BPO13" s="84"/>
      <c r="BPP13" s="84"/>
      <c r="BPQ13" s="84"/>
      <c r="BPR13" s="84"/>
      <c r="BPS13" s="84"/>
      <c r="BPT13" s="84"/>
      <c r="BPU13" s="84"/>
      <c r="BPV13" s="84"/>
      <c r="BPW13" s="84"/>
      <c r="BPX13" s="84"/>
      <c r="BPY13" s="84"/>
      <c r="BPZ13" s="84"/>
      <c r="BQA13" s="84"/>
      <c r="BQB13" s="84"/>
      <c r="BQC13" s="84"/>
      <c r="BQD13" s="84"/>
      <c r="BQE13" s="84"/>
      <c r="BQF13" s="84"/>
      <c r="BQG13" s="84"/>
      <c r="BQH13" s="84"/>
      <c r="BQI13" s="84"/>
      <c r="BQJ13" s="84"/>
      <c r="BQK13" s="84"/>
      <c r="BQL13" s="84"/>
      <c r="BQM13" s="84"/>
      <c r="BQN13" s="84"/>
      <c r="BQO13" s="84"/>
      <c r="BQP13" s="84"/>
      <c r="BQQ13" s="84"/>
      <c r="BQR13" s="84"/>
      <c r="BQS13" s="84"/>
      <c r="BQT13" s="84"/>
      <c r="BQU13" s="84"/>
      <c r="BQV13" s="84"/>
      <c r="BQW13" s="84"/>
      <c r="BQX13" s="84"/>
      <c r="BQY13" s="84"/>
      <c r="BQZ13" s="84"/>
      <c r="BRA13" s="84"/>
      <c r="BRB13" s="84"/>
      <c r="BRC13" s="84"/>
      <c r="BRD13" s="84"/>
      <c r="BRE13" s="84"/>
      <c r="BRF13" s="84"/>
      <c r="BRG13" s="84"/>
      <c r="BRH13" s="84"/>
      <c r="BRI13" s="84"/>
      <c r="BRJ13" s="84"/>
      <c r="BRK13" s="84"/>
      <c r="BRL13" s="84"/>
      <c r="BRM13" s="84"/>
      <c r="BRN13" s="84"/>
      <c r="BRO13" s="84"/>
      <c r="BRP13" s="84"/>
      <c r="BRQ13" s="84"/>
      <c r="BRR13" s="84"/>
      <c r="BRS13" s="84"/>
      <c r="BRT13" s="84"/>
      <c r="BRU13" s="84"/>
      <c r="BRV13" s="84"/>
      <c r="BRW13" s="84"/>
      <c r="BRX13" s="84"/>
      <c r="BRY13" s="84"/>
      <c r="BRZ13" s="84"/>
      <c r="BSA13" s="84"/>
      <c r="BSB13" s="84"/>
      <c r="BSC13" s="84"/>
      <c r="BSD13" s="84"/>
      <c r="BSE13" s="84"/>
      <c r="BSF13" s="84"/>
      <c r="BSG13" s="84"/>
      <c r="BSH13" s="84"/>
      <c r="BSI13" s="84"/>
      <c r="BSJ13" s="84"/>
      <c r="BSK13" s="84"/>
      <c r="BSL13" s="84"/>
      <c r="BSM13" s="84"/>
      <c r="BSN13" s="84"/>
      <c r="BSO13" s="84"/>
      <c r="BSP13" s="84"/>
      <c r="BSQ13" s="84"/>
      <c r="BSR13" s="84"/>
      <c r="BSS13" s="84"/>
      <c r="BST13" s="84"/>
      <c r="BSU13" s="84"/>
      <c r="BSV13" s="84"/>
      <c r="BSW13" s="84"/>
      <c r="BSX13" s="84"/>
      <c r="BSY13" s="84"/>
      <c r="BSZ13" s="84"/>
      <c r="BTA13" s="84"/>
      <c r="BTB13" s="84"/>
      <c r="BTC13" s="84"/>
      <c r="BTD13" s="84"/>
      <c r="BTE13" s="84"/>
      <c r="BTF13" s="84"/>
      <c r="BTG13" s="84"/>
      <c r="BTH13" s="84"/>
      <c r="BTI13" s="84"/>
      <c r="BTJ13" s="84"/>
      <c r="BTK13" s="84"/>
      <c r="BTL13" s="84"/>
      <c r="BTM13" s="84"/>
      <c r="BTN13" s="84"/>
      <c r="BTO13" s="84"/>
      <c r="BTP13" s="84"/>
      <c r="BTQ13" s="84"/>
      <c r="BTR13" s="84"/>
      <c r="BTS13" s="84"/>
      <c r="BTT13" s="84"/>
      <c r="BTU13" s="84"/>
      <c r="BTV13" s="84"/>
      <c r="BTW13" s="84"/>
      <c r="BTX13" s="84"/>
      <c r="BTY13" s="84"/>
      <c r="BTZ13" s="84"/>
      <c r="BUA13" s="84"/>
      <c r="BUB13" s="84"/>
      <c r="BUC13" s="84"/>
      <c r="BUD13" s="84"/>
      <c r="BUE13" s="84"/>
      <c r="BUF13" s="84"/>
      <c r="BUG13" s="84"/>
      <c r="BUH13" s="84"/>
      <c r="BUI13" s="84"/>
      <c r="BUJ13" s="84"/>
      <c r="BUK13" s="84"/>
      <c r="BUL13" s="84"/>
      <c r="BUM13" s="84"/>
      <c r="BUN13" s="84"/>
      <c r="BUO13" s="84"/>
      <c r="BUP13" s="84"/>
      <c r="BUQ13" s="84"/>
      <c r="BUR13" s="84"/>
      <c r="BUS13" s="84"/>
      <c r="BUT13" s="84"/>
      <c r="BUU13" s="84"/>
      <c r="BUV13" s="84"/>
      <c r="BUW13" s="84"/>
      <c r="BUX13" s="84"/>
      <c r="BUY13" s="84"/>
      <c r="BUZ13" s="84"/>
      <c r="BVA13" s="84"/>
      <c r="BVB13" s="84"/>
      <c r="BVC13" s="84"/>
      <c r="BVD13" s="84"/>
      <c r="BVE13" s="84"/>
      <c r="BVF13" s="84"/>
      <c r="BVG13" s="84"/>
      <c r="BVH13" s="84"/>
      <c r="BVI13" s="84"/>
      <c r="BVJ13" s="84"/>
      <c r="BVK13" s="84"/>
      <c r="BVL13" s="84"/>
      <c r="BVM13" s="84"/>
      <c r="BVN13" s="84"/>
      <c r="BVO13" s="84"/>
      <c r="BVP13" s="84"/>
      <c r="BVQ13" s="84"/>
      <c r="BVR13" s="84"/>
      <c r="BVS13" s="84"/>
      <c r="BVT13" s="84"/>
      <c r="BVU13" s="84"/>
      <c r="BVV13" s="84"/>
      <c r="BVW13" s="84"/>
      <c r="BVX13" s="84"/>
      <c r="BVY13" s="84"/>
      <c r="BVZ13" s="84"/>
      <c r="BWA13" s="84"/>
      <c r="BWB13" s="84"/>
      <c r="BWC13" s="84"/>
      <c r="BWD13" s="84"/>
      <c r="BWE13" s="84"/>
      <c r="BWF13" s="84"/>
      <c r="BWG13" s="84"/>
      <c r="BWH13" s="84"/>
      <c r="BWI13" s="84"/>
      <c r="BWJ13" s="84"/>
      <c r="BWK13" s="84"/>
      <c r="BWL13" s="84"/>
      <c r="BWM13" s="84"/>
      <c r="BWN13" s="84"/>
      <c r="BWO13" s="84"/>
      <c r="BWP13" s="84"/>
      <c r="BWQ13" s="84"/>
      <c r="BWR13" s="84"/>
      <c r="BWS13" s="84"/>
      <c r="BWT13" s="84"/>
      <c r="BWU13" s="84"/>
      <c r="BWV13" s="84"/>
      <c r="BWW13" s="84"/>
      <c r="BWX13" s="84"/>
      <c r="BWY13" s="84"/>
      <c r="BWZ13" s="84"/>
      <c r="BXA13" s="84"/>
      <c r="BXB13" s="84"/>
      <c r="BXC13" s="84"/>
      <c r="BXD13" s="84"/>
      <c r="BXE13" s="84"/>
      <c r="BXF13" s="84"/>
      <c r="BXG13" s="84"/>
      <c r="BXH13" s="84"/>
      <c r="BXI13" s="84"/>
      <c r="BXJ13" s="84"/>
      <c r="BXK13" s="84"/>
      <c r="BXL13" s="84"/>
      <c r="BXM13" s="84"/>
      <c r="BXN13" s="84"/>
      <c r="BXO13" s="84"/>
      <c r="BXP13" s="84"/>
      <c r="BXQ13" s="84"/>
      <c r="BXR13" s="84"/>
      <c r="BXS13" s="84"/>
      <c r="BXT13" s="84"/>
      <c r="BXU13" s="84"/>
      <c r="BXV13" s="84"/>
      <c r="BXW13" s="84"/>
      <c r="BXX13" s="84"/>
      <c r="BXY13" s="84"/>
      <c r="BXZ13" s="84"/>
      <c r="BYA13" s="84"/>
      <c r="BYB13" s="84"/>
      <c r="BYC13" s="84"/>
      <c r="BYD13" s="84"/>
      <c r="BYE13" s="84"/>
      <c r="BYF13" s="84"/>
      <c r="BYG13" s="84"/>
      <c r="BYH13" s="84"/>
      <c r="BYI13" s="84"/>
      <c r="BYJ13" s="84"/>
      <c r="BYK13" s="84"/>
      <c r="BYL13" s="84"/>
      <c r="BYM13" s="84"/>
      <c r="BYN13" s="84"/>
      <c r="BYO13" s="84"/>
      <c r="BYP13" s="84"/>
      <c r="BYQ13" s="84"/>
      <c r="BYR13" s="84"/>
      <c r="BYS13" s="84"/>
      <c r="BYT13" s="84"/>
      <c r="BYU13" s="84"/>
      <c r="BYV13" s="84"/>
      <c r="BYW13" s="84"/>
      <c r="BYX13" s="84"/>
      <c r="BYY13" s="84"/>
      <c r="BYZ13" s="84"/>
      <c r="BZA13" s="84"/>
      <c r="BZB13" s="84"/>
      <c r="BZC13" s="84"/>
      <c r="BZD13" s="84"/>
      <c r="BZE13" s="84"/>
      <c r="BZF13" s="84"/>
      <c r="BZG13" s="84"/>
      <c r="BZH13" s="84"/>
      <c r="BZI13" s="84"/>
      <c r="BZJ13" s="84"/>
      <c r="BZK13" s="84"/>
      <c r="BZL13" s="84"/>
      <c r="BZM13" s="84"/>
      <c r="BZN13" s="84"/>
      <c r="BZO13" s="84"/>
      <c r="BZP13" s="84"/>
      <c r="BZQ13" s="84"/>
      <c r="BZR13" s="84"/>
      <c r="BZS13" s="84"/>
      <c r="BZT13" s="84"/>
      <c r="BZU13" s="84"/>
      <c r="BZV13" s="84"/>
      <c r="BZW13" s="84"/>
      <c r="BZX13" s="84"/>
      <c r="BZY13" s="84"/>
      <c r="BZZ13" s="84"/>
      <c r="CAA13" s="84"/>
      <c r="CAB13" s="84"/>
      <c r="CAC13" s="84"/>
      <c r="CAD13" s="84"/>
      <c r="CAE13" s="84"/>
      <c r="CAF13" s="84"/>
      <c r="CAG13" s="84"/>
      <c r="CAH13" s="84"/>
      <c r="CAI13" s="84"/>
      <c r="CAJ13" s="84"/>
      <c r="CAK13" s="84"/>
      <c r="CAL13" s="84"/>
      <c r="CAM13" s="84"/>
      <c r="CAN13" s="84"/>
      <c r="CAO13" s="84"/>
      <c r="CAP13" s="84"/>
      <c r="CAQ13" s="84"/>
      <c r="CAR13" s="84"/>
      <c r="CAS13" s="84"/>
      <c r="CAT13" s="84"/>
      <c r="CAU13" s="84"/>
      <c r="CAV13" s="84"/>
      <c r="CAW13" s="84"/>
      <c r="CAX13" s="84"/>
      <c r="CAY13" s="84"/>
      <c r="CAZ13" s="84"/>
      <c r="CBA13" s="84"/>
      <c r="CBB13" s="84"/>
      <c r="CBC13" s="84"/>
      <c r="CBD13" s="84"/>
      <c r="CBE13" s="84"/>
      <c r="CBF13" s="84"/>
      <c r="CBG13" s="84"/>
      <c r="CBH13" s="84"/>
      <c r="CBI13" s="84"/>
      <c r="CBJ13" s="84"/>
      <c r="CBK13" s="84"/>
      <c r="CBL13" s="84"/>
      <c r="CBM13" s="84"/>
      <c r="CBN13" s="84"/>
      <c r="CBO13" s="84"/>
      <c r="CBP13" s="84"/>
      <c r="CBQ13" s="84"/>
      <c r="CBR13" s="84"/>
      <c r="CBS13" s="84"/>
      <c r="CBT13" s="84"/>
      <c r="CBU13" s="84"/>
      <c r="CBV13" s="84"/>
      <c r="CBW13" s="84"/>
      <c r="CBX13" s="84"/>
      <c r="CBY13" s="84"/>
      <c r="CBZ13" s="84"/>
      <c r="CCA13" s="84"/>
      <c r="CCB13" s="84"/>
      <c r="CCC13" s="84"/>
      <c r="CCD13" s="84"/>
      <c r="CCE13" s="84"/>
      <c r="CCF13" s="84"/>
      <c r="CCG13" s="84"/>
      <c r="CCH13" s="84"/>
      <c r="CCI13" s="84"/>
      <c r="CCJ13" s="84"/>
      <c r="CCK13" s="84"/>
      <c r="CCL13" s="84"/>
      <c r="CCM13" s="84"/>
      <c r="CCN13" s="84"/>
      <c r="CCO13" s="84"/>
      <c r="CCP13" s="84"/>
      <c r="CCQ13" s="84"/>
      <c r="CCR13" s="84"/>
      <c r="CCS13" s="84"/>
      <c r="CCT13" s="84"/>
      <c r="CCU13" s="84"/>
      <c r="CCV13" s="84"/>
      <c r="CCW13" s="84"/>
      <c r="CCX13" s="84"/>
      <c r="CCY13" s="84"/>
      <c r="CCZ13" s="84"/>
      <c r="CDA13" s="84"/>
      <c r="CDB13" s="84"/>
      <c r="CDC13" s="84"/>
      <c r="CDD13" s="84"/>
      <c r="CDE13" s="84"/>
      <c r="CDF13" s="84"/>
      <c r="CDG13" s="84"/>
      <c r="CDH13" s="84"/>
      <c r="CDI13" s="84"/>
      <c r="CDJ13" s="84"/>
      <c r="CDK13" s="84"/>
      <c r="CDL13" s="84"/>
      <c r="CDM13" s="84"/>
      <c r="CDN13" s="84"/>
      <c r="CDO13" s="84"/>
      <c r="CDP13" s="84"/>
      <c r="CDQ13" s="84"/>
      <c r="CDR13" s="84"/>
      <c r="CDS13" s="84"/>
      <c r="CDT13" s="84"/>
      <c r="CDU13" s="84"/>
      <c r="CDV13" s="84"/>
      <c r="CDW13" s="84"/>
      <c r="CDX13" s="84"/>
      <c r="CDY13" s="84"/>
      <c r="CDZ13" s="84"/>
      <c r="CEA13" s="84"/>
      <c r="CEB13" s="84"/>
      <c r="CEC13" s="84"/>
      <c r="CED13" s="84"/>
      <c r="CEE13" s="84"/>
      <c r="CEF13" s="84"/>
      <c r="CEG13" s="84"/>
      <c r="CEH13" s="84"/>
      <c r="CEI13" s="84"/>
      <c r="CEJ13" s="84"/>
      <c r="CEK13" s="84"/>
      <c r="CEL13" s="84"/>
      <c r="CEM13" s="84"/>
      <c r="CEN13" s="84"/>
      <c r="CEO13" s="84"/>
      <c r="CEP13" s="84"/>
      <c r="CEQ13" s="84"/>
      <c r="CER13" s="84"/>
      <c r="CES13" s="84"/>
      <c r="CET13" s="84"/>
      <c r="CEU13" s="84"/>
      <c r="CEV13" s="84"/>
      <c r="CEW13" s="84"/>
      <c r="CEX13" s="84"/>
      <c r="CEY13" s="84"/>
      <c r="CEZ13" s="84"/>
      <c r="CFA13" s="84"/>
      <c r="CFB13" s="84"/>
      <c r="CFC13" s="84"/>
      <c r="CFD13" s="84"/>
      <c r="CFE13" s="84"/>
      <c r="CFF13" s="84"/>
      <c r="CFG13" s="84"/>
      <c r="CFH13" s="84"/>
      <c r="CFI13" s="84"/>
      <c r="CFJ13" s="84"/>
      <c r="CFK13" s="84"/>
      <c r="CFL13" s="84"/>
      <c r="CFM13" s="84"/>
      <c r="CFN13" s="84"/>
      <c r="CFO13" s="84"/>
      <c r="CFP13" s="84"/>
      <c r="CFQ13" s="84"/>
      <c r="CFR13" s="84"/>
      <c r="CFS13" s="84"/>
      <c r="CFT13" s="84"/>
      <c r="CFU13" s="84"/>
      <c r="CFV13" s="84"/>
      <c r="CFW13" s="84"/>
      <c r="CFX13" s="84"/>
      <c r="CFY13" s="84"/>
      <c r="CFZ13" s="84"/>
      <c r="CGA13" s="84"/>
      <c r="CGB13" s="84"/>
      <c r="CGC13" s="84"/>
      <c r="CGD13" s="84"/>
      <c r="CGE13" s="84"/>
      <c r="CGF13" s="84"/>
      <c r="CGG13" s="84"/>
      <c r="CGH13" s="84"/>
      <c r="CGI13" s="84"/>
      <c r="CGJ13" s="84"/>
      <c r="CGK13" s="84"/>
      <c r="CGL13" s="84"/>
      <c r="CGM13" s="84"/>
      <c r="CGN13" s="84"/>
      <c r="CGO13" s="84"/>
      <c r="CGP13" s="84"/>
      <c r="CGQ13" s="84"/>
      <c r="CGR13" s="84"/>
      <c r="CGS13" s="84"/>
      <c r="CGT13" s="84"/>
      <c r="CGU13" s="84"/>
      <c r="CGV13" s="84"/>
      <c r="CGW13" s="84"/>
      <c r="CGX13" s="84"/>
      <c r="CGY13" s="84"/>
      <c r="CGZ13" s="84"/>
      <c r="CHA13" s="84"/>
      <c r="CHB13" s="84"/>
      <c r="CHC13" s="84"/>
      <c r="CHD13" s="84"/>
      <c r="CHE13" s="84"/>
      <c r="CHF13" s="84"/>
      <c r="CHG13" s="84"/>
      <c r="CHH13" s="84"/>
      <c r="CHI13" s="84"/>
      <c r="CHJ13" s="84"/>
      <c r="CHK13" s="84"/>
      <c r="CHL13" s="84"/>
      <c r="CHM13" s="84"/>
      <c r="CHN13" s="84"/>
      <c r="CHO13" s="84"/>
      <c r="CHP13" s="84"/>
      <c r="CHQ13" s="84"/>
      <c r="CHR13" s="84"/>
      <c r="CHS13" s="84"/>
      <c r="CHT13" s="84"/>
      <c r="CHU13" s="84"/>
      <c r="CHV13" s="84"/>
      <c r="CHW13" s="84"/>
      <c r="CHX13" s="84"/>
      <c r="CHY13" s="84"/>
      <c r="CHZ13" s="84"/>
      <c r="CIA13" s="84"/>
      <c r="CIB13" s="84"/>
      <c r="CIC13" s="84"/>
      <c r="CID13" s="84"/>
      <c r="CIE13" s="84"/>
      <c r="CIF13" s="84"/>
      <c r="CIG13" s="84"/>
      <c r="CIH13" s="84"/>
      <c r="CII13" s="84"/>
      <c r="CIJ13" s="84"/>
      <c r="CIK13" s="84"/>
      <c r="CIL13" s="84"/>
      <c r="CIM13" s="84"/>
      <c r="CIN13" s="84"/>
      <c r="CIO13" s="84"/>
      <c r="CIP13" s="84"/>
      <c r="CIQ13" s="84"/>
      <c r="CIR13" s="84"/>
      <c r="CIS13" s="84"/>
      <c r="CIT13" s="84"/>
      <c r="CIU13" s="84"/>
      <c r="CIV13" s="84"/>
      <c r="CIW13" s="84"/>
      <c r="CIX13" s="84"/>
      <c r="CIY13" s="84"/>
      <c r="CIZ13" s="84"/>
      <c r="CJA13" s="84"/>
      <c r="CJB13" s="84"/>
      <c r="CJC13" s="84"/>
      <c r="CJD13" s="84"/>
      <c r="CJE13" s="84"/>
      <c r="CJF13" s="84"/>
      <c r="CJG13" s="84"/>
      <c r="CJH13" s="84"/>
      <c r="CJI13" s="84"/>
      <c r="CJJ13" s="84"/>
      <c r="CJK13" s="84"/>
      <c r="CJL13" s="84"/>
      <c r="CJM13" s="84"/>
      <c r="CJN13" s="84"/>
      <c r="CJO13" s="84"/>
      <c r="CJP13" s="84"/>
      <c r="CJQ13" s="84"/>
      <c r="CJR13" s="84"/>
      <c r="CJS13" s="84"/>
      <c r="CJT13" s="84"/>
      <c r="CJU13" s="84"/>
      <c r="CJV13" s="84"/>
      <c r="CJW13" s="84"/>
      <c r="CJX13" s="84"/>
      <c r="CJY13" s="84"/>
      <c r="CJZ13" s="84"/>
      <c r="CKA13" s="84"/>
      <c r="CKB13" s="84"/>
      <c r="CKC13" s="84"/>
      <c r="CKD13" s="84"/>
      <c r="CKE13" s="84"/>
      <c r="CKF13" s="84"/>
      <c r="CKG13" s="84"/>
      <c r="CKH13" s="84"/>
      <c r="CKI13" s="84"/>
      <c r="CKJ13" s="84"/>
      <c r="CKK13" s="84"/>
      <c r="CKL13" s="84"/>
      <c r="CKM13" s="84"/>
      <c r="CKN13" s="84"/>
      <c r="CKO13" s="84"/>
      <c r="CKP13" s="84"/>
      <c r="CKQ13" s="84"/>
      <c r="CKR13" s="84"/>
      <c r="CKS13" s="84"/>
      <c r="CKT13" s="84"/>
      <c r="CKU13" s="84"/>
      <c r="CKV13" s="84"/>
      <c r="CKW13" s="84"/>
      <c r="CKX13" s="84"/>
      <c r="CKY13" s="84"/>
      <c r="CKZ13" s="84"/>
      <c r="CLA13" s="84"/>
      <c r="CLB13" s="84"/>
      <c r="CLC13" s="84"/>
      <c r="CLD13" s="84"/>
      <c r="CLE13" s="84"/>
      <c r="CLF13" s="84"/>
      <c r="CLG13" s="84"/>
      <c r="CLH13" s="84"/>
      <c r="CLI13" s="84"/>
      <c r="CLJ13" s="84"/>
      <c r="CLK13" s="84"/>
      <c r="CLL13" s="84"/>
      <c r="CLM13" s="84"/>
      <c r="CLN13" s="84"/>
      <c r="CLO13" s="84"/>
      <c r="CLP13" s="84"/>
      <c r="CLQ13" s="84"/>
      <c r="CLR13" s="84"/>
      <c r="CLS13" s="84"/>
      <c r="CLT13" s="84"/>
      <c r="CLU13" s="84"/>
      <c r="CLV13" s="84"/>
      <c r="CLW13" s="84"/>
      <c r="CLX13" s="84"/>
      <c r="CLY13" s="84"/>
      <c r="CLZ13" s="84"/>
      <c r="CMA13" s="84"/>
      <c r="CMB13" s="84"/>
      <c r="CMC13" s="84"/>
      <c r="CMD13" s="84"/>
      <c r="CME13" s="84"/>
      <c r="CMF13" s="84"/>
      <c r="CMG13" s="84"/>
      <c r="CMH13" s="84"/>
      <c r="CMI13" s="84"/>
      <c r="CMJ13" s="84"/>
      <c r="CMK13" s="84"/>
      <c r="CML13" s="84"/>
      <c r="CMM13" s="84"/>
      <c r="CMN13" s="84"/>
      <c r="CMO13" s="84"/>
      <c r="CMP13" s="84"/>
      <c r="CMQ13" s="84"/>
      <c r="CMR13" s="84"/>
      <c r="CMS13" s="84"/>
      <c r="CMT13" s="84"/>
      <c r="CMU13" s="84"/>
      <c r="CMV13" s="84"/>
      <c r="CMW13" s="84"/>
      <c r="CMX13" s="84"/>
      <c r="CMY13" s="84"/>
      <c r="CMZ13" s="84"/>
      <c r="CNA13" s="84"/>
      <c r="CNB13" s="84"/>
      <c r="CNC13" s="84"/>
      <c r="CND13" s="84"/>
      <c r="CNE13" s="84"/>
      <c r="CNF13" s="84"/>
      <c r="CNG13" s="84"/>
      <c r="CNH13" s="84"/>
      <c r="CNI13" s="84"/>
      <c r="CNJ13" s="84"/>
      <c r="CNK13" s="84"/>
      <c r="CNL13" s="84"/>
      <c r="CNM13" s="84"/>
      <c r="CNN13" s="84"/>
      <c r="CNO13" s="84"/>
      <c r="CNP13" s="84"/>
      <c r="CNQ13" s="84"/>
      <c r="CNR13" s="84"/>
      <c r="CNS13" s="84"/>
      <c r="CNT13" s="84"/>
      <c r="CNU13" s="84"/>
      <c r="CNV13" s="84"/>
      <c r="CNW13" s="84"/>
      <c r="CNX13" s="84"/>
      <c r="CNY13" s="84"/>
      <c r="CNZ13" s="84"/>
      <c r="COA13" s="84"/>
      <c r="COB13" s="84"/>
      <c r="COC13" s="84"/>
      <c r="COD13" s="84"/>
      <c r="COE13" s="84"/>
      <c r="COF13" s="84"/>
      <c r="COG13" s="84"/>
      <c r="COH13" s="84"/>
      <c r="COI13" s="84"/>
      <c r="COJ13" s="84"/>
      <c r="COK13" s="84"/>
      <c r="COL13" s="84"/>
      <c r="COM13" s="84"/>
      <c r="CON13" s="84"/>
      <c r="COO13" s="84"/>
      <c r="COP13" s="84"/>
      <c r="COQ13" s="84"/>
      <c r="COR13" s="84"/>
      <c r="COS13" s="84"/>
      <c r="COT13" s="84"/>
      <c r="COU13" s="84"/>
      <c r="COV13" s="84"/>
      <c r="COW13" s="84"/>
      <c r="COX13" s="84"/>
      <c r="COY13" s="84"/>
      <c r="COZ13" s="84"/>
      <c r="CPA13" s="84"/>
      <c r="CPB13" s="84"/>
      <c r="CPC13" s="84"/>
      <c r="CPD13" s="84"/>
      <c r="CPE13" s="84"/>
      <c r="CPF13" s="84"/>
      <c r="CPG13" s="84"/>
      <c r="CPH13" s="84"/>
      <c r="CPI13" s="84"/>
      <c r="CPJ13" s="84"/>
      <c r="CPK13" s="84"/>
      <c r="CPL13" s="84"/>
      <c r="CPM13" s="84"/>
      <c r="CPN13" s="84"/>
      <c r="CPO13" s="84"/>
      <c r="CPP13" s="84"/>
      <c r="CPQ13" s="84"/>
      <c r="CPR13" s="84"/>
      <c r="CPS13" s="84"/>
      <c r="CPT13" s="84"/>
      <c r="CPU13" s="84"/>
      <c r="CPV13" s="84"/>
      <c r="CPW13" s="84"/>
      <c r="CPX13" s="84"/>
      <c r="CPY13" s="84"/>
      <c r="CPZ13" s="84"/>
      <c r="CQA13" s="84"/>
      <c r="CQB13" s="84"/>
      <c r="CQC13" s="84"/>
      <c r="CQD13" s="84"/>
      <c r="CQE13" s="84"/>
      <c r="CQF13" s="84"/>
      <c r="CQG13" s="84"/>
      <c r="CQH13" s="84"/>
      <c r="CQI13" s="84"/>
      <c r="CQJ13" s="84"/>
      <c r="CQK13" s="84"/>
      <c r="CQL13" s="84"/>
      <c r="CQM13" s="84"/>
      <c r="CQN13" s="84"/>
      <c r="CQO13" s="84"/>
      <c r="CQP13" s="84"/>
      <c r="CQQ13" s="84"/>
      <c r="CQR13" s="84"/>
      <c r="CQS13" s="84"/>
      <c r="CQT13" s="84"/>
      <c r="CQU13" s="84"/>
      <c r="CQV13" s="84"/>
      <c r="CQW13" s="84"/>
      <c r="CQX13" s="84"/>
      <c r="CQY13" s="84"/>
      <c r="CQZ13" s="84"/>
      <c r="CRA13" s="84"/>
      <c r="CRB13" s="84"/>
      <c r="CRC13" s="84"/>
      <c r="CRD13" s="84"/>
      <c r="CRE13" s="84"/>
      <c r="CRF13" s="84"/>
      <c r="CRG13" s="84"/>
      <c r="CRH13" s="84"/>
      <c r="CRI13" s="84"/>
      <c r="CRJ13" s="84"/>
      <c r="CRK13" s="84"/>
      <c r="CRL13" s="84"/>
      <c r="CRM13" s="84"/>
      <c r="CRN13" s="84"/>
      <c r="CRO13" s="84"/>
      <c r="CRP13" s="84"/>
      <c r="CRQ13" s="84"/>
      <c r="CRR13" s="84"/>
      <c r="CRS13" s="84"/>
      <c r="CRT13" s="84"/>
      <c r="CRU13" s="84"/>
      <c r="CRV13" s="84"/>
      <c r="CRW13" s="84"/>
      <c r="CRX13" s="84"/>
      <c r="CRY13" s="84"/>
      <c r="CRZ13" s="84"/>
      <c r="CSA13" s="84"/>
      <c r="CSB13" s="84"/>
      <c r="CSC13" s="84"/>
      <c r="CSD13" s="84"/>
      <c r="CSE13" s="84"/>
      <c r="CSF13" s="84"/>
      <c r="CSG13" s="84"/>
      <c r="CSH13" s="84"/>
      <c r="CSI13" s="84"/>
      <c r="CSJ13" s="84"/>
      <c r="CSK13" s="84"/>
      <c r="CSL13" s="84"/>
      <c r="CSM13" s="84"/>
      <c r="CSN13" s="84"/>
      <c r="CSO13" s="84"/>
      <c r="CSP13" s="84"/>
      <c r="CSQ13" s="84"/>
      <c r="CSR13" s="84"/>
      <c r="CSS13" s="84"/>
      <c r="CST13" s="84"/>
      <c r="CSU13" s="84"/>
      <c r="CSV13" s="84"/>
      <c r="CSW13" s="84"/>
      <c r="CSX13" s="84"/>
      <c r="CSY13" s="84"/>
      <c r="CSZ13" s="84"/>
      <c r="CTA13" s="84"/>
      <c r="CTB13" s="84"/>
      <c r="CTC13" s="84"/>
      <c r="CTD13" s="84"/>
      <c r="CTE13" s="84"/>
      <c r="CTF13" s="84"/>
      <c r="CTG13" s="84"/>
      <c r="CTH13" s="84"/>
      <c r="CTI13" s="84"/>
      <c r="CTJ13" s="84"/>
      <c r="CTK13" s="84"/>
      <c r="CTL13" s="84"/>
      <c r="CTM13" s="84"/>
      <c r="CTN13" s="84"/>
      <c r="CTO13" s="84"/>
      <c r="CTP13" s="84"/>
      <c r="CTQ13" s="84"/>
      <c r="CTR13" s="84"/>
      <c r="CTS13" s="84"/>
      <c r="CTT13" s="84"/>
      <c r="CTU13" s="84"/>
      <c r="CTV13" s="84"/>
      <c r="CTW13" s="84"/>
      <c r="CTX13" s="84"/>
      <c r="CTY13" s="84"/>
      <c r="CTZ13" s="84"/>
      <c r="CUA13" s="84"/>
      <c r="CUB13" s="84"/>
      <c r="CUC13" s="84"/>
      <c r="CUD13" s="84"/>
      <c r="CUE13" s="84"/>
      <c r="CUF13" s="84"/>
      <c r="CUG13" s="84"/>
      <c r="CUH13" s="84"/>
      <c r="CUI13" s="84"/>
      <c r="CUJ13" s="84"/>
      <c r="CUK13" s="84"/>
      <c r="CUL13" s="84"/>
      <c r="CUM13" s="84"/>
      <c r="CUN13" s="84"/>
      <c r="CUO13" s="84"/>
      <c r="CUP13" s="84"/>
      <c r="CUQ13" s="84"/>
      <c r="CUR13" s="84"/>
      <c r="CUS13" s="84"/>
      <c r="CUT13" s="84"/>
      <c r="CUU13" s="84"/>
      <c r="CUV13" s="84"/>
      <c r="CUW13" s="84"/>
      <c r="CUX13" s="84"/>
      <c r="CUY13" s="84"/>
      <c r="CUZ13" s="84"/>
      <c r="CVA13" s="84"/>
      <c r="CVB13" s="84"/>
      <c r="CVC13" s="84"/>
      <c r="CVD13" s="84"/>
      <c r="CVE13" s="84"/>
      <c r="CVF13" s="84"/>
      <c r="CVG13" s="84"/>
      <c r="CVH13" s="84"/>
      <c r="CVI13" s="84"/>
      <c r="CVJ13" s="84"/>
      <c r="CVK13" s="84"/>
      <c r="CVL13" s="84"/>
      <c r="CVM13" s="84"/>
      <c r="CVN13" s="84"/>
      <c r="CVO13" s="84"/>
      <c r="CVP13" s="84"/>
      <c r="CVQ13" s="84"/>
      <c r="CVR13" s="84"/>
      <c r="CVS13" s="84"/>
      <c r="CVT13" s="84"/>
      <c r="CVU13" s="84"/>
      <c r="CVV13" s="84"/>
      <c r="CVW13" s="84"/>
      <c r="CVX13" s="84"/>
      <c r="CVY13" s="84"/>
      <c r="CVZ13" s="84"/>
      <c r="CWA13" s="84"/>
      <c r="CWB13" s="84"/>
      <c r="CWC13" s="84"/>
      <c r="CWD13" s="84"/>
      <c r="CWE13" s="84"/>
      <c r="CWF13" s="84"/>
      <c r="CWG13" s="84"/>
      <c r="CWH13" s="84"/>
      <c r="CWI13" s="84"/>
      <c r="CWJ13" s="84"/>
      <c r="CWK13" s="84"/>
      <c r="CWL13" s="84"/>
      <c r="CWM13" s="84"/>
      <c r="CWN13" s="84"/>
      <c r="CWO13" s="84"/>
      <c r="CWP13" s="84"/>
      <c r="CWQ13" s="84"/>
      <c r="CWR13" s="84"/>
      <c r="CWS13" s="84"/>
      <c r="CWT13" s="84"/>
      <c r="CWU13" s="84"/>
      <c r="CWV13" s="84"/>
      <c r="CWW13" s="84"/>
      <c r="CWX13" s="84"/>
      <c r="CWY13" s="84"/>
      <c r="CWZ13" s="84"/>
      <c r="CXA13" s="84"/>
      <c r="CXB13" s="84"/>
      <c r="CXC13" s="84"/>
      <c r="CXD13" s="84"/>
      <c r="CXE13" s="84"/>
      <c r="CXF13" s="84"/>
      <c r="CXG13" s="84"/>
      <c r="CXH13" s="84"/>
      <c r="CXI13" s="84"/>
      <c r="CXJ13" s="84"/>
      <c r="CXK13" s="84"/>
      <c r="CXL13" s="84"/>
      <c r="CXM13" s="84"/>
      <c r="CXN13" s="84"/>
      <c r="CXO13" s="84"/>
      <c r="CXP13" s="84"/>
      <c r="CXQ13" s="84"/>
      <c r="CXR13" s="84"/>
      <c r="CXS13" s="84"/>
      <c r="CXT13" s="84"/>
      <c r="CXU13" s="84"/>
      <c r="CXV13" s="84"/>
      <c r="CXW13" s="84"/>
      <c r="CXX13" s="84"/>
      <c r="CXY13" s="84"/>
      <c r="CXZ13" s="84"/>
      <c r="CYA13" s="84"/>
      <c r="CYB13" s="84"/>
      <c r="CYC13" s="84"/>
      <c r="CYD13" s="84"/>
      <c r="CYE13" s="84"/>
      <c r="CYF13" s="84"/>
      <c r="CYG13" s="84"/>
      <c r="CYH13" s="84"/>
      <c r="CYI13" s="84"/>
      <c r="CYJ13" s="84"/>
      <c r="CYK13" s="84"/>
      <c r="CYL13" s="84"/>
      <c r="CYM13" s="84"/>
      <c r="CYN13" s="84"/>
      <c r="CYO13" s="84"/>
      <c r="CYP13" s="84"/>
      <c r="CYQ13" s="84"/>
      <c r="CYR13" s="84"/>
      <c r="CYS13" s="84"/>
      <c r="CYT13" s="84"/>
      <c r="CYU13" s="84"/>
      <c r="CYV13" s="84"/>
      <c r="CYW13" s="84"/>
      <c r="CYX13" s="84"/>
      <c r="CYY13" s="84"/>
      <c r="CYZ13" s="84"/>
      <c r="CZA13" s="84"/>
      <c r="CZB13" s="84"/>
      <c r="CZC13" s="84"/>
      <c r="CZD13" s="84"/>
      <c r="CZE13" s="84"/>
      <c r="CZF13" s="84"/>
      <c r="CZG13" s="84"/>
      <c r="CZH13" s="84"/>
      <c r="CZI13" s="84"/>
      <c r="CZJ13" s="84"/>
      <c r="CZK13" s="84"/>
      <c r="CZL13" s="84"/>
      <c r="CZM13" s="84"/>
      <c r="CZN13" s="84"/>
      <c r="CZO13" s="84"/>
      <c r="CZP13" s="84"/>
      <c r="CZQ13" s="84"/>
      <c r="CZR13" s="84"/>
      <c r="CZS13" s="84"/>
      <c r="CZT13" s="84"/>
      <c r="CZU13" s="84"/>
      <c r="CZV13" s="84"/>
      <c r="CZW13" s="84"/>
      <c r="CZX13" s="84"/>
      <c r="CZY13" s="84"/>
      <c r="CZZ13" s="84"/>
      <c r="DAA13" s="84"/>
      <c r="DAB13" s="84"/>
      <c r="DAC13" s="84"/>
      <c r="DAD13" s="84"/>
      <c r="DAE13" s="84"/>
      <c r="DAF13" s="84"/>
      <c r="DAG13" s="84"/>
      <c r="DAH13" s="84"/>
      <c r="DAI13" s="84"/>
      <c r="DAJ13" s="84"/>
      <c r="DAK13" s="84"/>
      <c r="DAL13" s="84"/>
      <c r="DAM13" s="84"/>
      <c r="DAN13" s="84"/>
      <c r="DAO13" s="84"/>
      <c r="DAP13" s="84"/>
      <c r="DAQ13" s="84"/>
      <c r="DAR13" s="84"/>
      <c r="DAS13" s="84"/>
      <c r="DAT13" s="84"/>
      <c r="DAU13" s="84"/>
      <c r="DAV13" s="84"/>
      <c r="DAW13" s="84"/>
      <c r="DAX13" s="84"/>
      <c r="DAY13" s="84"/>
      <c r="DAZ13" s="84"/>
      <c r="DBA13" s="84"/>
      <c r="DBB13" s="84"/>
      <c r="DBC13" s="84"/>
      <c r="DBD13" s="84"/>
      <c r="DBE13" s="84"/>
      <c r="DBF13" s="84"/>
      <c r="DBG13" s="84"/>
      <c r="DBH13" s="84"/>
      <c r="DBI13" s="84"/>
      <c r="DBJ13" s="84"/>
      <c r="DBK13" s="84"/>
      <c r="DBL13" s="84"/>
      <c r="DBM13" s="84"/>
      <c r="DBN13" s="84"/>
      <c r="DBO13" s="84"/>
      <c r="DBP13" s="84"/>
      <c r="DBQ13" s="84"/>
      <c r="DBR13" s="84"/>
      <c r="DBS13" s="84"/>
      <c r="DBT13" s="84"/>
      <c r="DBU13" s="84"/>
      <c r="DBV13" s="84"/>
      <c r="DBW13" s="84"/>
      <c r="DBX13" s="84"/>
      <c r="DBY13" s="84"/>
      <c r="DBZ13" s="84"/>
      <c r="DCA13" s="84"/>
      <c r="DCB13" s="84"/>
      <c r="DCC13" s="84"/>
      <c r="DCD13" s="84"/>
      <c r="DCE13" s="84"/>
      <c r="DCF13" s="84"/>
      <c r="DCG13" s="84"/>
      <c r="DCH13" s="84"/>
      <c r="DCI13" s="84"/>
      <c r="DCJ13" s="84"/>
      <c r="DCK13" s="84"/>
      <c r="DCL13" s="84"/>
      <c r="DCM13" s="84"/>
      <c r="DCN13" s="84"/>
      <c r="DCO13" s="84"/>
      <c r="DCP13" s="84"/>
      <c r="DCQ13" s="84"/>
      <c r="DCR13" s="84"/>
      <c r="DCS13" s="84"/>
      <c r="DCT13" s="84"/>
      <c r="DCU13" s="84"/>
      <c r="DCV13" s="84"/>
      <c r="DCW13" s="84"/>
      <c r="DCX13" s="84"/>
      <c r="DCY13" s="84"/>
      <c r="DCZ13" s="84"/>
      <c r="DDA13" s="84"/>
      <c r="DDB13" s="84"/>
      <c r="DDC13" s="84"/>
      <c r="DDD13" s="84"/>
      <c r="DDE13" s="84"/>
      <c r="DDF13" s="84"/>
      <c r="DDG13" s="84"/>
      <c r="DDH13" s="84"/>
      <c r="DDI13" s="84"/>
      <c r="DDJ13" s="84"/>
      <c r="DDK13" s="84"/>
      <c r="DDL13" s="84"/>
      <c r="DDM13" s="84"/>
      <c r="DDN13" s="84"/>
      <c r="DDO13" s="84"/>
      <c r="DDP13" s="84"/>
      <c r="DDQ13" s="84"/>
      <c r="DDR13" s="84"/>
      <c r="DDS13" s="84"/>
      <c r="DDT13" s="84"/>
      <c r="DDU13" s="84"/>
      <c r="DDV13" s="84"/>
      <c r="DDW13" s="84"/>
      <c r="DDX13" s="84"/>
      <c r="DDY13" s="84"/>
      <c r="DDZ13" s="84"/>
      <c r="DEA13" s="84"/>
      <c r="DEB13" s="84"/>
      <c r="DEC13" s="84"/>
      <c r="DED13" s="84"/>
      <c r="DEE13" s="84"/>
      <c r="DEF13" s="84"/>
      <c r="DEG13" s="84"/>
      <c r="DEH13" s="84"/>
      <c r="DEI13" s="84"/>
      <c r="DEJ13" s="84"/>
      <c r="DEK13" s="84"/>
      <c r="DEL13" s="84"/>
      <c r="DEM13" s="84"/>
      <c r="DEN13" s="84"/>
      <c r="DEO13" s="84"/>
      <c r="DEP13" s="84"/>
      <c r="DEQ13" s="84"/>
      <c r="DER13" s="84"/>
      <c r="DES13" s="84"/>
      <c r="DET13" s="84"/>
      <c r="DEU13" s="84"/>
      <c r="DEV13" s="84"/>
      <c r="DEW13" s="84"/>
      <c r="DEX13" s="84"/>
      <c r="DEY13" s="84"/>
      <c r="DEZ13" s="84"/>
      <c r="DFA13" s="84"/>
      <c r="DFB13" s="84"/>
      <c r="DFC13" s="84"/>
      <c r="DFD13" s="84"/>
      <c r="DFE13" s="84"/>
      <c r="DFF13" s="84"/>
      <c r="DFG13" s="84"/>
      <c r="DFH13" s="84"/>
      <c r="DFI13" s="84"/>
      <c r="DFJ13" s="84"/>
      <c r="DFK13" s="84"/>
      <c r="DFL13" s="84"/>
      <c r="DFM13" s="84"/>
      <c r="DFN13" s="84"/>
      <c r="DFO13" s="84"/>
      <c r="DFP13" s="84"/>
      <c r="DFQ13" s="84"/>
      <c r="DFR13" s="84"/>
      <c r="DFS13" s="84"/>
      <c r="DFT13" s="84"/>
      <c r="DFU13" s="84"/>
      <c r="DFV13" s="84"/>
      <c r="DFW13" s="84"/>
      <c r="DFX13" s="84"/>
      <c r="DFY13" s="84"/>
      <c r="DFZ13" s="84"/>
      <c r="DGA13" s="84"/>
      <c r="DGB13" s="84"/>
      <c r="DGC13" s="84"/>
      <c r="DGD13" s="84"/>
      <c r="DGE13" s="84"/>
      <c r="DGF13" s="84"/>
      <c r="DGG13" s="84"/>
      <c r="DGH13" s="84"/>
      <c r="DGI13" s="84"/>
      <c r="DGJ13" s="84"/>
      <c r="DGK13" s="84"/>
      <c r="DGL13" s="84"/>
      <c r="DGM13" s="84"/>
      <c r="DGN13" s="84"/>
      <c r="DGO13" s="84"/>
      <c r="DGP13" s="84"/>
      <c r="DGQ13" s="84"/>
      <c r="DGR13" s="84"/>
      <c r="DGS13" s="84"/>
      <c r="DGT13" s="84"/>
      <c r="DGU13" s="84"/>
      <c r="DGV13" s="84"/>
      <c r="DGW13" s="84"/>
      <c r="DGX13" s="84"/>
      <c r="DGY13" s="84"/>
      <c r="DGZ13" s="84"/>
      <c r="DHA13" s="84"/>
      <c r="DHB13" s="84"/>
      <c r="DHC13" s="84"/>
      <c r="DHD13" s="84"/>
      <c r="DHE13" s="84"/>
      <c r="DHF13" s="84"/>
      <c r="DHG13" s="84"/>
      <c r="DHH13" s="84"/>
      <c r="DHI13" s="84"/>
      <c r="DHJ13" s="84"/>
      <c r="DHK13" s="84"/>
      <c r="DHL13" s="84"/>
      <c r="DHM13" s="84"/>
      <c r="DHN13" s="84"/>
      <c r="DHO13" s="84"/>
      <c r="DHP13" s="84"/>
      <c r="DHQ13" s="84"/>
      <c r="DHR13" s="84"/>
      <c r="DHS13" s="84"/>
      <c r="DHT13" s="84"/>
      <c r="DHU13" s="84"/>
      <c r="DHV13" s="84"/>
      <c r="DHW13" s="84"/>
      <c r="DHX13" s="84"/>
      <c r="DHY13" s="84"/>
      <c r="DHZ13" s="84"/>
      <c r="DIA13" s="84"/>
      <c r="DIB13" s="84"/>
      <c r="DIC13" s="84"/>
      <c r="DID13" s="84"/>
      <c r="DIE13" s="84"/>
      <c r="DIF13" s="84"/>
      <c r="DIG13" s="84"/>
      <c r="DIH13" s="84"/>
      <c r="DII13" s="84"/>
      <c r="DIJ13" s="84"/>
      <c r="DIK13" s="84"/>
      <c r="DIL13" s="84"/>
      <c r="DIM13" s="84"/>
      <c r="DIN13" s="84"/>
      <c r="DIO13" s="84"/>
      <c r="DIP13" s="84"/>
      <c r="DIQ13" s="84"/>
      <c r="DIR13" s="84"/>
      <c r="DIS13" s="84"/>
      <c r="DIT13" s="84"/>
      <c r="DIU13" s="84"/>
      <c r="DIV13" s="84"/>
      <c r="DIW13" s="84"/>
      <c r="DIX13" s="84"/>
      <c r="DIY13" s="84"/>
      <c r="DIZ13" s="84"/>
      <c r="DJA13" s="84"/>
      <c r="DJB13" s="84"/>
      <c r="DJC13" s="84"/>
      <c r="DJD13" s="84"/>
      <c r="DJE13" s="84"/>
      <c r="DJF13" s="84"/>
      <c r="DJG13" s="84"/>
      <c r="DJH13" s="84"/>
      <c r="DJI13" s="84"/>
      <c r="DJJ13" s="84"/>
      <c r="DJK13" s="84"/>
      <c r="DJL13" s="84"/>
      <c r="DJM13" s="84"/>
      <c r="DJN13" s="84"/>
      <c r="DJO13" s="84"/>
      <c r="DJP13" s="84"/>
      <c r="DJQ13" s="84"/>
      <c r="DJR13" s="84"/>
      <c r="DJS13" s="84"/>
      <c r="DJT13" s="84"/>
      <c r="DJU13" s="84"/>
      <c r="DJV13" s="84"/>
      <c r="DJW13" s="84"/>
      <c r="DJX13" s="84"/>
      <c r="DJY13" s="84"/>
      <c r="DJZ13" s="84"/>
      <c r="DKA13" s="84"/>
      <c r="DKB13" s="84"/>
      <c r="DKC13" s="84"/>
      <c r="DKD13" s="84"/>
      <c r="DKE13" s="84"/>
      <c r="DKF13" s="84"/>
      <c r="DKG13" s="84"/>
      <c r="DKH13" s="84"/>
      <c r="DKI13" s="84"/>
      <c r="DKJ13" s="84"/>
      <c r="DKK13" s="84"/>
      <c r="DKL13" s="84"/>
      <c r="DKM13" s="84"/>
      <c r="DKN13" s="84"/>
      <c r="DKO13" s="84"/>
      <c r="DKP13" s="84"/>
      <c r="DKQ13" s="84"/>
      <c r="DKR13" s="84"/>
      <c r="DKS13" s="84"/>
      <c r="DKT13" s="84"/>
      <c r="DKU13" s="84"/>
      <c r="DKV13" s="84"/>
      <c r="DKW13" s="84"/>
      <c r="DKX13" s="84"/>
      <c r="DKY13" s="84"/>
      <c r="DKZ13" s="84"/>
      <c r="DLA13" s="84"/>
      <c r="DLB13" s="84"/>
      <c r="DLC13" s="84"/>
      <c r="DLD13" s="84"/>
      <c r="DLE13" s="84"/>
      <c r="DLF13" s="84"/>
      <c r="DLG13" s="84"/>
      <c r="DLH13" s="84"/>
      <c r="DLI13" s="84"/>
      <c r="DLJ13" s="84"/>
      <c r="DLK13" s="84"/>
      <c r="DLL13" s="84"/>
      <c r="DLM13" s="84"/>
      <c r="DLN13" s="84"/>
      <c r="DLO13" s="84"/>
      <c r="DLP13" s="84"/>
      <c r="DLQ13" s="84"/>
      <c r="DLR13" s="84"/>
      <c r="DLS13" s="84"/>
      <c r="DLT13" s="84"/>
      <c r="DLU13" s="84"/>
      <c r="DLV13" s="84"/>
      <c r="DLW13" s="84"/>
      <c r="DLX13" s="84"/>
      <c r="DLY13" s="84"/>
      <c r="DLZ13" s="84"/>
      <c r="DMA13" s="84"/>
      <c r="DMB13" s="84"/>
      <c r="DMC13" s="84"/>
      <c r="DMD13" s="84"/>
      <c r="DME13" s="84"/>
      <c r="DMF13" s="84"/>
      <c r="DMG13" s="84"/>
      <c r="DMH13" s="84"/>
      <c r="DMI13" s="84"/>
      <c r="DMJ13" s="84"/>
      <c r="DMK13" s="84"/>
      <c r="DML13" s="84"/>
      <c r="DMM13" s="84"/>
      <c r="DMN13" s="84"/>
      <c r="DMO13" s="84"/>
      <c r="DMP13" s="84"/>
      <c r="DMQ13" s="84"/>
      <c r="DMR13" s="84"/>
      <c r="DMS13" s="84"/>
      <c r="DMT13" s="84"/>
      <c r="DMU13" s="84"/>
      <c r="DMV13" s="84"/>
      <c r="DMW13" s="84"/>
      <c r="DMX13" s="84"/>
      <c r="DMY13" s="84"/>
      <c r="DMZ13" s="84"/>
      <c r="DNA13" s="84"/>
      <c r="DNB13" s="84"/>
      <c r="DNC13" s="84"/>
      <c r="DND13" s="84"/>
      <c r="DNE13" s="84"/>
      <c r="DNF13" s="84"/>
      <c r="DNG13" s="84"/>
      <c r="DNH13" s="84"/>
      <c r="DNI13" s="84"/>
      <c r="DNJ13" s="84"/>
      <c r="DNK13" s="84"/>
      <c r="DNL13" s="84"/>
      <c r="DNM13" s="84"/>
      <c r="DNN13" s="84"/>
      <c r="DNO13" s="84"/>
      <c r="DNP13" s="84"/>
      <c r="DNQ13" s="84"/>
      <c r="DNR13" s="84"/>
      <c r="DNS13" s="84"/>
      <c r="DNT13" s="84"/>
      <c r="DNU13" s="84"/>
      <c r="DNV13" s="84"/>
      <c r="DNW13" s="84"/>
      <c r="DNX13" s="84"/>
      <c r="DNY13" s="84"/>
      <c r="DNZ13" s="84"/>
      <c r="DOA13" s="84"/>
      <c r="DOB13" s="84"/>
      <c r="DOC13" s="84"/>
      <c r="DOD13" s="84"/>
      <c r="DOE13" s="84"/>
      <c r="DOF13" s="84"/>
      <c r="DOG13" s="84"/>
      <c r="DOH13" s="84"/>
      <c r="DOI13" s="84"/>
      <c r="DOJ13" s="84"/>
      <c r="DOK13" s="84"/>
      <c r="DOL13" s="84"/>
      <c r="DOM13" s="84"/>
      <c r="DON13" s="84"/>
      <c r="DOO13" s="84"/>
      <c r="DOP13" s="84"/>
      <c r="DOQ13" s="84"/>
      <c r="DOR13" s="84"/>
      <c r="DOS13" s="84"/>
      <c r="DOT13" s="84"/>
      <c r="DOU13" s="84"/>
      <c r="DOV13" s="84"/>
      <c r="DOW13" s="84"/>
      <c r="DOX13" s="84"/>
      <c r="DOY13" s="84"/>
      <c r="DOZ13" s="84"/>
      <c r="DPA13" s="84"/>
      <c r="DPB13" s="84"/>
      <c r="DPC13" s="84"/>
      <c r="DPD13" s="84"/>
      <c r="DPE13" s="84"/>
      <c r="DPF13" s="84"/>
      <c r="DPG13" s="84"/>
      <c r="DPH13" s="84"/>
      <c r="DPI13" s="84"/>
      <c r="DPJ13" s="84"/>
      <c r="DPK13" s="84"/>
      <c r="DPL13" s="84"/>
      <c r="DPM13" s="84"/>
      <c r="DPN13" s="84"/>
      <c r="DPO13" s="84"/>
      <c r="DPP13" s="84"/>
      <c r="DPQ13" s="84"/>
      <c r="DPR13" s="84"/>
      <c r="DPS13" s="84"/>
      <c r="DPT13" s="84"/>
      <c r="DPU13" s="84"/>
      <c r="DPV13" s="84"/>
      <c r="DPW13" s="84"/>
      <c r="DPX13" s="84"/>
      <c r="DPY13" s="84"/>
      <c r="DPZ13" s="84"/>
      <c r="DQA13" s="84"/>
      <c r="DQB13" s="84"/>
      <c r="DQC13" s="84"/>
      <c r="DQD13" s="84"/>
      <c r="DQE13" s="84"/>
      <c r="DQF13" s="84"/>
      <c r="DQG13" s="84"/>
      <c r="DQH13" s="84"/>
      <c r="DQI13" s="84"/>
      <c r="DQJ13" s="84"/>
      <c r="DQK13" s="84"/>
      <c r="DQL13" s="84"/>
      <c r="DQM13" s="84"/>
      <c r="DQN13" s="84"/>
      <c r="DQO13" s="84"/>
      <c r="DQP13" s="84"/>
      <c r="DQQ13" s="84"/>
      <c r="DQR13" s="84"/>
      <c r="DQS13" s="84"/>
      <c r="DQT13" s="84"/>
      <c r="DQU13" s="84"/>
      <c r="DQV13" s="84"/>
      <c r="DQW13" s="84"/>
      <c r="DQX13" s="84"/>
      <c r="DQY13" s="84"/>
      <c r="DQZ13" s="84"/>
      <c r="DRA13" s="84"/>
      <c r="DRB13" s="84"/>
      <c r="DRC13" s="84"/>
      <c r="DRD13" s="84"/>
      <c r="DRE13" s="84"/>
      <c r="DRF13" s="84"/>
      <c r="DRG13" s="84"/>
      <c r="DRH13" s="84"/>
      <c r="DRI13" s="84"/>
      <c r="DRJ13" s="84"/>
      <c r="DRK13" s="84"/>
      <c r="DRL13" s="84"/>
      <c r="DRM13" s="84"/>
      <c r="DRN13" s="84"/>
      <c r="DRO13" s="84"/>
      <c r="DRP13" s="84"/>
      <c r="DRQ13" s="84"/>
      <c r="DRR13" s="84"/>
      <c r="DRS13" s="84"/>
      <c r="DRT13" s="84"/>
      <c r="DRU13" s="84"/>
      <c r="DRV13" s="84"/>
      <c r="DRW13" s="84"/>
      <c r="DRX13" s="84"/>
      <c r="DRY13" s="84"/>
      <c r="DRZ13" s="84"/>
      <c r="DSA13" s="84"/>
      <c r="DSB13" s="84"/>
      <c r="DSC13" s="84"/>
      <c r="DSD13" s="84"/>
      <c r="DSE13" s="84"/>
      <c r="DSF13" s="84"/>
      <c r="DSG13" s="84"/>
      <c r="DSH13" s="84"/>
      <c r="DSI13" s="84"/>
      <c r="DSJ13" s="84"/>
      <c r="DSK13" s="84"/>
      <c r="DSL13" s="84"/>
      <c r="DSM13" s="84"/>
      <c r="DSN13" s="84"/>
      <c r="DSO13" s="84"/>
      <c r="DSP13" s="84"/>
      <c r="DSQ13" s="84"/>
      <c r="DSR13" s="84"/>
      <c r="DSS13" s="84"/>
      <c r="DST13" s="84"/>
      <c r="DSU13" s="84"/>
      <c r="DSV13" s="84"/>
      <c r="DSW13" s="84"/>
      <c r="DSX13" s="84"/>
      <c r="DSY13" s="84"/>
      <c r="DSZ13" s="84"/>
      <c r="DTA13" s="84"/>
      <c r="DTB13" s="84"/>
      <c r="DTC13" s="84"/>
      <c r="DTD13" s="84"/>
      <c r="DTE13" s="84"/>
      <c r="DTF13" s="84"/>
      <c r="DTG13" s="84"/>
      <c r="DTH13" s="84"/>
      <c r="DTI13" s="84"/>
      <c r="DTJ13" s="84"/>
      <c r="DTK13" s="84"/>
      <c r="DTL13" s="84"/>
      <c r="DTM13" s="84"/>
      <c r="DTN13" s="84"/>
      <c r="DTO13" s="84"/>
      <c r="DTP13" s="84"/>
      <c r="DTQ13" s="84"/>
      <c r="DTR13" s="84"/>
      <c r="DTS13" s="84"/>
      <c r="DTT13" s="84"/>
      <c r="DTU13" s="84"/>
      <c r="DTV13" s="84"/>
      <c r="DTW13" s="84"/>
      <c r="DTX13" s="84"/>
      <c r="DTY13" s="84"/>
      <c r="DTZ13" s="84"/>
      <c r="DUA13" s="84"/>
      <c r="DUB13" s="84"/>
      <c r="DUC13" s="84"/>
      <c r="DUD13" s="84"/>
      <c r="DUE13" s="84"/>
      <c r="DUF13" s="84"/>
      <c r="DUG13" s="84"/>
      <c r="DUH13" s="84"/>
      <c r="DUI13" s="84"/>
      <c r="DUJ13" s="84"/>
      <c r="DUK13" s="84"/>
      <c r="DUL13" s="84"/>
      <c r="DUM13" s="84"/>
      <c r="DUN13" s="84"/>
      <c r="DUO13" s="84"/>
      <c r="DUP13" s="84"/>
      <c r="DUQ13" s="84"/>
      <c r="DUR13" s="84"/>
      <c r="DUS13" s="84"/>
      <c r="DUT13" s="84"/>
      <c r="DUU13" s="84"/>
      <c r="DUV13" s="84"/>
      <c r="DUW13" s="84"/>
      <c r="DUX13" s="84"/>
      <c r="DUY13" s="84"/>
      <c r="DUZ13" s="84"/>
      <c r="DVA13" s="84"/>
      <c r="DVB13" s="84"/>
      <c r="DVC13" s="84"/>
      <c r="DVD13" s="84"/>
      <c r="DVE13" s="84"/>
      <c r="DVF13" s="84"/>
      <c r="DVG13" s="84"/>
      <c r="DVH13" s="84"/>
      <c r="DVI13" s="84"/>
      <c r="DVJ13" s="84"/>
      <c r="DVK13" s="84"/>
      <c r="DVL13" s="84"/>
      <c r="DVM13" s="84"/>
      <c r="DVN13" s="84"/>
      <c r="DVO13" s="84"/>
      <c r="DVP13" s="84"/>
      <c r="DVQ13" s="84"/>
      <c r="DVR13" s="84"/>
      <c r="DVS13" s="84"/>
      <c r="DVT13" s="84"/>
      <c r="DVU13" s="84"/>
      <c r="DVV13" s="84"/>
      <c r="DVW13" s="84"/>
      <c r="DVX13" s="84"/>
      <c r="DVY13" s="84"/>
      <c r="DVZ13" s="84"/>
      <c r="DWA13" s="84"/>
      <c r="DWB13" s="84"/>
      <c r="DWC13" s="84"/>
      <c r="DWD13" s="84"/>
      <c r="DWE13" s="84"/>
      <c r="DWF13" s="84"/>
      <c r="DWG13" s="84"/>
      <c r="DWH13" s="84"/>
      <c r="DWI13" s="84"/>
      <c r="DWJ13" s="84"/>
      <c r="DWK13" s="84"/>
      <c r="DWL13" s="84"/>
      <c r="DWM13" s="84"/>
      <c r="DWN13" s="84"/>
      <c r="DWO13" s="84"/>
      <c r="DWP13" s="84"/>
      <c r="DWQ13" s="84"/>
      <c r="DWR13" s="84"/>
      <c r="DWS13" s="84"/>
      <c r="DWT13" s="84"/>
      <c r="DWU13" s="84"/>
      <c r="DWV13" s="84"/>
      <c r="DWW13" s="84"/>
      <c r="DWX13" s="84"/>
      <c r="DWY13" s="84"/>
      <c r="DWZ13" s="84"/>
      <c r="DXA13" s="84"/>
      <c r="DXB13" s="84"/>
      <c r="DXC13" s="84"/>
      <c r="DXD13" s="84"/>
      <c r="DXE13" s="84"/>
      <c r="DXF13" s="84"/>
      <c r="DXG13" s="84"/>
      <c r="DXH13" s="84"/>
      <c r="DXI13" s="84"/>
      <c r="DXJ13" s="84"/>
      <c r="DXK13" s="84"/>
      <c r="DXL13" s="84"/>
      <c r="DXM13" s="84"/>
      <c r="DXN13" s="84"/>
      <c r="DXO13" s="84"/>
      <c r="DXP13" s="84"/>
      <c r="DXQ13" s="84"/>
      <c r="DXR13" s="84"/>
      <c r="DXS13" s="84"/>
      <c r="DXT13" s="84"/>
      <c r="DXU13" s="84"/>
      <c r="DXV13" s="84"/>
      <c r="DXW13" s="84"/>
      <c r="DXX13" s="84"/>
      <c r="DXY13" s="84"/>
      <c r="DXZ13" s="84"/>
      <c r="DYA13" s="84"/>
      <c r="DYB13" s="84"/>
      <c r="DYC13" s="84"/>
      <c r="DYD13" s="84"/>
      <c r="DYE13" s="84"/>
      <c r="DYF13" s="84"/>
      <c r="DYG13" s="84"/>
      <c r="DYH13" s="84"/>
      <c r="DYI13" s="84"/>
      <c r="DYJ13" s="84"/>
      <c r="DYK13" s="84"/>
      <c r="DYL13" s="84"/>
      <c r="DYM13" s="84"/>
      <c r="DYN13" s="84"/>
      <c r="DYO13" s="84"/>
      <c r="DYP13" s="84"/>
      <c r="DYQ13" s="84"/>
      <c r="DYR13" s="84"/>
      <c r="DYS13" s="84"/>
      <c r="DYT13" s="84"/>
      <c r="DYU13" s="84"/>
      <c r="DYV13" s="84"/>
      <c r="DYW13" s="84"/>
      <c r="DYX13" s="84"/>
      <c r="DYY13" s="84"/>
      <c r="DYZ13" s="84"/>
      <c r="DZA13" s="84"/>
      <c r="DZB13" s="84"/>
      <c r="DZC13" s="84"/>
      <c r="DZD13" s="84"/>
      <c r="DZE13" s="84"/>
      <c r="DZF13" s="84"/>
      <c r="DZG13" s="84"/>
      <c r="DZH13" s="84"/>
      <c r="DZI13" s="84"/>
      <c r="DZJ13" s="84"/>
      <c r="DZK13" s="84"/>
      <c r="DZL13" s="84"/>
      <c r="DZM13" s="84"/>
      <c r="DZN13" s="84"/>
      <c r="DZO13" s="84"/>
      <c r="DZP13" s="84"/>
      <c r="DZQ13" s="84"/>
      <c r="DZR13" s="84"/>
      <c r="DZS13" s="84"/>
      <c r="DZT13" s="84"/>
      <c r="DZU13" s="84"/>
      <c r="DZV13" s="84"/>
      <c r="DZW13" s="84"/>
      <c r="DZX13" s="84"/>
      <c r="DZY13" s="84"/>
      <c r="DZZ13" s="84"/>
      <c r="EAA13" s="84"/>
      <c r="EAB13" s="84"/>
      <c r="EAC13" s="84"/>
      <c r="EAD13" s="84"/>
      <c r="EAE13" s="84"/>
      <c r="EAF13" s="84"/>
      <c r="EAG13" s="84"/>
      <c r="EAH13" s="84"/>
      <c r="EAI13" s="84"/>
      <c r="EAJ13" s="84"/>
      <c r="EAK13" s="84"/>
      <c r="EAL13" s="84"/>
      <c r="EAM13" s="84"/>
      <c r="EAN13" s="84"/>
      <c r="EAO13" s="84"/>
      <c r="EAP13" s="84"/>
      <c r="EAQ13" s="84"/>
      <c r="EAR13" s="84"/>
      <c r="EAS13" s="84"/>
      <c r="EAT13" s="84"/>
      <c r="EAU13" s="84"/>
      <c r="EAV13" s="84"/>
      <c r="EAW13" s="84"/>
      <c r="EAX13" s="84"/>
      <c r="EAY13" s="84"/>
      <c r="EAZ13" s="84"/>
      <c r="EBA13" s="84"/>
      <c r="EBB13" s="84"/>
      <c r="EBC13" s="84"/>
      <c r="EBD13" s="84"/>
      <c r="EBE13" s="84"/>
      <c r="EBF13" s="84"/>
      <c r="EBG13" s="84"/>
      <c r="EBH13" s="84"/>
      <c r="EBI13" s="84"/>
      <c r="EBJ13" s="84"/>
      <c r="EBK13" s="84"/>
      <c r="EBL13" s="84"/>
      <c r="EBM13" s="84"/>
      <c r="EBN13" s="84"/>
      <c r="EBO13" s="84"/>
      <c r="EBP13" s="84"/>
      <c r="EBQ13" s="84"/>
      <c r="EBR13" s="84"/>
      <c r="EBS13" s="84"/>
      <c r="EBT13" s="84"/>
      <c r="EBU13" s="84"/>
      <c r="EBV13" s="84"/>
      <c r="EBW13" s="84"/>
      <c r="EBX13" s="84"/>
      <c r="EBY13" s="84"/>
      <c r="EBZ13" s="84"/>
      <c r="ECA13" s="84"/>
      <c r="ECB13" s="84"/>
      <c r="ECC13" s="84"/>
      <c r="ECD13" s="84"/>
      <c r="ECE13" s="84"/>
      <c r="ECF13" s="84"/>
      <c r="ECG13" s="84"/>
      <c r="ECH13" s="84"/>
      <c r="ECI13" s="84"/>
      <c r="ECJ13" s="84"/>
      <c r="ECK13" s="84"/>
      <c r="ECL13" s="84"/>
      <c r="ECM13" s="84"/>
      <c r="ECN13" s="84"/>
      <c r="ECO13" s="84"/>
      <c r="ECP13" s="84"/>
      <c r="ECQ13" s="84"/>
      <c r="ECR13" s="84"/>
      <c r="ECS13" s="84"/>
      <c r="ECT13" s="84"/>
      <c r="ECU13" s="84"/>
      <c r="ECV13" s="84"/>
      <c r="ECW13" s="84"/>
      <c r="ECX13" s="84"/>
      <c r="ECY13" s="84"/>
      <c r="ECZ13" s="84"/>
      <c r="EDA13" s="84"/>
      <c r="EDB13" s="84"/>
      <c r="EDC13" s="84"/>
      <c r="EDD13" s="84"/>
      <c r="EDE13" s="84"/>
      <c r="EDF13" s="84"/>
      <c r="EDG13" s="84"/>
      <c r="EDH13" s="84"/>
      <c r="EDI13" s="84"/>
      <c r="EDJ13" s="84"/>
      <c r="EDK13" s="84"/>
      <c r="EDL13" s="84"/>
      <c r="EDM13" s="84"/>
      <c r="EDN13" s="84"/>
      <c r="EDO13" s="84"/>
      <c r="EDP13" s="84"/>
      <c r="EDQ13" s="84"/>
      <c r="EDR13" s="84"/>
      <c r="EDS13" s="84"/>
      <c r="EDT13" s="84"/>
      <c r="EDU13" s="84"/>
      <c r="EDV13" s="84"/>
      <c r="EDW13" s="84"/>
      <c r="EDX13" s="84"/>
      <c r="EDY13" s="84"/>
      <c r="EDZ13" s="84"/>
      <c r="EEA13" s="84"/>
      <c r="EEB13" s="84"/>
      <c r="EEC13" s="84"/>
      <c r="EED13" s="84"/>
      <c r="EEE13" s="84"/>
      <c r="EEF13" s="84"/>
      <c r="EEG13" s="84"/>
      <c r="EEH13" s="84"/>
      <c r="EEI13" s="84"/>
      <c r="EEJ13" s="84"/>
      <c r="EEK13" s="84"/>
      <c r="EEL13" s="84"/>
      <c r="EEM13" s="84"/>
      <c r="EEN13" s="84"/>
      <c r="EEO13" s="84"/>
      <c r="EEP13" s="84"/>
      <c r="EEQ13" s="84"/>
      <c r="EER13" s="84"/>
      <c r="EES13" s="84"/>
      <c r="EET13" s="84"/>
      <c r="EEU13" s="84"/>
      <c r="EEV13" s="84"/>
      <c r="EEW13" s="84"/>
      <c r="EEX13" s="84"/>
      <c r="EEY13" s="84"/>
      <c r="EEZ13" s="84"/>
      <c r="EFA13" s="84"/>
      <c r="EFB13" s="84"/>
      <c r="EFC13" s="84"/>
      <c r="EFD13" s="84"/>
      <c r="EFE13" s="84"/>
      <c r="EFF13" s="84"/>
      <c r="EFG13" s="84"/>
      <c r="EFH13" s="84"/>
      <c r="EFI13" s="84"/>
      <c r="EFJ13" s="84"/>
      <c r="EFK13" s="84"/>
      <c r="EFL13" s="84"/>
      <c r="EFM13" s="84"/>
      <c r="EFN13" s="84"/>
      <c r="EFO13" s="84"/>
      <c r="EFP13" s="84"/>
      <c r="EFQ13" s="84"/>
      <c r="EFR13" s="84"/>
      <c r="EFS13" s="84"/>
      <c r="EFT13" s="84"/>
      <c r="EFU13" s="84"/>
      <c r="EFV13" s="84"/>
      <c r="EFW13" s="84"/>
      <c r="EFX13" s="84"/>
      <c r="EFY13" s="84"/>
      <c r="EFZ13" s="84"/>
      <c r="EGA13" s="84"/>
      <c r="EGB13" s="84"/>
      <c r="EGC13" s="84"/>
      <c r="EGD13" s="84"/>
      <c r="EGE13" s="84"/>
      <c r="EGF13" s="84"/>
      <c r="EGG13" s="84"/>
      <c r="EGH13" s="84"/>
      <c r="EGI13" s="84"/>
      <c r="EGJ13" s="84"/>
      <c r="EGK13" s="84"/>
      <c r="EGL13" s="84"/>
      <c r="EGM13" s="84"/>
      <c r="EGN13" s="84"/>
      <c r="EGO13" s="84"/>
      <c r="EGP13" s="84"/>
      <c r="EGQ13" s="84"/>
      <c r="EGR13" s="84"/>
      <c r="EGS13" s="84"/>
      <c r="EGT13" s="84"/>
      <c r="EGU13" s="84"/>
      <c r="EGV13" s="84"/>
      <c r="EGW13" s="84"/>
      <c r="EGX13" s="84"/>
      <c r="EGY13" s="84"/>
      <c r="EGZ13" s="84"/>
      <c r="EHA13" s="84"/>
      <c r="EHB13" s="84"/>
      <c r="EHC13" s="84"/>
      <c r="EHD13" s="84"/>
      <c r="EHE13" s="84"/>
      <c r="EHF13" s="84"/>
      <c r="EHG13" s="84"/>
      <c r="EHH13" s="84"/>
      <c r="EHI13" s="84"/>
      <c r="EHJ13" s="84"/>
      <c r="EHK13" s="84"/>
      <c r="EHL13" s="84"/>
      <c r="EHM13" s="84"/>
      <c r="EHN13" s="84"/>
      <c r="EHO13" s="84"/>
      <c r="EHP13" s="84"/>
      <c r="EHQ13" s="84"/>
      <c r="EHR13" s="84"/>
      <c r="EHS13" s="84"/>
      <c r="EHT13" s="84"/>
      <c r="EHU13" s="84"/>
      <c r="EHV13" s="84"/>
      <c r="EHW13" s="84"/>
      <c r="EHX13" s="84"/>
      <c r="EHY13" s="84"/>
      <c r="EHZ13" s="84"/>
      <c r="EIA13" s="84"/>
      <c r="EIB13" s="84"/>
      <c r="EIC13" s="84"/>
      <c r="EID13" s="84"/>
      <c r="EIE13" s="84"/>
      <c r="EIF13" s="84"/>
      <c r="EIG13" s="84"/>
      <c r="EIH13" s="84"/>
      <c r="EII13" s="84"/>
      <c r="EIJ13" s="84"/>
      <c r="EIK13" s="84"/>
      <c r="EIL13" s="84"/>
      <c r="EIM13" s="84"/>
      <c r="EIN13" s="84"/>
      <c r="EIO13" s="84"/>
      <c r="EIP13" s="84"/>
      <c r="EIQ13" s="84"/>
      <c r="EIR13" s="84"/>
      <c r="EIS13" s="84"/>
      <c r="EIT13" s="84"/>
      <c r="EIU13" s="84"/>
      <c r="EIV13" s="84"/>
      <c r="EIW13" s="84"/>
      <c r="EIX13" s="84"/>
      <c r="EIY13" s="84"/>
      <c r="EIZ13" s="84"/>
      <c r="EJA13" s="84"/>
      <c r="EJB13" s="84"/>
      <c r="EJC13" s="84"/>
      <c r="EJD13" s="84"/>
      <c r="EJE13" s="84"/>
      <c r="EJF13" s="84"/>
      <c r="EJG13" s="84"/>
      <c r="EJH13" s="84"/>
      <c r="EJI13" s="84"/>
      <c r="EJJ13" s="84"/>
      <c r="EJK13" s="84"/>
      <c r="EJL13" s="84"/>
      <c r="EJM13" s="84"/>
      <c r="EJN13" s="84"/>
      <c r="EJO13" s="84"/>
      <c r="EJP13" s="84"/>
      <c r="EJQ13" s="84"/>
      <c r="EJR13" s="84"/>
      <c r="EJS13" s="84"/>
      <c r="EJT13" s="84"/>
      <c r="EJU13" s="84"/>
      <c r="EJV13" s="84"/>
      <c r="EJW13" s="84"/>
      <c r="EJX13" s="84"/>
      <c r="EJY13" s="84"/>
      <c r="EJZ13" s="84"/>
      <c r="EKA13" s="84"/>
      <c r="EKB13" s="84"/>
      <c r="EKC13" s="84"/>
      <c r="EKD13" s="84"/>
      <c r="EKE13" s="84"/>
      <c r="EKF13" s="84"/>
      <c r="EKG13" s="84"/>
      <c r="EKH13" s="84"/>
      <c r="EKI13" s="84"/>
      <c r="EKJ13" s="84"/>
      <c r="EKK13" s="84"/>
      <c r="EKL13" s="84"/>
      <c r="EKM13" s="84"/>
      <c r="EKN13" s="84"/>
      <c r="EKO13" s="84"/>
      <c r="EKP13" s="84"/>
      <c r="EKQ13" s="84"/>
      <c r="EKR13" s="84"/>
      <c r="EKS13" s="84"/>
      <c r="EKT13" s="84"/>
      <c r="EKU13" s="84"/>
      <c r="EKV13" s="84"/>
      <c r="EKW13" s="84"/>
      <c r="EKX13" s="84"/>
      <c r="EKY13" s="84"/>
      <c r="EKZ13" s="84"/>
      <c r="ELA13" s="84"/>
      <c r="ELB13" s="84"/>
      <c r="ELC13" s="84"/>
      <c r="ELD13" s="84"/>
      <c r="ELE13" s="84"/>
      <c r="ELF13" s="84"/>
      <c r="ELG13" s="84"/>
      <c r="ELH13" s="84"/>
      <c r="ELI13" s="84"/>
      <c r="ELJ13" s="84"/>
      <c r="ELK13" s="84"/>
      <c r="ELL13" s="84"/>
      <c r="ELM13" s="84"/>
      <c r="ELN13" s="84"/>
      <c r="ELO13" s="84"/>
      <c r="ELP13" s="84"/>
      <c r="ELQ13" s="84"/>
      <c r="ELR13" s="84"/>
      <c r="ELS13" s="84"/>
      <c r="ELT13" s="84"/>
      <c r="ELU13" s="84"/>
      <c r="ELV13" s="84"/>
      <c r="ELW13" s="84"/>
      <c r="ELX13" s="84"/>
      <c r="ELY13" s="84"/>
      <c r="ELZ13" s="84"/>
      <c r="EMA13" s="84"/>
      <c r="EMB13" s="84"/>
      <c r="EMC13" s="84"/>
      <c r="EMD13" s="84"/>
      <c r="EME13" s="84"/>
      <c r="EMF13" s="84"/>
      <c r="EMG13" s="84"/>
      <c r="EMH13" s="84"/>
      <c r="EMI13" s="84"/>
      <c r="EMJ13" s="84"/>
      <c r="EMK13" s="84"/>
      <c r="EML13" s="84"/>
      <c r="EMM13" s="84"/>
      <c r="EMN13" s="84"/>
      <c r="EMO13" s="84"/>
      <c r="EMP13" s="84"/>
      <c r="EMQ13" s="84"/>
      <c r="EMR13" s="84"/>
      <c r="EMS13" s="84"/>
      <c r="EMT13" s="84"/>
      <c r="EMU13" s="84"/>
      <c r="EMV13" s="84"/>
      <c r="EMW13" s="84"/>
      <c r="EMX13" s="84"/>
      <c r="EMY13" s="84"/>
      <c r="EMZ13" s="84"/>
      <c r="ENA13" s="84"/>
      <c r="ENB13" s="84"/>
      <c r="ENC13" s="84"/>
      <c r="END13" s="84"/>
      <c r="ENE13" s="84"/>
      <c r="ENF13" s="84"/>
      <c r="ENG13" s="84"/>
      <c r="ENH13" s="84"/>
      <c r="ENI13" s="84"/>
      <c r="ENJ13" s="84"/>
      <c r="ENK13" s="84"/>
      <c r="ENL13" s="84"/>
      <c r="ENM13" s="84"/>
      <c r="ENN13" s="84"/>
      <c r="ENO13" s="84"/>
      <c r="ENP13" s="84"/>
      <c r="ENQ13" s="84"/>
      <c r="ENR13" s="84"/>
      <c r="ENS13" s="84"/>
      <c r="ENT13" s="84"/>
      <c r="ENU13" s="84"/>
      <c r="ENV13" s="84"/>
      <c r="ENW13" s="84"/>
      <c r="ENX13" s="84"/>
      <c r="ENY13" s="84"/>
      <c r="ENZ13" s="84"/>
      <c r="EOA13" s="84"/>
      <c r="EOB13" s="84"/>
      <c r="EOC13" s="84"/>
      <c r="EOD13" s="84"/>
      <c r="EOE13" s="84"/>
      <c r="EOF13" s="84"/>
      <c r="EOG13" s="84"/>
      <c r="EOH13" s="84"/>
      <c r="EOI13" s="84"/>
      <c r="EOJ13" s="84"/>
      <c r="EOK13" s="84"/>
      <c r="EOL13" s="84"/>
      <c r="EOM13" s="84"/>
      <c r="EON13" s="84"/>
      <c r="EOO13" s="84"/>
      <c r="EOP13" s="84"/>
      <c r="EOQ13" s="84"/>
      <c r="EOR13" s="84"/>
      <c r="EOS13" s="84"/>
      <c r="EOT13" s="84"/>
      <c r="EOU13" s="84"/>
      <c r="EOV13" s="84"/>
      <c r="EOW13" s="84"/>
      <c r="EOX13" s="84"/>
      <c r="EOY13" s="84"/>
      <c r="EOZ13" s="84"/>
      <c r="EPA13" s="84"/>
      <c r="EPB13" s="84"/>
      <c r="EPC13" s="84"/>
      <c r="EPD13" s="84"/>
      <c r="EPE13" s="84"/>
      <c r="EPF13" s="84"/>
      <c r="EPG13" s="84"/>
      <c r="EPH13" s="84"/>
      <c r="EPI13" s="84"/>
      <c r="EPJ13" s="84"/>
      <c r="EPK13" s="84"/>
      <c r="EPL13" s="84"/>
      <c r="EPM13" s="84"/>
      <c r="EPN13" s="84"/>
      <c r="EPO13" s="84"/>
      <c r="EPP13" s="84"/>
      <c r="EPQ13" s="84"/>
      <c r="EPR13" s="84"/>
      <c r="EPS13" s="84"/>
      <c r="EPT13" s="84"/>
      <c r="EPU13" s="84"/>
      <c r="EPV13" s="84"/>
      <c r="EPW13" s="84"/>
      <c r="EPX13" s="84"/>
      <c r="EPY13" s="84"/>
      <c r="EPZ13" s="84"/>
      <c r="EQA13" s="84"/>
      <c r="EQB13" s="84"/>
      <c r="EQC13" s="84"/>
      <c r="EQD13" s="84"/>
      <c r="EQE13" s="84"/>
      <c r="EQF13" s="84"/>
      <c r="EQG13" s="84"/>
      <c r="EQH13" s="84"/>
      <c r="EQI13" s="84"/>
      <c r="EQJ13" s="84"/>
      <c r="EQK13" s="84"/>
      <c r="EQL13" s="84"/>
      <c r="EQM13" s="84"/>
      <c r="EQN13" s="84"/>
      <c r="EQO13" s="84"/>
      <c r="EQP13" s="84"/>
      <c r="EQQ13" s="84"/>
      <c r="EQR13" s="84"/>
      <c r="EQS13" s="84"/>
      <c r="EQT13" s="84"/>
      <c r="EQU13" s="84"/>
      <c r="EQV13" s="84"/>
      <c r="EQW13" s="84"/>
      <c r="EQX13" s="84"/>
      <c r="EQY13" s="84"/>
      <c r="EQZ13" s="84"/>
      <c r="ERA13" s="84"/>
      <c r="ERB13" s="84"/>
      <c r="ERC13" s="84"/>
      <c r="ERD13" s="84"/>
      <c r="ERE13" s="84"/>
      <c r="ERF13" s="84"/>
      <c r="ERG13" s="84"/>
      <c r="ERH13" s="84"/>
      <c r="ERI13" s="84"/>
      <c r="ERJ13" s="84"/>
      <c r="ERK13" s="84"/>
      <c r="ERL13" s="84"/>
      <c r="ERM13" s="84"/>
      <c r="ERN13" s="84"/>
      <c r="ERO13" s="84"/>
      <c r="ERP13" s="84"/>
      <c r="ERQ13" s="84"/>
      <c r="ERR13" s="84"/>
      <c r="ERS13" s="84"/>
      <c r="ERT13" s="84"/>
      <c r="ERU13" s="84"/>
      <c r="ERV13" s="84"/>
      <c r="ERW13" s="84"/>
      <c r="ERX13" s="84"/>
      <c r="ERY13" s="84"/>
      <c r="ERZ13" s="84"/>
      <c r="ESA13" s="84"/>
      <c r="ESB13" s="84"/>
      <c r="ESC13" s="84"/>
      <c r="ESD13" s="84"/>
      <c r="ESE13" s="84"/>
      <c r="ESF13" s="84"/>
      <c r="ESG13" s="84"/>
      <c r="ESH13" s="84"/>
      <c r="ESI13" s="84"/>
      <c r="ESJ13" s="84"/>
      <c r="ESK13" s="84"/>
      <c r="ESL13" s="84"/>
      <c r="ESM13" s="84"/>
      <c r="ESN13" s="84"/>
      <c r="ESO13" s="84"/>
      <c r="ESP13" s="84"/>
      <c r="ESQ13" s="84"/>
      <c r="ESR13" s="84"/>
      <c r="ESS13" s="84"/>
      <c r="EST13" s="84"/>
      <c r="ESU13" s="84"/>
      <c r="ESV13" s="84"/>
      <c r="ESW13" s="84"/>
      <c r="ESX13" s="84"/>
      <c r="ESY13" s="84"/>
      <c r="ESZ13" s="84"/>
      <c r="ETA13" s="84"/>
      <c r="ETB13" s="84"/>
      <c r="ETC13" s="84"/>
      <c r="ETD13" s="84"/>
      <c r="ETE13" s="84"/>
      <c r="ETF13" s="84"/>
      <c r="ETG13" s="84"/>
      <c r="ETH13" s="84"/>
      <c r="ETI13" s="84"/>
      <c r="ETJ13" s="84"/>
      <c r="ETK13" s="84"/>
      <c r="ETL13" s="84"/>
      <c r="ETM13" s="84"/>
      <c r="ETN13" s="84"/>
      <c r="ETO13" s="84"/>
      <c r="ETP13" s="84"/>
      <c r="ETQ13" s="84"/>
      <c r="ETR13" s="84"/>
      <c r="ETS13" s="84"/>
      <c r="ETT13" s="84"/>
      <c r="ETU13" s="84"/>
      <c r="ETV13" s="84"/>
      <c r="ETW13" s="84"/>
      <c r="ETX13" s="84"/>
      <c r="ETY13" s="84"/>
      <c r="ETZ13" s="84"/>
      <c r="EUA13" s="84"/>
      <c r="EUB13" s="84"/>
      <c r="EUC13" s="84"/>
      <c r="EUD13" s="84"/>
      <c r="EUE13" s="84"/>
      <c r="EUF13" s="84"/>
      <c r="EUG13" s="84"/>
      <c r="EUH13" s="84"/>
      <c r="EUI13" s="84"/>
      <c r="EUJ13" s="84"/>
      <c r="EUK13" s="84"/>
      <c r="EUL13" s="84"/>
      <c r="EUM13" s="84"/>
      <c r="EUN13" s="84"/>
      <c r="EUO13" s="84"/>
      <c r="EUP13" s="84"/>
      <c r="EUQ13" s="84"/>
      <c r="EUR13" s="84"/>
      <c r="EUS13" s="84"/>
      <c r="EUT13" s="84"/>
      <c r="EUU13" s="84"/>
      <c r="EUV13" s="84"/>
      <c r="EUW13" s="84"/>
      <c r="EUX13" s="84"/>
      <c r="EUY13" s="84"/>
      <c r="EUZ13" s="84"/>
      <c r="EVA13" s="84"/>
      <c r="EVB13" s="84"/>
      <c r="EVC13" s="84"/>
      <c r="EVD13" s="84"/>
      <c r="EVE13" s="84"/>
      <c r="EVF13" s="84"/>
      <c r="EVG13" s="84"/>
      <c r="EVH13" s="84"/>
      <c r="EVI13" s="84"/>
      <c r="EVJ13" s="84"/>
      <c r="EVK13" s="84"/>
      <c r="EVL13" s="84"/>
      <c r="EVM13" s="84"/>
      <c r="EVN13" s="84"/>
      <c r="EVO13" s="84"/>
      <c r="EVP13" s="84"/>
      <c r="EVQ13" s="84"/>
      <c r="EVR13" s="84"/>
      <c r="EVS13" s="84"/>
      <c r="EVT13" s="84"/>
      <c r="EVU13" s="84"/>
      <c r="EVV13" s="84"/>
      <c r="EVW13" s="84"/>
      <c r="EVX13" s="84"/>
      <c r="EVY13" s="84"/>
      <c r="EVZ13" s="84"/>
      <c r="EWA13" s="84"/>
      <c r="EWB13" s="84"/>
      <c r="EWC13" s="84"/>
      <c r="EWD13" s="84"/>
      <c r="EWE13" s="84"/>
      <c r="EWF13" s="84"/>
      <c r="EWG13" s="84"/>
      <c r="EWH13" s="84"/>
      <c r="EWI13" s="84"/>
      <c r="EWJ13" s="84"/>
      <c r="EWK13" s="84"/>
      <c r="EWL13" s="84"/>
      <c r="EWM13" s="84"/>
      <c r="EWN13" s="84"/>
      <c r="EWO13" s="84"/>
      <c r="EWP13" s="84"/>
      <c r="EWQ13" s="84"/>
      <c r="EWR13" s="84"/>
      <c r="EWS13" s="84"/>
      <c r="EWT13" s="84"/>
      <c r="EWU13" s="84"/>
      <c r="EWV13" s="84"/>
      <c r="EWW13" s="84"/>
      <c r="EWX13" s="84"/>
      <c r="EWY13" s="84"/>
      <c r="EWZ13" s="84"/>
      <c r="EXA13" s="84"/>
      <c r="EXB13" s="84"/>
      <c r="EXC13" s="84"/>
      <c r="EXD13" s="84"/>
      <c r="EXE13" s="84"/>
      <c r="EXF13" s="84"/>
      <c r="EXG13" s="84"/>
      <c r="EXH13" s="84"/>
      <c r="EXI13" s="84"/>
      <c r="EXJ13" s="84"/>
      <c r="EXK13" s="84"/>
      <c r="EXL13" s="84"/>
      <c r="EXM13" s="84"/>
      <c r="EXN13" s="84"/>
      <c r="EXO13" s="84"/>
      <c r="EXP13" s="84"/>
      <c r="EXQ13" s="84"/>
      <c r="EXR13" s="84"/>
      <c r="EXS13" s="84"/>
      <c r="EXT13" s="84"/>
      <c r="EXU13" s="84"/>
      <c r="EXV13" s="84"/>
      <c r="EXW13" s="84"/>
      <c r="EXX13" s="84"/>
      <c r="EXY13" s="84"/>
      <c r="EXZ13" s="84"/>
      <c r="EYA13" s="84"/>
      <c r="EYB13" s="84"/>
      <c r="EYC13" s="84"/>
      <c r="EYD13" s="84"/>
      <c r="EYE13" s="84"/>
      <c r="EYF13" s="84"/>
      <c r="EYG13" s="84"/>
      <c r="EYH13" s="84"/>
      <c r="EYI13" s="84"/>
      <c r="EYJ13" s="84"/>
      <c r="EYK13" s="84"/>
      <c r="EYL13" s="84"/>
      <c r="EYM13" s="84"/>
      <c r="EYN13" s="84"/>
      <c r="EYO13" s="84"/>
      <c r="EYP13" s="84"/>
      <c r="EYQ13" s="84"/>
      <c r="EYR13" s="84"/>
      <c r="EYS13" s="84"/>
      <c r="EYT13" s="84"/>
      <c r="EYU13" s="84"/>
      <c r="EYV13" s="84"/>
      <c r="EYW13" s="84"/>
      <c r="EYX13" s="84"/>
      <c r="EYY13" s="84"/>
      <c r="EYZ13" s="84"/>
      <c r="EZA13" s="84"/>
      <c r="EZB13" s="84"/>
      <c r="EZC13" s="84"/>
      <c r="EZD13" s="84"/>
      <c r="EZE13" s="84"/>
      <c r="EZF13" s="84"/>
      <c r="EZG13" s="84"/>
      <c r="EZH13" s="84"/>
      <c r="EZI13" s="84"/>
      <c r="EZJ13" s="84"/>
      <c r="EZK13" s="84"/>
      <c r="EZL13" s="84"/>
      <c r="EZM13" s="84"/>
      <c r="EZN13" s="84"/>
      <c r="EZO13" s="84"/>
      <c r="EZP13" s="84"/>
      <c r="EZQ13" s="84"/>
      <c r="EZR13" s="84"/>
      <c r="EZS13" s="84"/>
      <c r="EZT13" s="84"/>
      <c r="EZU13" s="84"/>
      <c r="EZV13" s="84"/>
      <c r="EZW13" s="84"/>
      <c r="EZX13" s="84"/>
      <c r="EZY13" s="84"/>
      <c r="EZZ13" s="84"/>
      <c r="FAA13" s="84"/>
      <c r="FAB13" s="84"/>
      <c r="FAC13" s="84"/>
      <c r="FAD13" s="84"/>
      <c r="FAE13" s="84"/>
      <c r="FAF13" s="84"/>
      <c r="FAG13" s="84"/>
      <c r="FAH13" s="84"/>
      <c r="FAI13" s="84"/>
      <c r="FAJ13" s="84"/>
      <c r="FAK13" s="84"/>
      <c r="FAL13" s="84"/>
      <c r="FAM13" s="84"/>
      <c r="FAN13" s="84"/>
      <c r="FAO13" s="84"/>
      <c r="FAP13" s="84"/>
      <c r="FAQ13" s="84"/>
      <c r="FAR13" s="84"/>
      <c r="FAS13" s="84"/>
      <c r="FAT13" s="84"/>
      <c r="FAU13" s="84"/>
      <c r="FAV13" s="84"/>
      <c r="FAW13" s="84"/>
      <c r="FAX13" s="84"/>
      <c r="FAY13" s="84"/>
      <c r="FAZ13" s="84"/>
      <c r="FBA13" s="84"/>
      <c r="FBB13" s="84"/>
      <c r="FBC13" s="84"/>
      <c r="FBD13" s="84"/>
      <c r="FBE13" s="84"/>
      <c r="FBF13" s="84"/>
      <c r="FBG13" s="84"/>
      <c r="FBH13" s="84"/>
      <c r="FBI13" s="84"/>
      <c r="FBJ13" s="84"/>
      <c r="FBK13" s="84"/>
      <c r="FBL13" s="84"/>
      <c r="FBM13" s="84"/>
      <c r="FBN13" s="84"/>
      <c r="FBO13" s="84"/>
      <c r="FBP13" s="84"/>
      <c r="FBQ13" s="84"/>
      <c r="FBR13" s="84"/>
      <c r="FBS13" s="84"/>
      <c r="FBT13" s="84"/>
      <c r="FBU13" s="84"/>
      <c r="FBV13" s="84"/>
      <c r="FBW13" s="84"/>
      <c r="FBX13" s="84"/>
      <c r="FBY13" s="84"/>
      <c r="FBZ13" s="84"/>
      <c r="FCA13" s="84"/>
      <c r="FCB13" s="84"/>
      <c r="FCC13" s="84"/>
      <c r="FCD13" s="84"/>
      <c r="FCE13" s="84"/>
      <c r="FCF13" s="84"/>
      <c r="FCG13" s="84"/>
      <c r="FCH13" s="84"/>
      <c r="FCI13" s="84"/>
      <c r="FCJ13" s="84"/>
      <c r="FCK13" s="84"/>
      <c r="FCL13" s="84"/>
      <c r="FCM13" s="84"/>
      <c r="FCN13" s="84"/>
      <c r="FCO13" s="84"/>
      <c r="FCP13" s="84"/>
      <c r="FCQ13" s="84"/>
      <c r="FCR13" s="84"/>
      <c r="FCS13" s="84"/>
      <c r="FCT13" s="84"/>
      <c r="FCU13" s="84"/>
      <c r="FCV13" s="84"/>
      <c r="FCW13" s="84"/>
      <c r="FCX13" s="84"/>
      <c r="FCY13" s="84"/>
      <c r="FCZ13" s="84"/>
      <c r="FDA13" s="84"/>
      <c r="FDB13" s="84"/>
      <c r="FDC13" s="84"/>
      <c r="FDD13" s="84"/>
      <c r="FDE13" s="84"/>
      <c r="FDF13" s="84"/>
      <c r="FDG13" s="84"/>
      <c r="FDH13" s="84"/>
      <c r="FDI13" s="84"/>
      <c r="FDJ13" s="84"/>
      <c r="FDK13" s="84"/>
      <c r="FDL13" s="84"/>
      <c r="FDM13" s="84"/>
      <c r="FDN13" s="84"/>
      <c r="FDO13" s="84"/>
      <c r="FDP13" s="84"/>
      <c r="FDQ13" s="84"/>
      <c r="FDR13" s="84"/>
      <c r="FDS13" s="84"/>
      <c r="FDT13" s="84"/>
      <c r="FDU13" s="84"/>
      <c r="FDV13" s="84"/>
      <c r="FDW13" s="84"/>
      <c r="FDX13" s="84"/>
      <c r="FDY13" s="84"/>
      <c r="FDZ13" s="84"/>
      <c r="FEA13" s="84"/>
      <c r="FEB13" s="84"/>
      <c r="FEC13" s="84"/>
      <c r="FED13" s="84"/>
      <c r="FEE13" s="84"/>
      <c r="FEF13" s="84"/>
      <c r="FEG13" s="84"/>
      <c r="FEH13" s="84"/>
      <c r="FEI13" s="84"/>
      <c r="FEJ13" s="84"/>
      <c r="FEK13" s="84"/>
      <c r="FEL13" s="84"/>
      <c r="FEM13" s="84"/>
      <c r="FEN13" s="84"/>
      <c r="FEO13" s="84"/>
      <c r="FEP13" s="84"/>
      <c r="FEQ13" s="84"/>
      <c r="FER13" s="84"/>
      <c r="FES13" s="84"/>
      <c r="FET13" s="84"/>
      <c r="FEU13" s="84"/>
      <c r="FEV13" s="84"/>
      <c r="FEW13" s="84"/>
      <c r="FEX13" s="84"/>
      <c r="FEY13" s="84"/>
      <c r="FEZ13" s="84"/>
      <c r="FFA13" s="84"/>
      <c r="FFB13" s="84"/>
      <c r="FFC13" s="84"/>
      <c r="FFD13" s="84"/>
      <c r="FFE13" s="84"/>
      <c r="FFF13" s="84"/>
      <c r="FFG13" s="84"/>
      <c r="FFH13" s="84"/>
      <c r="FFI13" s="84"/>
      <c r="FFJ13" s="84"/>
      <c r="FFK13" s="84"/>
      <c r="FFL13" s="84"/>
      <c r="FFM13" s="84"/>
      <c r="FFN13" s="84"/>
      <c r="FFO13" s="84"/>
      <c r="FFP13" s="84"/>
      <c r="FFQ13" s="84"/>
      <c r="FFR13" s="84"/>
      <c r="FFS13" s="84"/>
      <c r="FFT13" s="84"/>
      <c r="FFU13" s="84"/>
      <c r="FFV13" s="84"/>
      <c r="FFW13" s="84"/>
      <c r="FFX13" s="84"/>
      <c r="FFY13" s="84"/>
      <c r="FFZ13" s="84"/>
      <c r="FGA13" s="84"/>
      <c r="FGB13" s="84"/>
      <c r="FGC13" s="84"/>
      <c r="FGD13" s="84"/>
      <c r="FGE13" s="84"/>
      <c r="FGF13" s="84"/>
      <c r="FGG13" s="84"/>
      <c r="FGH13" s="84"/>
      <c r="FGI13" s="84"/>
      <c r="FGJ13" s="84"/>
      <c r="FGK13" s="84"/>
      <c r="FGL13" s="84"/>
      <c r="FGM13" s="84"/>
      <c r="FGN13" s="84"/>
      <c r="FGO13" s="84"/>
      <c r="FGP13" s="84"/>
      <c r="FGQ13" s="84"/>
      <c r="FGR13" s="84"/>
      <c r="FGS13" s="84"/>
      <c r="FGT13" s="84"/>
      <c r="FGU13" s="84"/>
      <c r="FGV13" s="84"/>
      <c r="FGW13" s="84"/>
      <c r="FGX13" s="84"/>
      <c r="FGY13" s="84"/>
      <c r="FGZ13" s="84"/>
      <c r="FHA13" s="84"/>
      <c r="FHB13" s="84"/>
      <c r="FHC13" s="84"/>
      <c r="FHD13" s="84"/>
      <c r="FHE13" s="84"/>
      <c r="FHF13" s="84"/>
      <c r="FHG13" s="84"/>
      <c r="FHH13" s="84"/>
      <c r="FHI13" s="84"/>
      <c r="FHJ13" s="84"/>
      <c r="FHK13" s="84"/>
      <c r="FHL13" s="84"/>
      <c r="FHM13" s="84"/>
      <c r="FHN13" s="84"/>
      <c r="FHO13" s="84"/>
      <c r="FHP13" s="84"/>
      <c r="FHQ13" s="84"/>
      <c r="FHR13" s="84"/>
      <c r="FHS13" s="84"/>
      <c r="FHT13" s="84"/>
      <c r="FHU13" s="84"/>
      <c r="FHV13" s="84"/>
      <c r="FHW13" s="84"/>
      <c r="FHX13" s="84"/>
      <c r="FHY13" s="84"/>
      <c r="FHZ13" s="84"/>
      <c r="FIA13" s="84"/>
      <c r="FIB13" s="84"/>
      <c r="FIC13" s="84"/>
      <c r="FID13" s="84"/>
      <c r="FIE13" s="84"/>
      <c r="FIF13" s="84"/>
      <c r="FIG13" s="84"/>
      <c r="FIH13" s="84"/>
      <c r="FII13" s="84"/>
      <c r="FIJ13" s="84"/>
      <c r="FIK13" s="84"/>
      <c r="FIL13" s="84"/>
      <c r="FIM13" s="84"/>
      <c r="FIN13" s="84"/>
      <c r="FIO13" s="84"/>
      <c r="FIP13" s="84"/>
      <c r="FIQ13" s="84"/>
      <c r="FIR13" s="84"/>
      <c r="FIS13" s="84"/>
      <c r="FIT13" s="84"/>
      <c r="FIU13" s="84"/>
      <c r="FIV13" s="84"/>
      <c r="FIW13" s="84"/>
      <c r="FIX13" s="84"/>
      <c r="FIY13" s="84"/>
      <c r="FIZ13" s="84"/>
      <c r="FJA13" s="84"/>
      <c r="FJB13" s="84"/>
      <c r="FJC13" s="84"/>
      <c r="FJD13" s="84"/>
      <c r="FJE13" s="84"/>
      <c r="FJF13" s="84"/>
      <c r="FJG13" s="84"/>
      <c r="FJH13" s="84"/>
      <c r="FJI13" s="84"/>
      <c r="FJJ13" s="84"/>
      <c r="FJK13" s="84"/>
      <c r="FJL13" s="84"/>
      <c r="FJM13" s="84"/>
      <c r="FJN13" s="84"/>
      <c r="FJO13" s="84"/>
      <c r="FJP13" s="84"/>
      <c r="FJQ13" s="84"/>
      <c r="FJR13" s="84"/>
      <c r="FJS13" s="84"/>
      <c r="FJT13" s="84"/>
      <c r="FJU13" s="84"/>
      <c r="FJV13" s="84"/>
      <c r="FJW13" s="84"/>
      <c r="FJX13" s="84"/>
      <c r="FJY13" s="84"/>
      <c r="FJZ13" s="84"/>
      <c r="FKA13" s="84"/>
      <c r="FKB13" s="84"/>
      <c r="FKC13" s="84"/>
      <c r="FKD13" s="84"/>
      <c r="FKE13" s="84"/>
      <c r="FKF13" s="84"/>
      <c r="FKG13" s="84"/>
      <c r="FKH13" s="84"/>
      <c r="FKI13" s="84"/>
      <c r="FKJ13" s="84"/>
      <c r="FKK13" s="84"/>
      <c r="FKL13" s="84"/>
      <c r="FKM13" s="84"/>
      <c r="FKN13" s="84"/>
      <c r="FKO13" s="84"/>
      <c r="FKP13" s="84"/>
      <c r="FKQ13" s="84"/>
      <c r="FKR13" s="84"/>
      <c r="FKS13" s="84"/>
      <c r="FKT13" s="84"/>
      <c r="FKU13" s="84"/>
      <c r="FKV13" s="84"/>
      <c r="FKW13" s="84"/>
      <c r="FKX13" s="84"/>
      <c r="FKY13" s="84"/>
      <c r="FKZ13" s="84"/>
      <c r="FLA13" s="84"/>
      <c r="FLB13" s="84"/>
      <c r="FLC13" s="84"/>
      <c r="FLD13" s="84"/>
      <c r="FLE13" s="84"/>
      <c r="FLF13" s="84"/>
      <c r="FLG13" s="84"/>
      <c r="FLH13" s="84"/>
      <c r="FLI13" s="84"/>
      <c r="FLJ13" s="84"/>
      <c r="FLK13" s="84"/>
      <c r="FLL13" s="84"/>
      <c r="FLM13" s="84"/>
      <c r="FLN13" s="84"/>
      <c r="FLO13" s="84"/>
      <c r="FLP13" s="84"/>
      <c r="FLQ13" s="84"/>
      <c r="FLR13" s="84"/>
      <c r="FLS13" s="84"/>
      <c r="FLT13" s="84"/>
      <c r="FLU13" s="84"/>
      <c r="FLV13" s="84"/>
      <c r="FLW13" s="84"/>
      <c r="FLX13" s="84"/>
      <c r="FLY13" s="84"/>
      <c r="FLZ13" s="84"/>
      <c r="FMA13" s="84"/>
      <c r="FMB13" s="84"/>
      <c r="FMC13" s="84"/>
      <c r="FMD13" s="84"/>
      <c r="FME13" s="84"/>
      <c r="FMF13" s="84"/>
      <c r="FMG13" s="84"/>
      <c r="FMH13" s="84"/>
      <c r="FMI13" s="84"/>
      <c r="FMJ13" s="84"/>
      <c r="FMK13" s="84"/>
      <c r="FML13" s="84"/>
      <c r="FMM13" s="84"/>
      <c r="FMN13" s="84"/>
      <c r="FMO13" s="84"/>
      <c r="FMP13" s="84"/>
      <c r="FMQ13" s="84"/>
      <c r="FMR13" s="84"/>
      <c r="FMS13" s="84"/>
      <c r="FMT13" s="84"/>
      <c r="FMU13" s="84"/>
      <c r="FMV13" s="84"/>
      <c r="FMW13" s="84"/>
      <c r="FMX13" s="84"/>
      <c r="FMY13" s="84"/>
      <c r="FMZ13" s="84"/>
      <c r="FNA13" s="84"/>
      <c r="FNB13" s="84"/>
      <c r="FNC13" s="84"/>
      <c r="FND13" s="84"/>
      <c r="FNE13" s="84"/>
      <c r="FNF13" s="84"/>
      <c r="FNG13" s="84"/>
      <c r="FNH13" s="84"/>
      <c r="FNI13" s="84"/>
      <c r="FNJ13" s="84"/>
      <c r="FNK13" s="84"/>
      <c r="FNL13" s="84"/>
      <c r="FNM13" s="84"/>
      <c r="FNN13" s="84"/>
      <c r="FNO13" s="84"/>
      <c r="FNP13" s="84"/>
      <c r="FNQ13" s="84"/>
      <c r="FNR13" s="84"/>
      <c r="FNS13" s="84"/>
      <c r="FNT13" s="84"/>
      <c r="FNU13" s="84"/>
      <c r="FNV13" s="84"/>
      <c r="FNW13" s="84"/>
      <c r="FNX13" s="84"/>
      <c r="FNY13" s="84"/>
      <c r="FNZ13" s="84"/>
      <c r="FOA13" s="84"/>
      <c r="FOB13" s="84"/>
      <c r="FOC13" s="84"/>
      <c r="FOD13" s="84"/>
      <c r="FOE13" s="84"/>
      <c r="FOF13" s="84"/>
      <c r="FOG13" s="84"/>
      <c r="FOH13" s="84"/>
      <c r="FOI13" s="84"/>
      <c r="FOJ13" s="84"/>
      <c r="FOK13" s="84"/>
      <c r="FOL13" s="84"/>
      <c r="FOM13" s="84"/>
      <c r="FON13" s="84"/>
      <c r="FOO13" s="84"/>
      <c r="FOP13" s="84"/>
      <c r="FOQ13" s="84"/>
      <c r="FOR13" s="84"/>
      <c r="FOS13" s="84"/>
      <c r="FOT13" s="84"/>
      <c r="FOU13" s="84"/>
      <c r="FOV13" s="84"/>
      <c r="FOW13" s="84"/>
      <c r="FOX13" s="84"/>
      <c r="FOY13" s="84"/>
      <c r="FOZ13" s="84"/>
      <c r="FPA13" s="84"/>
      <c r="FPB13" s="84"/>
      <c r="FPC13" s="84"/>
      <c r="FPD13" s="84"/>
      <c r="FPE13" s="84"/>
      <c r="FPF13" s="84"/>
      <c r="FPG13" s="84"/>
      <c r="FPH13" s="84"/>
      <c r="FPI13" s="84"/>
      <c r="FPJ13" s="84"/>
      <c r="FPK13" s="84"/>
      <c r="FPL13" s="84"/>
      <c r="FPM13" s="84"/>
      <c r="FPN13" s="84"/>
      <c r="FPO13" s="84"/>
      <c r="FPP13" s="84"/>
      <c r="FPQ13" s="84"/>
      <c r="FPR13" s="84"/>
      <c r="FPS13" s="84"/>
      <c r="FPT13" s="84"/>
      <c r="FPU13" s="84"/>
      <c r="FPV13" s="84"/>
      <c r="FPW13" s="84"/>
      <c r="FPX13" s="84"/>
      <c r="FPY13" s="84"/>
      <c r="FPZ13" s="84"/>
      <c r="FQA13" s="84"/>
      <c r="FQB13" s="84"/>
      <c r="FQC13" s="84"/>
      <c r="FQD13" s="84"/>
      <c r="FQE13" s="84"/>
      <c r="FQF13" s="84"/>
      <c r="FQG13" s="84"/>
      <c r="FQH13" s="84"/>
      <c r="FQI13" s="84"/>
      <c r="FQJ13" s="84"/>
      <c r="FQK13" s="84"/>
      <c r="FQL13" s="84"/>
      <c r="FQM13" s="84"/>
      <c r="FQN13" s="84"/>
      <c r="FQO13" s="84"/>
      <c r="FQP13" s="84"/>
      <c r="FQQ13" s="84"/>
      <c r="FQR13" s="84"/>
      <c r="FQS13" s="84"/>
      <c r="FQT13" s="84"/>
      <c r="FQU13" s="84"/>
      <c r="FQV13" s="84"/>
      <c r="FQW13" s="84"/>
      <c r="FQX13" s="84"/>
      <c r="FQY13" s="84"/>
      <c r="FQZ13" s="84"/>
      <c r="FRA13" s="84"/>
      <c r="FRB13" s="84"/>
      <c r="FRC13" s="84"/>
      <c r="FRD13" s="84"/>
      <c r="FRE13" s="84"/>
      <c r="FRF13" s="84"/>
      <c r="FRG13" s="84"/>
      <c r="FRH13" s="84"/>
      <c r="FRI13" s="84"/>
      <c r="FRJ13" s="84"/>
      <c r="FRK13" s="84"/>
      <c r="FRL13" s="84"/>
      <c r="FRM13" s="84"/>
      <c r="FRN13" s="84"/>
      <c r="FRO13" s="84"/>
      <c r="FRP13" s="84"/>
      <c r="FRQ13" s="84"/>
      <c r="FRR13" s="84"/>
      <c r="FRS13" s="84"/>
      <c r="FRT13" s="84"/>
      <c r="FRU13" s="84"/>
      <c r="FRV13" s="84"/>
      <c r="FRW13" s="84"/>
      <c r="FRX13" s="84"/>
      <c r="FRY13" s="84"/>
      <c r="FRZ13" s="84"/>
      <c r="FSA13" s="84"/>
      <c r="FSB13" s="84"/>
      <c r="FSC13" s="84"/>
      <c r="FSD13" s="84"/>
      <c r="FSE13" s="84"/>
      <c r="FSF13" s="84"/>
      <c r="FSG13" s="84"/>
      <c r="FSH13" s="84"/>
      <c r="FSI13" s="84"/>
      <c r="FSJ13" s="84"/>
      <c r="FSK13" s="84"/>
      <c r="FSL13" s="84"/>
      <c r="FSM13" s="84"/>
      <c r="FSN13" s="84"/>
      <c r="FSO13" s="84"/>
      <c r="FSP13" s="84"/>
      <c r="FSQ13" s="84"/>
      <c r="FSR13" s="84"/>
      <c r="FSS13" s="84"/>
      <c r="FST13" s="84"/>
      <c r="FSU13" s="84"/>
      <c r="FSV13" s="84"/>
      <c r="FSW13" s="84"/>
      <c r="FSX13" s="84"/>
      <c r="FSY13" s="84"/>
      <c r="FSZ13" s="84"/>
      <c r="FTA13" s="84"/>
      <c r="FTB13" s="84"/>
      <c r="FTC13" s="84"/>
      <c r="FTD13" s="84"/>
      <c r="FTE13" s="84"/>
      <c r="FTF13" s="84"/>
      <c r="FTG13" s="84"/>
      <c r="FTH13" s="84"/>
      <c r="FTI13" s="84"/>
      <c r="FTJ13" s="84"/>
      <c r="FTK13" s="84"/>
      <c r="FTL13" s="84"/>
      <c r="FTM13" s="84"/>
      <c r="FTN13" s="84"/>
      <c r="FTO13" s="84"/>
      <c r="FTP13" s="84"/>
      <c r="FTQ13" s="84"/>
      <c r="FTR13" s="84"/>
      <c r="FTS13" s="84"/>
      <c r="FTT13" s="84"/>
      <c r="FTU13" s="84"/>
      <c r="FTV13" s="84"/>
      <c r="FTW13" s="84"/>
      <c r="FTX13" s="84"/>
      <c r="FTY13" s="84"/>
      <c r="FTZ13" s="84"/>
      <c r="FUA13" s="84"/>
      <c r="FUB13" s="84"/>
      <c r="FUC13" s="84"/>
      <c r="FUD13" s="84"/>
      <c r="FUE13" s="84"/>
      <c r="FUF13" s="84"/>
      <c r="FUG13" s="84"/>
      <c r="FUH13" s="84"/>
      <c r="FUI13" s="84"/>
      <c r="FUJ13" s="84"/>
      <c r="FUK13" s="84"/>
      <c r="FUL13" s="84"/>
      <c r="FUM13" s="84"/>
      <c r="FUN13" s="84"/>
      <c r="FUO13" s="84"/>
      <c r="FUP13" s="84"/>
      <c r="FUQ13" s="84"/>
      <c r="FUR13" s="84"/>
      <c r="FUS13" s="84"/>
      <c r="FUT13" s="84"/>
      <c r="FUU13" s="84"/>
      <c r="FUV13" s="84"/>
      <c r="FUW13" s="84"/>
      <c r="FUX13" s="84"/>
      <c r="FUY13" s="84"/>
      <c r="FUZ13" s="84"/>
      <c r="FVA13" s="84"/>
      <c r="FVB13" s="84"/>
      <c r="FVC13" s="84"/>
      <c r="FVD13" s="84"/>
      <c r="FVE13" s="84"/>
      <c r="FVF13" s="84"/>
      <c r="FVG13" s="84"/>
      <c r="FVH13" s="84"/>
      <c r="FVI13" s="84"/>
      <c r="FVJ13" s="84"/>
      <c r="FVK13" s="84"/>
      <c r="FVL13" s="84"/>
      <c r="FVM13" s="84"/>
      <c r="FVN13" s="84"/>
      <c r="FVO13" s="84"/>
      <c r="FVP13" s="84"/>
      <c r="FVQ13" s="84"/>
      <c r="FVR13" s="84"/>
      <c r="FVS13" s="84"/>
      <c r="FVT13" s="84"/>
      <c r="FVU13" s="84"/>
      <c r="FVV13" s="84"/>
      <c r="FVW13" s="84"/>
      <c r="FVX13" s="84"/>
      <c r="FVY13" s="84"/>
      <c r="FVZ13" s="84"/>
      <c r="FWA13" s="84"/>
      <c r="FWB13" s="84"/>
      <c r="FWC13" s="84"/>
      <c r="FWD13" s="84"/>
      <c r="FWE13" s="84"/>
      <c r="FWF13" s="84"/>
      <c r="FWG13" s="84"/>
      <c r="FWH13" s="84"/>
      <c r="FWI13" s="84"/>
      <c r="FWJ13" s="84"/>
      <c r="FWK13" s="84"/>
      <c r="FWL13" s="84"/>
      <c r="FWM13" s="84"/>
      <c r="FWN13" s="84"/>
      <c r="FWO13" s="84"/>
      <c r="FWP13" s="84"/>
      <c r="FWQ13" s="84"/>
      <c r="FWR13" s="84"/>
      <c r="FWS13" s="84"/>
      <c r="FWT13" s="84"/>
      <c r="FWU13" s="84"/>
      <c r="FWV13" s="84"/>
      <c r="FWW13" s="84"/>
      <c r="FWX13" s="84"/>
      <c r="FWY13" s="84"/>
      <c r="FWZ13" s="84"/>
      <c r="FXA13" s="84"/>
      <c r="FXB13" s="84"/>
      <c r="FXC13" s="84"/>
      <c r="FXD13" s="84"/>
      <c r="FXE13" s="84"/>
      <c r="FXF13" s="84"/>
      <c r="FXG13" s="84"/>
      <c r="FXH13" s="84"/>
      <c r="FXI13" s="84"/>
      <c r="FXJ13" s="84"/>
      <c r="FXK13" s="84"/>
      <c r="FXL13" s="84"/>
      <c r="FXM13" s="84"/>
      <c r="FXN13" s="84"/>
      <c r="FXO13" s="84"/>
      <c r="FXP13" s="84"/>
      <c r="FXQ13" s="84"/>
      <c r="FXR13" s="84"/>
      <c r="FXS13" s="84"/>
      <c r="FXT13" s="84"/>
      <c r="FXU13" s="84"/>
      <c r="FXV13" s="84"/>
      <c r="FXW13" s="84"/>
      <c r="FXX13" s="84"/>
      <c r="FXY13" s="84"/>
      <c r="FXZ13" s="84"/>
      <c r="FYA13" s="84"/>
      <c r="FYB13" s="84"/>
      <c r="FYC13" s="84"/>
      <c r="FYD13" s="84"/>
      <c r="FYE13" s="84"/>
      <c r="FYF13" s="84"/>
      <c r="FYG13" s="84"/>
      <c r="FYH13" s="84"/>
      <c r="FYI13" s="84"/>
      <c r="FYJ13" s="84"/>
      <c r="FYK13" s="84"/>
      <c r="FYL13" s="84"/>
      <c r="FYM13" s="84"/>
      <c r="FYN13" s="84"/>
      <c r="FYO13" s="84"/>
      <c r="FYP13" s="84"/>
      <c r="FYQ13" s="84"/>
      <c r="FYR13" s="84"/>
      <c r="FYS13" s="84"/>
      <c r="FYT13" s="84"/>
      <c r="FYU13" s="84"/>
      <c r="FYV13" s="84"/>
      <c r="FYW13" s="84"/>
      <c r="FYX13" s="84"/>
      <c r="FYY13" s="84"/>
      <c r="FYZ13" s="84"/>
      <c r="FZA13" s="84"/>
      <c r="FZB13" s="84"/>
      <c r="FZC13" s="84"/>
      <c r="FZD13" s="84"/>
      <c r="FZE13" s="84"/>
      <c r="FZF13" s="84"/>
      <c r="FZG13" s="84"/>
      <c r="FZH13" s="84"/>
      <c r="FZI13" s="84"/>
      <c r="FZJ13" s="84"/>
      <c r="FZK13" s="84"/>
      <c r="FZL13" s="84"/>
      <c r="FZM13" s="84"/>
      <c r="FZN13" s="84"/>
      <c r="FZO13" s="84"/>
      <c r="FZP13" s="84"/>
      <c r="FZQ13" s="84"/>
      <c r="FZR13" s="84"/>
      <c r="FZS13" s="84"/>
      <c r="FZT13" s="84"/>
      <c r="FZU13" s="84"/>
      <c r="FZV13" s="84"/>
      <c r="FZW13" s="84"/>
      <c r="FZX13" s="84"/>
      <c r="FZY13" s="84"/>
      <c r="FZZ13" s="84"/>
      <c r="GAA13" s="84"/>
      <c r="GAB13" s="84"/>
      <c r="GAC13" s="84"/>
      <c r="GAD13" s="84"/>
      <c r="GAE13" s="84"/>
      <c r="GAF13" s="84"/>
      <c r="GAG13" s="84"/>
      <c r="GAH13" s="84"/>
      <c r="GAI13" s="84"/>
      <c r="GAJ13" s="84"/>
      <c r="GAK13" s="84"/>
      <c r="GAL13" s="84"/>
      <c r="GAM13" s="84"/>
      <c r="GAN13" s="84"/>
      <c r="GAO13" s="84"/>
      <c r="GAP13" s="84"/>
      <c r="GAQ13" s="84"/>
      <c r="GAR13" s="84"/>
      <c r="GAS13" s="84"/>
      <c r="GAT13" s="84"/>
      <c r="GAU13" s="84"/>
      <c r="GAV13" s="84"/>
      <c r="GAW13" s="84"/>
      <c r="GAX13" s="84"/>
      <c r="GAY13" s="84"/>
      <c r="GAZ13" s="84"/>
      <c r="GBA13" s="84"/>
      <c r="GBB13" s="84"/>
      <c r="GBC13" s="84"/>
      <c r="GBD13" s="84"/>
      <c r="GBE13" s="84"/>
      <c r="GBF13" s="84"/>
      <c r="GBG13" s="84"/>
      <c r="GBH13" s="84"/>
      <c r="GBI13" s="84"/>
      <c r="GBJ13" s="84"/>
      <c r="GBK13" s="84"/>
      <c r="GBL13" s="84"/>
      <c r="GBM13" s="84"/>
      <c r="GBN13" s="84"/>
      <c r="GBO13" s="84"/>
      <c r="GBP13" s="84"/>
      <c r="GBQ13" s="84"/>
      <c r="GBR13" s="84"/>
      <c r="GBS13" s="84"/>
      <c r="GBT13" s="84"/>
      <c r="GBU13" s="84"/>
      <c r="GBV13" s="84"/>
      <c r="GBW13" s="84"/>
      <c r="GBX13" s="84"/>
      <c r="GBY13" s="84"/>
      <c r="GBZ13" s="84"/>
      <c r="GCA13" s="84"/>
      <c r="GCB13" s="84"/>
      <c r="GCC13" s="84"/>
      <c r="GCD13" s="84"/>
      <c r="GCE13" s="84"/>
      <c r="GCF13" s="84"/>
      <c r="GCG13" s="84"/>
      <c r="GCH13" s="84"/>
      <c r="GCI13" s="84"/>
      <c r="GCJ13" s="84"/>
      <c r="GCK13" s="84"/>
      <c r="GCL13" s="84"/>
      <c r="GCM13" s="84"/>
      <c r="GCN13" s="84"/>
      <c r="GCO13" s="84"/>
      <c r="GCP13" s="84"/>
      <c r="GCQ13" s="84"/>
      <c r="GCR13" s="84"/>
      <c r="GCS13" s="84"/>
      <c r="GCT13" s="84"/>
      <c r="GCU13" s="84"/>
      <c r="GCV13" s="84"/>
      <c r="GCW13" s="84"/>
      <c r="GCX13" s="84"/>
      <c r="GCY13" s="84"/>
      <c r="GCZ13" s="84"/>
      <c r="GDA13" s="84"/>
      <c r="GDB13" s="84"/>
      <c r="GDC13" s="84"/>
      <c r="GDD13" s="84"/>
      <c r="GDE13" s="84"/>
      <c r="GDF13" s="84"/>
      <c r="GDG13" s="84"/>
      <c r="GDH13" s="84"/>
      <c r="GDI13" s="84"/>
      <c r="GDJ13" s="84"/>
      <c r="GDK13" s="84"/>
      <c r="GDL13" s="84"/>
      <c r="GDM13" s="84"/>
      <c r="GDN13" s="84"/>
      <c r="GDO13" s="84"/>
      <c r="GDP13" s="84"/>
      <c r="GDQ13" s="84"/>
      <c r="GDR13" s="84"/>
      <c r="GDS13" s="84"/>
      <c r="GDT13" s="84"/>
      <c r="GDU13" s="84"/>
      <c r="GDV13" s="84"/>
      <c r="GDW13" s="84"/>
      <c r="GDX13" s="84"/>
      <c r="GDY13" s="84"/>
      <c r="GDZ13" s="84"/>
      <c r="GEA13" s="84"/>
      <c r="GEB13" s="84"/>
      <c r="GEC13" s="84"/>
      <c r="GED13" s="84"/>
      <c r="GEE13" s="84"/>
      <c r="GEF13" s="84"/>
      <c r="GEG13" s="84"/>
      <c r="GEH13" s="84"/>
      <c r="GEI13" s="84"/>
      <c r="GEJ13" s="84"/>
      <c r="GEK13" s="84"/>
      <c r="GEL13" s="84"/>
      <c r="GEM13" s="84"/>
      <c r="GEN13" s="84"/>
      <c r="GEO13" s="84"/>
      <c r="GEP13" s="84"/>
      <c r="GEQ13" s="84"/>
      <c r="GER13" s="84"/>
      <c r="GES13" s="84"/>
      <c r="GET13" s="84"/>
      <c r="GEU13" s="84"/>
      <c r="GEV13" s="84"/>
      <c r="GEW13" s="84"/>
      <c r="GEX13" s="84"/>
      <c r="GEY13" s="84"/>
      <c r="GEZ13" s="84"/>
      <c r="GFA13" s="84"/>
      <c r="GFB13" s="84"/>
      <c r="GFC13" s="84"/>
      <c r="GFD13" s="84"/>
      <c r="GFE13" s="84"/>
      <c r="GFF13" s="84"/>
      <c r="GFG13" s="84"/>
      <c r="GFH13" s="84"/>
      <c r="GFI13" s="84"/>
      <c r="GFJ13" s="84"/>
      <c r="GFK13" s="84"/>
      <c r="GFL13" s="84"/>
      <c r="GFM13" s="84"/>
      <c r="GFN13" s="84"/>
      <c r="GFO13" s="84"/>
      <c r="GFP13" s="84"/>
      <c r="GFQ13" s="84"/>
      <c r="GFR13" s="84"/>
      <c r="GFS13" s="84"/>
      <c r="GFT13" s="84"/>
      <c r="GFU13" s="84"/>
      <c r="GFV13" s="84"/>
      <c r="GFW13" s="84"/>
      <c r="GFX13" s="84"/>
      <c r="GFY13" s="84"/>
      <c r="GFZ13" s="84"/>
      <c r="GGA13" s="84"/>
      <c r="GGB13" s="84"/>
      <c r="GGC13" s="84"/>
      <c r="GGD13" s="84"/>
      <c r="GGE13" s="84"/>
      <c r="GGF13" s="84"/>
      <c r="GGG13" s="84"/>
      <c r="GGH13" s="84"/>
      <c r="GGI13" s="84"/>
      <c r="GGJ13" s="84"/>
      <c r="GGK13" s="84"/>
      <c r="GGL13" s="84"/>
      <c r="GGM13" s="84"/>
      <c r="GGN13" s="84"/>
      <c r="GGO13" s="84"/>
      <c r="GGP13" s="84"/>
      <c r="GGQ13" s="84"/>
      <c r="GGR13" s="84"/>
      <c r="GGS13" s="84"/>
      <c r="GGT13" s="84"/>
      <c r="GGU13" s="84"/>
      <c r="GGV13" s="84"/>
      <c r="GGW13" s="84"/>
      <c r="GGX13" s="84"/>
      <c r="GGY13" s="84"/>
      <c r="GGZ13" s="84"/>
      <c r="GHA13" s="84"/>
      <c r="GHB13" s="84"/>
      <c r="GHC13" s="84"/>
      <c r="GHD13" s="84"/>
      <c r="GHE13" s="84"/>
      <c r="GHF13" s="84"/>
      <c r="GHG13" s="84"/>
      <c r="GHH13" s="84"/>
      <c r="GHI13" s="84"/>
      <c r="GHJ13" s="84"/>
      <c r="GHK13" s="84"/>
      <c r="GHL13" s="84"/>
      <c r="GHM13" s="84"/>
      <c r="GHN13" s="84"/>
      <c r="GHO13" s="84"/>
      <c r="GHP13" s="84"/>
      <c r="GHQ13" s="84"/>
      <c r="GHR13" s="84"/>
      <c r="GHS13" s="84"/>
      <c r="GHT13" s="84"/>
      <c r="GHU13" s="84"/>
      <c r="GHV13" s="84"/>
      <c r="GHW13" s="84"/>
      <c r="GHX13" s="84"/>
      <c r="GHY13" s="84"/>
      <c r="GHZ13" s="84"/>
      <c r="GIA13" s="84"/>
      <c r="GIB13" s="84"/>
      <c r="GIC13" s="84"/>
      <c r="GID13" s="84"/>
      <c r="GIE13" s="84"/>
      <c r="GIF13" s="84"/>
      <c r="GIG13" s="84"/>
      <c r="GIH13" s="84"/>
      <c r="GII13" s="84"/>
      <c r="GIJ13" s="84"/>
      <c r="GIK13" s="84"/>
      <c r="GIL13" s="84"/>
      <c r="GIM13" s="84"/>
      <c r="GIN13" s="84"/>
      <c r="GIO13" s="84"/>
      <c r="GIP13" s="84"/>
      <c r="GIQ13" s="84"/>
      <c r="GIR13" s="84"/>
      <c r="GIS13" s="84"/>
      <c r="GIT13" s="84"/>
      <c r="GIU13" s="84"/>
      <c r="GIV13" s="84"/>
      <c r="GIW13" s="84"/>
      <c r="GIX13" s="84"/>
      <c r="GIY13" s="84"/>
      <c r="GIZ13" s="84"/>
      <c r="GJA13" s="84"/>
      <c r="GJB13" s="84"/>
      <c r="GJC13" s="84"/>
      <c r="GJD13" s="84"/>
      <c r="GJE13" s="84"/>
      <c r="GJF13" s="84"/>
      <c r="GJG13" s="84"/>
      <c r="GJH13" s="84"/>
      <c r="GJI13" s="84"/>
      <c r="GJJ13" s="84"/>
      <c r="GJK13" s="84"/>
      <c r="GJL13" s="84"/>
      <c r="GJM13" s="84"/>
      <c r="GJN13" s="84"/>
      <c r="GJO13" s="84"/>
      <c r="GJP13" s="84"/>
      <c r="GJQ13" s="84"/>
      <c r="GJR13" s="84"/>
      <c r="GJS13" s="84"/>
      <c r="GJT13" s="84"/>
      <c r="GJU13" s="84"/>
      <c r="GJV13" s="84"/>
      <c r="GJW13" s="84"/>
      <c r="GJX13" s="84"/>
      <c r="GJY13" s="84"/>
      <c r="GJZ13" s="84"/>
      <c r="GKA13" s="84"/>
      <c r="GKB13" s="84"/>
      <c r="GKC13" s="84"/>
      <c r="GKD13" s="84"/>
      <c r="GKE13" s="84"/>
      <c r="GKF13" s="84"/>
      <c r="GKG13" s="84"/>
      <c r="GKH13" s="84"/>
      <c r="GKI13" s="84"/>
      <c r="GKJ13" s="84"/>
      <c r="GKK13" s="84"/>
      <c r="GKL13" s="84"/>
      <c r="GKM13" s="84"/>
      <c r="GKN13" s="84"/>
      <c r="GKO13" s="84"/>
      <c r="GKP13" s="84"/>
      <c r="GKQ13" s="84"/>
      <c r="GKR13" s="84"/>
      <c r="GKS13" s="84"/>
      <c r="GKT13" s="84"/>
      <c r="GKU13" s="84"/>
      <c r="GKV13" s="84"/>
      <c r="GKW13" s="84"/>
      <c r="GKX13" s="84"/>
      <c r="GKY13" s="84"/>
      <c r="GKZ13" s="84"/>
      <c r="GLA13" s="84"/>
      <c r="GLB13" s="84"/>
      <c r="GLC13" s="84"/>
      <c r="GLD13" s="84"/>
      <c r="GLE13" s="84"/>
      <c r="GLF13" s="84"/>
      <c r="GLG13" s="84"/>
      <c r="GLH13" s="84"/>
      <c r="GLI13" s="84"/>
      <c r="GLJ13" s="84"/>
      <c r="GLK13" s="84"/>
      <c r="GLL13" s="84"/>
      <c r="GLM13" s="84"/>
      <c r="GLN13" s="84"/>
      <c r="GLO13" s="84"/>
      <c r="GLP13" s="84"/>
      <c r="GLQ13" s="84"/>
      <c r="GLR13" s="84"/>
      <c r="GLS13" s="84"/>
      <c r="GLT13" s="84"/>
      <c r="GLU13" s="84"/>
      <c r="GLV13" s="84"/>
      <c r="GLW13" s="84"/>
      <c r="GLX13" s="84"/>
      <c r="GLY13" s="84"/>
      <c r="GLZ13" s="84"/>
      <c r="GMA13" s="84"/>
      <c r="GMB13" s="84"/>
      <c r="GMC13" s="84"/>
      <c r="GMD13" s="84"/>
      <c r="GME13" s="84"/>
      <c r="GMF13" s="84"/>
      <c r="GMG13" s="84"/>
      <c r="GMH13" s="84"/>
      <c r="GMI13" s="84"/>
      <c r="GMJ13" s="84"/>
      <c r="GMK13" s="84"/>
      <c r="GML13" s="84"/>
      <c r="GMM13" s="84"/>
      <c r="GMN13" s="84"/>
      <c r="GMO13" s="84"/>
      <c r="GMP13" s="84"/>
      <c r="GMQ13" s="84"/>
      <c r="GMR13" s="84"/>
      <c r="GMS13" s="84"/>
      <c r="GMT13" s="84"/>
      <c r="GMU13" s="84"/>
      <c r="GMV13" s="84"/>
      <c r="GMW13" s="84"/>
      <c r="GMX13" s="84"/>
      <c r="GMY13" s="84"/>
      <c r="GMZ13" s="84"/>
      <c r="GNA13" s="84"/>
      <c r="GNB13" s="84"/>
      <c r="GNC13" s="84"/>
      <c r="GND13" s="84"/>
      <c r="GNE13" s="84"/>
      <c r="GNF13" s="84"/>
      <c r="GNG13" s="84"/>
      <c r="GNH13" s="84"/>
      <c r="GNI13" s="84"/>
      <c r="GNJ13" s="84"/>
      <c r="GNK13" s="84"/>
      <c r="GNL13" s="84"/>
      <c r="GNM13" s="84"/>
      <c r="GNN13" s="84"/>
      <c r="GNO13" s="84"/>
      <c r="GNP13" s="84"/>
      <c r="GNQ13" s="84"/>
      <c r="GNR13" s="84"/>
      <c r="GNS13" s="84"/>
      <c r="GNT13" s="84"/>
      <c r="GNU13" s="84"/>
      <c r="GNV13" s="84"/>
      <c r="GNW13" s="84"/>
      <c r="GNX13" s="84"/>
      <c r="GNY13" s="84"/>
      <c r="GNZ13" s="84"/>
      <c r="GOA13" s="84"/>
      <c r="GOB13" s="84"/>
      <c r="GOC13" s="84"/>
      <c r="GOD13" s="84"/>
      <c r="GOE13" s="84"/>
      <c r="GOF13" s="84"/>
      <c r="GOG13" s="84"/>
      <c r="GOH13" s="84"/>
      <c r="GOI13" s="84"/>
      <c r="GOJ13" s="84"/>
      <c r="GOK13" s="84"/>
      <c r="GOL13" s="84"/>
      <c r="GOM13" s="84"/>
      <c r="GON13" s="84"/>
      <c r="GOO13" s="84"/>
      <c r="GOP13" s="84"/>
      <c r="GOQ13" s="84"/>
      <c r="GOR13" s="84"/>
      <c r="GOS13" s="84"/>
      <c r="GOT13" s="84"/>
      <c r="GOU13" s="84"/>
      <c r="GOV13" s="84"/>
      <c r="GOW13" s="84"/>
      <c r="GOX13" s="84"/>
      <c r="GOY13" s="84"/>
      <c r="GOZ13" s="84"/>
      <c r="GPA13" s="84"/>
      <c r="GPB13" s="84"/>
      <c r="GPC13" s="84"/>
      <c r="GPD13" s="84"/>
      <c r="GPE13" s="84"/>
      <c r="GPF13" s="84"/>
      <c r="GPG13" s="84"/>
      <c r="GPH13" s="84"/>
      <c r="GPI13" s="84"/>
      <c r="GPJ13" s="84"/>
      <c r="GPK13" s="84"/>
      <c r="GPL13" s="84"/>
      <c r="GPM13" s="84"/>
      <c r="GPN13" s="84"/>
      <c r="GPO13" s="84"/>
      <c r="GPP13" s="84"/>
      <c r="GPQ13" s="84"/>
      <c r="GPR13" s="84"/>
      <c r="GPS13" s="84"/>
      <c r="GPT13" s="84"/>
      <c r="GPU13" s="84"/>
      <c r="GPV13" s="84"/>
      <c r="GPW13" s="84"/>
      <c r="GPX13" s="84"/>
      <c r="GPY13" s="84"/>
      <c r="GPZ13" s="84"/>
      <c r="GQA13" s="84"/>
      <c r="GQB13" s="84"/>
      <c r="GQC13" s="84"/>
      <c r="GQD13" s="84"/>
      <c r="GQE13" s="84"/>
      <c r="GQF13" s="84"/>
      <c r="GQG13" s="84"/>
      <c r="GQH13" s="84"/>
      <c r="GQI13" s="84"/>
      <c r="GQJ13" s="84"/>
      <c r="GQK13" s="84"/>
      <c r="GQL13" s="84"/>
      <c r="GQM13" s="84"/>
      <c r="GQN13" s="84"/>
      <c r="GQO13" s="84"/>
      <c r="GQP13" s="84"/>
      <c r="GQQ13" s="84"/>
      <c r="GQR13" s="84"/>
      <c r="GQS13" s="84"/>
      <c r="GQT13" s="84"/>
      <c r="GQU13" s="84"/>
      <c r="GQV13" s="84"/>
      <c r="GQW13" s="84"/>
      <c r="GQX13" s="84"/>
      <c r="GQY13" s="84"/>
      <c r="GQZ13" s="84"/>
      <c r="GRA13" s="84"/>
      <c r="GRB13" s="84"/>
      <c r="GRC13" s="84"/>
      <c r="GRD13" s="84"/>
      <c r="GRE13" s="84"/>
      <c r="GRF13" s="84"/>
      <c r="GRG13" s="84"/>
      <c r="GRH13" s="84"/>
      <c r="GRI13" s="84"/>
      <c r="GRJ13" s="84"/>
      <c r="GRK13" s="84"/>
      <c r="GRL13" s="84"/>
      <c r="GRM13" s="84"/>
      <c r="GRN13" s="84"/>
      <c r="GRO13" s="84"/>
      <c r="GRP13" s="84"/>
      <c r="GRQ13" s="84"/>
      <c r="GRR13" s="84"/>
      <c r="GRS13" s="84"/>
      <c r="GRT13" s="84"/>
      <c r="GRU13" s="84"/>
      <c r="GRV13" s="84"/>
      <c r="GRW13" s="84"/>
      <c r="GRX13" s="84"/>
      <c r="GRY13" s="84"/>
      <c r="GRZ13" s="84"/>
      <c r="GSA13" s="84"/>
      <c r="GSB13" s="84"/>
      <c r="GSC13" s="84"/>
      <c r="GSD13" s="84"/>
      <c r="GSE13" s="84"/>
      <c r="GSF13" s="84"/>
      <c r="GSG13" s="84"/>
      <c r="GSH13" s="84"/>
      <c r="GSI13" s="84"/>
      <c r="GSJ13" s="84"/>
      <c r="GSK13" s="84"/>
      <c r="GSL13" s="84"/>
      <c r="GSM13" s="84"/>
      <c r="GSN13" s="84"/>
      <c r="GSO13" s="84"/>
      <c r="GSP13" s="84"/>
      <c r="GSQ13" s="84"/>
      <c r="GSR13" s="84"/>
      <c r="GSS13" s="84"/>
      <c r="GST13" s="84"/>
      <c r="GSU13" s="84"/>
      <c r="GSV13" s="84"/>
      <c r="GSW13" s="84"/>
      <c r="GSX13" s="84"/>
      <c r="GSY13" s="84"/>
      <c r="GSZ13" s="84"/>
      <c r="GTA13" s="84"/>
      <c r="GTB13" s="84"/>
      <c r="GTC13" s="84"/>
      <c r="GTD13" s="84"/>
      <c r="GTE13" s="84"/>
      <c r="GTF13" s="84"/>
      <c r="GTG13" s="84"/>
      <c r="GTH13" s="84"/>
      <c r="GTI13" s="84"/>
      <c r="GTJ13" s="84"/>
      <c r="GTK13" s="84"/>
      <c r="GTL13" s="84"/>
      <c r="GTM13" s="84"/>
      <c r="GTN13" s="84"/>
      <c r="GTO13" s="84"/>
      <c r="GTP13" s="84"/>
      <c r="GTQ13" s="84"/>
      <c r="GTR13" s="84"/>
      <c r="GTS13" s="84"/>
      <c r="GTT13" s="84"/>
      <c r="GTU13" s="84"/>
      <c r="GTV13" s="84"/>
      <c r="GTW13" s="84"/>
      <c r="GTX13" s="84"/>
      <c r="GTY13" s="84"/>
      <c r="GTZ13" s="84"/>
      <c r="GUA13" s="84"/>
      <c r="GUB13" s="84"/>
      <c r="GUC13" s="84"/>
      <c r="GUD13" s="84"/>
      <c r="GUE13" s="84"/>
      <c r="GUF13" s="84"/>
      <c r="GUG13" s="84"/>
      <c r="GUH13" s="84"/>
      <c r="GUI13" s="84"/>
      <c r="GUJ13" s="84"/>
      <c r="GUK13" s="84"/>
      <c r="GUL13" s="84"/>
      <c r="GUM13" s="84"/>
      <c r="GUN13" s="84"/>
      <c r="GUO13" s="84"/>
      <c r="GUP13" s="84"/>
      <c r="GUQ13" s="84"/>
      <c r="GUR13" s="84"/>
      <c r="GUS13" s="84"/>
      <c r="GUT13" s="84"/>
      <c r="GUU13" s="84"/>
      <c r="GUV13" s="84"/>
      <c r="GUW13" s="84"/>
      <c r="GUX13" s="84"/>
      <c r="GUY13" s="84"/>
      <c r="GUZ13" s="84"/>
      <c r="GVA13" s="84"/>
      <c r="GVB13" s="84"/>
      <c r="GVC13" s="84"/>
      <c r="GVD13" s="84"/>
      <c r="GVE13" s="84"/>
      <c r="GVF13" s="84"/>
      <c r="GVG13" s="84"/>
      <c r="GVH13" s="84"/>
      <c r="GVI13" s="84"/>
      <c r="GVJ13" s="84"/>
      <c r="GVK13" s="84"/>
      <c r="GVL13" s="84"/>
      <c r="GVM13" s="84"/>
      <c r="GVN13" s="84"/>
      <c r="GVO13" s="84"/>
      <c r="GVP13" s="84"/>
      <c r="GVQ13" s="84"/>
      <c r="GVR13" s="84"/>
      <c r="GVS13" s="84"/>
      <c r="GVT13" s="84"/>
      <c r="GVU13" s="84"/>
      <c r="GVV13" s="84"/>
      <c r="GVW13" s="84"/>
      <c r="GVX13" s="84"/>
      <c r="GVY13" s="84"/>
      <c r="GVZ13" s="84"/>
      <c r="GWA13" s="84"/>
      <c r="GWB13" s="84"/>
      <c r="GWC13" s="84"/>
      <c r="GWD13" s="84"/>
      <c r="GWE13" s="84"/>
      <c r="GWF13" s="84"/>
      <c r="GWG13" s="84"/>
      <c r="GWH13" s="84"/>
      <c r="GWI13" s="84"/>
      <c r="GWJ13" s="84"/>
      <c r="GWK13" s="84"/>
      <c r="GWL13" s="84"/>
      <c r="GWM13" s="84"/>
      <c r="GWN13" s="84"/>
      <c r="GWO13" s="84"/>
      <c r="GWP13" s="84"/>
      <c r="GWQ13" s="84"/>
      <c r="GWR13" s="84"/>
      <c r="GWS13" s="84"/>
      <c r="GWT13" s="84"/>
      <c r="GWU13" s="84"/>
      <c r="GWV13" s="84"/>
      <c r="GWW13" s="84"/>
      <c r="GWX13" s="84"/>
      <c r="GWY13" s="84"/>
      <c r="GWZ13" s="84"/>
      <c r="GXA13" s="84"/>
      <c r="GXB13" s="84"/>
      <c r="GXC13" s="84"/>
      <c r="GXD13" s="84"/>
      <c r="GXE13" s="84"/>
      <c r="GXF13" s="84"/>
      <c r="GXG13" s="84"/>
      <c r="GXH13" s="84"/>
      <c r="GXI13" s="84"/>
      <c r="GXJ13" s="84"/>
      <c r="GXK13" s="84"/>
      <c r="GXL13" s="84"/>
      <c r="GXM13" s="84"/>
      <c r="GXN13" s="84"/>
      <c r="GXO13" s="84"/>
      <c r="GXP13" s="84"/>
      <c r="GXQ13" s="84"/>
      <c r="GXR13" s="84"/>
      <c r="GXS13" s="84"/>
      <c r="GXT13" s="84"/>
      <c r="GXU13" s="84"/>
      <c r="GXV13" s="84"/>
      <c r="GXW13" s="84"/>
      <c r="GXX13" s="84"/>
      <c r="GXY13" s="84"/>
      <c r="GXZ13" s="84"/>
      <c r="GYA13" s="84"/>
      <c r="GYB13" s="84"/>
      <c r="GYC13" s="84"/>
      <c r="GYD13" s="84"/>
      <c r="GYE13" s="84"/>
      <c r="GYF13" s="84"/>
      <c r="GYG13" s="84"/>
      <c r="GYH13" s="84"/>
      <c r="GYI13" s="84"/>
      <c r="GYJ13" s="84"/>
      <c r="GYK13" s="84"/>
      <c r="GYL13" s="84"/>
      <c r="GYM13" s="84"/>
      <c r="GYN13" s="84"/>
      <c r="GYO13" s="84"/>
      <c r="GYP13" s="84"/>
      <c r="GYQ13" s="84"/>
      <c r="GYR13" s="84"/>
      <c r="GYS13" s="84"/>
      <c r="GYT13" s="84"/>
      <c r="GYU13" s="84"/>
      <c r="GYV13" s="84"/>
      <c r="GYW13" s="84"/>
      <c r="GYX13" s="84"/>
      <c r="GYY13" s="84"/>
      <c r="GYZ13" s="84"/>
      <c r="GZA13" s="84"/>
      <c r="GZB13" s="84"/>
      <c r="GZC13" s="84"/>
      <c r="GZD13" s="84"/>
      <c r="GZE13" s="84"/>
      <c r="GZF13" s="84"/>
      <c r="GZG13" s="84"/>
      <c r="GZH13" s="84"/>
      <c r="GZI13" s="84"/>
      <c r="GZJ13" s="84"/>
      <c r="GZK13" s="84"/>
      <c r="GZL13" s="84"/>
      <c r="GZM13" s="84"/>
      <c r="GZN13" s="84"/>
      <c r="GZO13" s="84"/>
      <c r="GZP13" s="84"/>
      <c r="GZQ13" s="84"/>
      <c r="GZR13" s="84"/>
      <c r="GZS13" s="84"/>
      <c r="GZT13" s="84"/>
      <c r="GZU13" s="84"/>
      <c r="GZV13" s="84"/>
      <c r="GZW13" s="84"/>
      <c r="GZX13" s="84"/>
      <c r="GZY13" s="84"/>
      <c r="GZZ13" s="84"/>
      <c r="HAA13" s="84"/>
      <c r="HAB13" s="84"/>
      <c r="HAC13" s="84"/>
      <c r="HAD13" s="84"/>
      <c r="HAE13" s="84"/>
      <c r="HAF13" s="84"/>
      <c r="HAG13" s="84"/>
      <c r="HAH13" s="84"/>
      <c r="HAI13" s="84"/>
      <c r="HAJ13" s="84"/>
      <c r="HAK13" s="84"/>
      <c r="HAL13" s="84"/>
      <c r="HAM13" s="84"/>
      <c r="HAN13" s="84"/>
      <c r="HAO13" s="84"/>
      <c r="HAP13" s="84"/>
      <c r="HAQ13" s="84"/>
      <c r="HAR13" s="84"/>
      <c r="HAS13" s="84"/>
      <c r="HAT13" s="84"/>
      <c r="HAU13" s="84"/>
      <c r="HAV13" s="84"/>
      <c r="HAW13" s="84"/>
      <c r="HAX13" s="84"/>
      <c r="HAY13" s="84"/>
      <c r="HAZ13" s="84"/>
      <c r="HBA13" s="84"/>
      <c r="HBB13" s="84"/>
      <c r="HBC13" s="84"/>
      <c r="HBD13" s="84"/>
      <c r="HBE13" s="84"/>
      <c r="HBF13" s="84"/>
      <c r="HBG13" s="84"/>
      <c r="HBH13" s="84"/>
      <c r="HBI13" s="84"/>
      <c r="HBJ13" s="84"/>
      <c r="HBK13" s="84"/>
      <c r="HBL13" s="84"/>
      <c r="HBM13" s="84"/>
      <c r="HBN13" s="84"/>
      <c r="HBO13" s="84"/>
      <c r="HBP13" s="84"/>
      <c r="HBQ13" s="84"/>
      <c r="HBR13" s="84"/>
      <c r="HBS13" s="84"/>
      <c r="HBT13" s="84"/>
      <c r="HBU13" s="84"/>
      <c r="HBV13" s="84"/>
      <c r="HBW13" s="84"/>
      <c r="HBX13" s="84"/>
      <c r="HBY13" s="84"/>
      <c r="HBZ13" s="84"/>
      <c r="HCA13" s="84"/>
      <c r="HCB13" s="84"/>
      <c r="HCC13" s="84"/>
      <c r="HCD13" s="84"/>
      <c r="HCE13" s="84"/>
      <c r="HCF13" s="84"/>
      <c r="HCG13" s="84"/>
      <c r="HCH13" s="84"/>
      <c r="HCI13" s="84"/>
      <c r="HCJ13" s="84"/>
      <c r="HCK13" s="84"/>
      <c r="HCL13" s="84"/>
      <c r="HCM13" s="84"/>
      <c r="HCN13" s="84"/>
      <c r="HCO13" s="84"/>
      <c r="HCP13" s="84"/>
      <c r="HCQ13" s="84"/>
      <c r="HCR13" s="84"/>
      <c r="HCS13" s="84"/>
      <c r="HCT13" s="84"/>
      <c r="HCU13" s="84"/>
      <c r="HCV13" s="84"/>
      <c r="HCW13" s="84"/>
      <c r="HCX13" s="84"/>
      <c r="HCY13" s="84"/>
      <c r="HCZ13" s="84"/>
      <c r="HDA13" s="84"/>
      <c r="HDB13" s="84"/>
      <c r="HDC13" s="84"/>
      <c r="HDD13" s="84"/>
      <c r="HDE13" s="84"/>
      <c r="HDF13" s="84"/>
      <c r="HDG13" s="84"/>
      <c r="HDH13" s="84"/>
      <c r="HDI13" s="84"/>
      <c r="HDJ13" s="84"/>
      <c r="HDK13" s="84"/>
      <c r="HDL13" s="84"/>
      <c r="HDM13" s="84"/>
      <c r="HDN13" s="84"/>
      <c r="HDO13" s="84"/>
      <c r="HDP13" s="84"/>
      <c r="HDQ13" s="84"/>
      <c r="HDR13" s="84"/>
      <c r="HDS13" s="84"/>
      <c r="HDT13" s="84"/>
      <c r="HDU13" s="84"/>
      <c r="HDV13" s="84"/>
      <c r="HDW13" s="84"/>
      <c r="HDX13" s="84"/>
      <c r="HDY13" s="84"/>
      <c r="HDZ13" s="84"/>
      <c r="HEA13" s="84"/>
      <c r="HEB13" s="84"/>
      <c r="HEC13" s="84"/>
      <c r="HED13" s="84"/>
      <c r="HEE13" s="84"/>
      <c r="HEF13" s="84"/>
      <c r="HEG13" s="84"/>
      <c r="HEH13" s="84"/>
      <c r="HEI13" s="84"/>
      <c r="HEJ13" s="84"/>
      <c r="HEK13" s="84"/>
      <c r="HEL13" s="84"/>
      <c r="HEM13" s="84"/>
      <c r="HEN13" s="84"/>
      <c r="HEO13" s="84"/>
      <c r="HEP13" s="84"/>
      <c r="HEQ13" s="84"/>
      <c r="HER13" s="84"/>
      <c r="HES13" s="84"/>
      <c r="HET13" s="84"/>
      <c r="HEU13" s="84"/>
      <c r="HEV13" s="84"/>
      <c r="HEW13" s="84"/>
      <c r="HEX13" s="84"/>
      <c r="HEY13" s="84"/>
      <c r="HEZ13" s="84"/>
      <c r="HFA13" s="84"/>
      <c r="HFB13" s="84"/>
      <c r="HFC13" s="84"/>
      <c r="HFD13" s="84"/>
      <c r="HFE13" s="84"/>
      <c r="HFF13" s="84"/>
      <c r="HFG13" s="84"/>
      <c r="HFH13" s="84"/>
      <c r="HFI13" s="84"/>
      <c r="HFJ13" s="84"/>
      <c r="HFK13" s="84"/>
      <c r="HFL13" s="84"/>
      <c r="HFM13" s="84"/>
      <c r="HFN13" s="84"/>
      <c r="HFO13" s="84"/>
      <c r="HFP13" s="84"/>
      <c r="HFQ13" s="84"/>
      <c r="HFR13" s="84"/>
      <c r="HFS13" s="84"/>
      <c r="HFT13" s="84"/>
      <c r="HFU13" s="84"/>
      <c r="HFV13" s="84"/>
      <c r="HFW13" s="84"/>
      <c r="HFX13" s="84"/>
      <c r="HFY13" s="84"/>
      <c r="HFZ13" s="84"/>
      <c r="HGA13" s="84"/>
      <c r="HGB13" s="84"/>
      <c r="HGC13" s="84"/>
      <c r="HGD13" s="84"/>
      <c r="HGE13" s="84"/>
      <c r="HGF13" s="84"/>
      <c r="HGG13" s="84"/>
      <c r="HGH13" s="84"/>
      <c r="HGI13" s="84"/>
      <c r="HGJ13" s="84"/>
      <c r="HGK13" s="84"/>
      <c r="HGL13" s="84"/>
      <c r="HGM13" s="84"/>
      <c r="HGN13" s="84"/>
      <c r="HGO13" s="84"/>
      <c r="HGP13" s="84"/>
      <c r="HGQ13" s="84"/>
      <c r="HGR13" s="84"/>
      <c r="HGS13" s="84"/>
      <c r="HGT13" s="84"/>
      <c r="HGU13" s="84"/>
      <c r="HGV13" s="84"/>
      <c r="HGW13" s="84"/>
      <c r="HGX13" s="84"/>
      <c r="HGY13" s="84"/>
      <c r="HGZ13" s="84"/>
      <c r="HHA13" s="84"/>
      <c r="HHB13" s="84"/>
      <c r="HHC13" s="84"/>
      <c r="HHD13" s="84"/>
      <c r="HHE13" s="84"/>
      <c r="HHF13" s="84"/>
      <c r="HHG13" s="84"/>
      <c r="HHH13" s="84"/>
      <c r="HHI13" s="84"/>
      <c r="HHJ13" s="84"/>
      <c r="HHK13" s="84"/>
      <c r="HHL13" s="84"/>
      <c r="HHM13" s="84"/>
      <c r="HHN13" s="84"/>
      <c r="HHO13" s="84"/>
      <c r="HHP13" s="84"/>
      <c r="HHQ13" s="84"/>
      <c r="HHR13" s="84"/>
      <c r="HHS13" s="84"/>
      <c r="HHT13" s="84"/>
      <c r="HHU13" s="84"/>
      <c r="HHV13" s="84"/>
      <c r="HHW13" s="84"/>
      <c r="HHX13" s="84"/>
      <c r="HHY13" s="84"/>
      <c r="HHZ13" s="84"/>
      <c r="HIA13" s="84"/>
      <c r="HIB13" s="84"/>
      <c r="HIC13" s="84"/>
      <c r="HID13" s="84"/>
      <c r="HIE13" s="84"/>
      <c r="HIF13" s="84"/>
      <c r="HIG13" s="84"/>
      <c r="HIH13" s="84"/>
      <c r="HII13" s="84"/>
      <c r="HIJ13" s="84"/>
      <c r="HIK13" s="84"/>
      <c r="HIL13" s="84"/>
      <c r="HIM13" s="84"/>
      <c r="HIN13" s="84"/>
      <c r="HIO13" s="84"/>
      <c r="HIP13" s="84"/>
      <c r="HIQ13" s="84"/>
      <c r="HIR13" s="84"/>
      <c r="HIS13" s="84"/>
      <c r="HIT13" s="84"/>
      <c r="HIU13" s="84"/>
      <c r="HIV13" s="84"/>
      <c r="HIW13" s="84"/>
      <c r="HIX13" s="84"/>
      <c r="HIY13" s="84"/>
      <c r="HIZ13" s="84"/>
      <c r="HJA13" s="84"/>
      <c r="HJB13" s="84"/>
      <c r="HJC13" s="84"/>
      <c r="HJD13" s="84"/>
      <c r="HJE13" s="84"/>
      <c r="HJF13" s="84"/>
      <c r="HJG13" s="84"/>
      <c r="HJH13" s="84"/>
      <c r="HJI13" s="84"/>
      <c r="HJJ13" s="84"/>
      <c r="HJK13" s="84"/>
      <c r="HJL13" s="84"/>
      <c r="HJM13" s="84"/>
      <c r="HJN13" s="84"/>
      <c r="HJO13" s="84"/>
      <c r="HJP13" s="84"/>
      <c r="HJQ13" s="84"/>
      <c r="HJR13" s="84"/>
      <c r="HJS13" s="84"/>
      <c r="HJT13" s="84"/>
      <c r="HJU13" s="84"/>
      <c r="HJV13" s="84"/>
      <c r="HJW13" s="84"/>
      <c r="HJX13" s="84"/>
      <c r="HJY13" s="84"/>
      <c r="HJZ13" s="84"/>
      <c r="HKA13" s="84"/>
      <c r="HKB13" s="84"/>
      <c r="HKC13" s="84"/>
      <c r="HKD13" s="84"/>
      <c r="HKE13" s="84"/>
      <c r="HKF13" s="84"/>
      <c r="HKG13" s="84"/>
      <c r="HKH13" s="84"/>
      <c r="HKI13" s="84"/>
      <c r="HKJ13" s="84"/>
      <c r="HKK13" s="84"/>
      <c r="HKL13" s="84"/>
      <c r="HKM13" s="84"/>
      <c r="HKN13" s="84"/>
      <c r="HKO13" s="84"/>
      <c r="HKP13" s="84"/>
      <c r="HKQ13" s="84"/>
      <c r="HKR13" s="84"/>
      <c r="HKS13" s="84"/>
      <c r="HKT13" s="84"/>
      <c r="HKU13" s="84"/>
      <c r="HKV13" s="84"/>
      <c r="HKW13" s="84"/>
      <c r="HKX13" s="84"/>
      <c r="HKY13" s="84"/>
      <c r="HKZ13" s="84"/>
      <c r="HLA13" s="84"/>
      <c r="HLB13" s="84"/>
      <c r="HLC13" s="84"/>
      <c r="HLD13" s="84"/>
      <c r="HLE13" s="84"/>
      <c r="HLF13" s="84"/>
      <c r="HLG13" s="84"/>
      <c r="HLH13" s="84"/>
      <c r="HLI13" s="84"/>
      <c r="HLJ13" s="84"/>
      <c r="HLK13" s="84"/>
      <c r="HLL13" s="84"/>
      <c r="HLM13" s="84"/>
      <c r="HLN13" s="84"/>
      <c r="HLO13" s="84"/>
      <c r="HLP13" s="84"/>
      <c r="HLQ13" s="84"/>
      <c r="HLR13" s="84"/>
      <c r="HLS13" s="84"/>
      <c r="HLT13" s="84"/>
      <c r="HLU13" s="84"/>
      <c r="HLV13" s="84"/>
      <c r="HLW13" s="84"/>
      <c r="HLX13" s="84"/>
      <c r="HLY13" s="84"/>
      <c r="HLZ13" s="84"/>
      <c r="HMA13" s="84"/>
      <c r="HMB13" s="84"/>
      <c r="HMC13" s="84"/>
      <c r="HMD13" s="84"/>
      <c r="HME13" s="84"/>
      <c r="HMF13" s="84"/>
      <c r="HMG13" s="84"/>
      <c r="HMH13" s="84"/>
      <c r="HMI13" s="84"/>
      <c r="HMJ13" s="84"/>
      <c r="HMK13" s="84"/>
      <c r="HML13" s="84"/>
      <c r="HMM13" s="84"/>
      <c r="HMN13" s="84"/>
      <c r="HMO13" s="84"/>
      <c r="HMP13" s="84"/>
      <c r="HMQ13" s="84"/>
      <c r="HMR13" s="84"/>
      <c r="HMS13" s="84"/>
      <c r="HMT13" s="84"/>
      <c r="HMU13" s="84"/>
      <c r="HMV13" s="84"/>
      <c r="HMW13" s="84"/>
      <c r="HMX13" s="84"/>
      <c r="HMY13" s="84"/>
      <c r="HMZ13" s="84"/>
      <c r="HNA13" s="84"/>
      <c r="HNB13" s="84"/>
      <c r="HNC13" s="84"/>
      <c r="HND13" s="84"/>
      <c r="HNE13" s="84"/>
      <c r="HNF13" s="84"/>
      <c r="HNG13" s="84"/>
      <c r="HNH13" s="84"/>
      <c r="HNI13" s="84"/>
      <c r="HNJ13" s="84"/>
      <c r="HNK13" s="84"/>
      <c r="HNL13" s="84"/>
      <c r="HNM13" s="84"/>
      <c r="HNN13" s="84"/>
      <c r="HNO13" s="84"/>
      <c r="HNP13" s="84"/>
      <c r="HNQ13" s="84"/>
      <c r="HNR13" s="84"/>
      <c r="HNS13" s="84"/>
      <c r="HNT13" s="84"/>
      <c r="HNU13" s="84"/>
      <c r="HNV13" s="84"/>
      <c r="HNW13" s="84"/>
      <c r="HNX13" s="84"/>
      <c r="HNY13" s="84"/>
      <c r="HNZ13" s="84"/>
      <c r="HOA13" s="84"/>
      <c r="HOB13" s="84"/>
      <c r="HOC13" s="84"/>
      <c r="HOD13" s="84"/>
      <c r="HOE13" s="84"/>
      <c r="HOF13" s="84"/>
      <c r="HOG13" s="84"/>
      <c r="HOH13" s="84"/>
      <c r="HOI13" s="84"/>
      <c r="HOJ13" s="84"/>
      <c r="HOK13" s="84"/>
      <c r="HOL13" s="84"/>
      <c r="HOM13" s="84"/>
      <c r="HON13" s="84"/>
      <c r="HOO13" s="84"/>
      <c r="HOP13" s="84"/>
      <c r="HOQ13" s="84"/>
      <c r="HOR13" s="84"/>
      <c r="HOS13" s="84"/>
      <c r="HOT13" s="84"/>
      <c r="HOU13" s="84"/>
      <c r="HOV13" s="84"/>
      <c r="HOW13" s="84"/>
      <c r="HOX13" s="84"/>
      <c r="HOY13" s="84"/>
      <c r="HOZ13" s="84"/>
      <c r="HPA13" s="84"/>
      <c r="HPB13" s="84"/>
      <c r="HPC13" s="84"/>
      <c r="HPD13" s="84"/>
      <c r="HPE13" s="84"/>
      <c r="HPF13" s="84"/>
      <c r="HPG13" s="84"/>
      <c r="HPH13" s="84"/>
      <c r="HPI13" s="84"/>
      <c r="HPJ13" s="84"/>
      <c r="HPK13" s="84"/>
      <c r="HPL13" s="84"/>
      <c r="HPM13" s="84"/>
      <c r="HPN13" s="84"/>
      <c r="HPO13" s="84"/>
      <c r="HPP13" s="84"/>
      <c r="HPQ13" s="84"/>
      <c r="HPR13" s="84"/>
      <c r="HPS13" s="84"/>
      <c r="HPT13" s="84"/>
      <c r="HPU13" s="84"/>
      <c r="HPV13" s="84"/>
      <c r="HPW13" s="84"/>
      <c r="HPX13" s="84"/>
      <c r="HPY13" s="84"/>
      <c r="HPZ13" s="84"/>
      <c r="HQA13" s="84"/>
      <c r="HQB13" s="84"/>
      <c r="HQC13" s="84"/>
      <c r="HQD13" s="84"/>
      <c r="HQE13" s="84"/>
      <c r="HQF13" s="84"/>
      <c r="HQG13" s="84"/>
      <c r="HQH13" s="84"/>
      <c r="HQI13" s="84"/>
      <c r="HQJ13" s="84"/>
      <c r="HQK13" s="84"/>
      <c r="HQL13" s="84"/>
      <c r="HQM13" s="84"/>
      <c r="HQN13" s="84"/>
      <c r="HQO13" s="84"/>
      <c r="HQP13" s="84"/>
      <c r="HQQ13" s="84"/>
      <c r="HQR13" s="84"/>
      <c r="HQS13" s="84"/>
      <c r="HQT13" s="84"/>
      <c r="HQU13" s="84"/>
      <c r="HQV13" s="84"/>
      <c r="HQW13" s="84"/>
      <c r="HQX13" s="84"/>
      <c r="HQY13" s="84"/>
      <c r="HQZ13" s="84"/>
      <c r="HRA13" s="84"/>
      <c r="HRB13" s="84"/>
      <c r="HRC13" s="84"/>
      <c r="HRD13" s="84"/>
      <c r="HRE13" s="84"/>
      <c r="HRF13" s="84"/>
      <c r="HRG13" s="84"/>
      <c r="HRH13" s="84"/>
      <c r="HRI13" s="84"/>
      <c r="HRJ13" s="84"/>
      <c r="HRK13" s="84"/>
      <c r="HRL13" s="84"/>
      <c r="HRM13" s="84"/>
      <c r="HRN13" s="84"/>
      <c r="HRO13" s="84"/>
      <c r="HRP13" s="84"/>
      <c r="HRQ13" s="84"/>
      <c r="HRR13" s="84"/>
      <c r="HRS13" s="84"/>
      <c r="HRT13" s="84"/>
      <c r="HRU13" s="84"/>
      <c r="HRV13" s="84"/>
      <c r="HRW13" s="84"/>
      <c r="HRX13" s="84"/>
      <c r="HRY13" s="84"/>
      <c r="HRZ13" s="84"/>
      <c r="HSA13" s="84"/>
      <c r="HSB13" s="84"/>
      <c r="HSC13" s="84"/>
      <c r="HSD13" s="84"/>
      <c r="HSE13" s="84"/>
      <c r="HSF13" s="84"/>
      <c r="HSG13" s="84"/>
      <c r="HSH13" s="84"/>
      <c r="HSI13" s="84"/>
      <c r="HSJ13" s="84"/>
      <c r="HSK13" s="84"/>
      <c r="HSL13" s="84"/>
      <c r="HSM13" s="84"/>
      <c r="HSN13" s="84"/>
      <c r="HSO13" s="84"/>
      <c r="HSP13" s="84"/>
      <c r="HSQ13" s="84"/>
      <c r="HSR13" s="84"/>
      <c r="HSS13" s="84"/>
      <c r="HST13" s="84"/>
      <c r="HSU13" s="84"/>
      <c r="HSV13" s="84"/>
      <c r="HSW13" s="84"/>
      <c r="HSX13" s="84"/>
      <c r="HSY13" s="84"/>
      <c r="HSZ13" s="84"/>
      <c r="HTA13" s="84"/>
      <c r="HTB13" s="84"/>
      <c r="HTC13" s="84"/>
      <c r="HTD13" s="84"/>
      <c r="HTE13" s="84"/>
      <c r="HTF13" s="84"/>
      <c r="HTG13" s="84"/>
      <c r="HTH13" s="84"/>
      <c r="HTI13" s="84"/>
      <c r="HTJ13" s="84"/>
      <c r="HTK13" s="84"/>
      <c r="HTL13" s="84"/>
      <c r="HTM13" s="84"/>
      <c r="HTN13" s="84"/>
      <c r="HTO13" s="84"/>
      <c r="HTP13" s="84"/>
      <c r="HTQ13" s="84"/>
      <c r="HTR13" s="84"/>
      <c r="HTS13" s="84"/>
      <c r="HTT13" s="84"/>
      <c r="HTU13" s="84"/>
      <c r="HTV13" s="84"/>
      <c r="HTW13" s="84"/>
      <c r="HTX13" s="84"/>
      <c r="HTY13" s="84"/>
      <c r="HTZ13" s="84"/>
      <c r="HUA13" s="84"/>
      <c r="HUB13" s="84"/>
      <c r="HUC13" s="84"/>
      <c r="HUD13" s="84"/>
      <c r="HUE13" s="84"/>
      <c r="HUF13" s="84"/>
      <c r="HUG13" s="84"/>
      <c r="HUH13" s="84"/>
      <c r="HUI13" s="84"/>
      <c r="HUJ13" s="84"/>
      <c r="HUK13" s="84"/>
      <c r="HUL13" s="84"/>
      <c r="HUM13" s="84"/>
      <c r="HUN13" s="84"/>
      <c r="HUO13" s="84"/>
      <c r="HUP13" s="84"/>
      <c r="HUQ13" s="84"/>
      <c r="HUR13" s="84"/>
      <c r="HUS13" s="84"/>
      <c r="HUT13" s="84"/>
      <c r="HUU13" s="84"/>
      <c r="HUV13" s="84"/>
      <c r="HUW13" s="84"/>
      <c r="HUX13" s="84"/>
      <c r="HUY13" s="84"/>
      <c r="HUZ13" s="84"/>
      <c r="HVA13" s="84"/>
      <c r="HVB13" s="84"/>
      <c r="HVC13" s="84"/>
      <c r="HVD13" s="84"/>
      <c r="HVE13" s="84"/>
      <c r="HVF13" s="84"/>
      <c r="HVG13" s="84"/>
      <c r="HVH13" s="84"/>
      <c r="HVI13" s="84"/>
      <c r="HVJ13" s="84"/>
      <c r="HVK13" s="84"/>
      <c r="HVL13" s="84"/>
      <c r="HVM13" s="84"/>
      <c r="HVN13" s="84"/>
      <c r="HVO13" s="84"/>
      <c r="HVP13" s="84"/>
      <c r="HVQ13" s="84"/>
      <c r="HVR13" s="84"/>
      <c r="HVS13" s="84"/>
      <c r="HVT13" s="84"/>
      <c r="HVU13" s="84"/>
      <c r="HVV13" s="84"/>
      <c r="HVW13" s="84"/>
      <c r="HVX13" s="84"/>
      <c r="HVY13" s="84"/>
      <c r="HVZ13" s="84"/>
      <c r="HWA13" s="84"/>
      <c r="HWB13" s="84"/>
      <c r="HWC13" s="84"/>
      <c r="HWD13" s="84"/>
      <c r="HWE13" s="84"/>
      <c r="HWF13" s="84"/>
      <c r="HWG13" s="84"/>
      <c r="HWH13" s="84"/>
      <c r="HWI13" s="84"/>
      <c r="HWJ13" s="84"/>
      <c r="HWK13" s="84"/>
      <c r="HWL13" s="84"/>
      <c r="HWM13" s="84"/>
      <c r="HWN13" s="84"/>
      <c r="HWO13" s="84"/>
      <c r="HWP13" s="84"/>
      <c r="HWQ13" s="84"/>
      <c r="HWR13" s="84"/>
      <c r="HWS13" s="84"/>
      <c r="HWT13" s="84"/>
      <c r="HWU13" s="84"/>
      <c r="HWV13" s="84"/>
      <c r="HWW13" s="84"/>
      <c r="HWX13" s="84"/>
      <c r="HWY13" s="84"/>
      <c r="HWZ13" s="84"/>
      <c r="HXA13" s="84"/>
      <c r="HXB13" s="84"/>
      <c r="HXC13" s="84"/>
      <c r="HXD13" s="84"/>
      <c r="HXE13" s="84"/>
      <c r="HXF13" s="84"/>
      <c r="HXG13" s="84"/>
      <c r="HXH13" s="84"/>
      <c r="HXI13" s="84"/>
      <c r="HXJ13" s="84"/>
      <c r="HXK13" s="84"/>
      <c r="HXL13" s="84"/>
      <c r="HXM13" s="84"/>
      <c r="HXN13" s="84"/>
      <c r="HXO13" s="84"/>
      <c r="HXP13" s="84"/>
      <c r="HXQ13" s="84"/>
      <c r="HXR13" s="84"/>
      <c r="HXS13" s="84"/>
      <c r="HXT13" s="84"/>
      <c r="HXU13" s="84"/>
      <c r="HXV13" s="84"/>
      <c r="HXW13" s="84"/>
      <c r="HXX13" s="84"/>
      <c r="HXY13" s="84"/>
      <c r="HXZ13" s="84"/>
      <c r="HYA13" s="84"/>
      <c r="HYB13" s="84"/>
      <c r="HYC13" s="84"/>
      <c r="HYD13" s="84"/>
      <c r="HYE13" s="84"/>
      <c r="HYF13" s="84"/>
      <c r="HYG13" s="84"/>
      <c r="HYH13" s="84"/>
      <c r="HYI13" s="84"/>
      <c r="HYJ13" s="84"/>
      <c r="HYK13" s="84"/>
      <c r="HYL13" s="84"/>
      <c r="HYM13" s="84"/>
      <c r="HYN13" s="84"/>
      <c r="HYO13" s="84"/>
      <c r="HYP13" s="84"/>
      <c r="HYQ13" s="84"/>
      <c r="HYR13" s="84"/>
      <c r="HYS13" s="84"/>
      <c r="HYT13" s="84"/>
      <c r="HYU13" s="84"/>
      <c r="HYV13" s="84"/>
      <c r="HYW13" s="84"/>
      <c r="HYX13" s="84"/>
      <c r="HYY13" s="84"/>
      <c r="HYZ13" s="84"/>
      <c r="HZA13" s="84"/>
      <c r="HZB13" s="84"/>
      <c r="HZC13" s="84"/>
      <c r="HZD13" s="84"/>
      <c r="HZE13" s="84"/>
      <c r="HZF13" s="84"/>
      <c r="HZG13" s="84"/>
      <c r="HZH13" s="84"/>
      <c r="HZI13" s="84"/>
      <c r="HZJ13" s="84"/>
      <c r="HZK13" s="84"/>
      <c r="HZL13" s="84"/>
      <c r="HZM13" s="84"/>
      <c r="HZN13" s="84"/>
      <c r="HZO13" s="84"/>
      <c r="HZP13" s="84"/>
      <c r="HZQ13" s="84"/>
      <c r="HZR13" s="84"/>
      <c r="HZS13" s="84"/>
      <c r="HZT13" s="84"/>
      <c r="HZU13" s="84"/>
      <c r="HZV13" s="84"/>
      <c r="HZW13" s="84"/>
      <c r="HZX13" s="84"/>
      <c r="HZY13" s="84"/>
      <c r="HZZ13" s="84"/>
      <c r="IAA13" s="84"/>
      <c r="IAB13" s="84"/>
      <c r="IAC13" s="84"/>
      <c r="IAD13" s="84"/>
      <c r="IAE13" s="84"/>
      <c r="IAF13" s="84"/>
      <c r="IAG13" s="84"/>
      <c r="IAH13" s="84"/>
      <c r="IAI13" s="84"/>
      <c r="IAJ13" s="84"/>
      <c r="IAK13" s="84"/>
      <c r="IAL13" s="84"/>
      <c r="IAM13" s="84"/>
      <c r="IAN13" s="84"/>
      <c r="IAO13" s="84"/>
      <c r="IAP13" s="84"/>
      <c r="IAQ13" s="84"/>
      <c r="IAR13" s="84"/>
      <c r="IAS13" s="84"/>
      <c r="IAT13" s="84"/>
      <c r="IAU13" s="84"/>
      <c r="IAV13" s="84"/>
      <c r="IAW13" s="84"/>
      <c r="IAX13" s="84"/>
      <c r="IAY13" s="84"/>
      <c r="IAZ13" s="84"/>
      <c r="IBA13" s="84"/>
      <c r="IBB13" s="84"/>
      <c r="IBC13" s="84"/>
      <c r="IBD13" s="84"/>
      <c r="IBE13" s="84"/>
      <c r="IBF13" s="84"/>
      <c r="IBG13" s="84"/>
      <c r="IBH13" s="84"/>
      <c r="IBI13" s="84"/>
      <c r="IBJ13" s="84"/>
      <c r="IBK13" s="84"/>
      <c r="IBL13" s="84"/>
      <c r="IBM13" s="84"/>
      <c r="IBN13" s="84"/>
      <c r="IBO13" s="84"/>
      <c r="IBP13" s="84"/>
      <c r="IBQ13" s="84"/>
      <c r="IBR13" s="84"/>
      <c r="IBS13" s="84"/>
      <c r="IBT13" s="84"/>
      <c r="IBU13" s="84"/>
      <c r="IBV13" s="84"/>
      <c r="IBW13" s="84"/>
      <c r="IBX13" s="84"/>
      <c r="IBY13" s="84"/>
      <c r="IBZ13" s="84"/>
      <c r="ICA13" s="84"/>
      <c r="ICB13" s="84"/>
      <c r="ICC13" s="84"/>
      <c r="ICD13" s="84"/>
      <c r="ICE13" s="84"/>
      <c r="ICF13" s="84"/>
      <c r="ICG13" s="84"/>
      <c r="ICH13" s="84"/>
      <c r="ICI13" s="84"/>
      <c r="ICJ13" s="84"/>
      <c r="ICK13" s="84"/>
      <c r="ICL13" s="84"/>
      <c r="ICM13" s="84"/>
      <c r="ICN13" s="84"/>
      <c r="ICO13" s="84"/>
      <c r="ICP13" s="84"/>
      <c r="ICQ13" s="84"/>
      <c r="ICR13" s="84"/>
      <c r="ICS13" s="84"/>
      <c r="ICT13" s="84"/>
      <c r="ICU13" s="84"/>
      <c r="ICV13" s="84"/>
      <c r="ICW13" s="84"/>
      <c r="ICX13" s="84"/>
      <c r="ICY13" s="84"/>
      <c r="ICZ13" s="84"/>
      <c r="IDA13" s="84"/>
      <c r="IDB13" s="84"/>
      <c r="IDC13" s="84"/>
      <c r="IDD13" s="84"/>
      <c r="IDE13" s="84"/>
      <c r="IDF13" s="84"/>
      <c r="IDG13" s="84"/>
      <c r="IDH13" s="84"/>
      <c r="IDI13" s="84"/>
      <c r="IDJ13" s="84"/>
      <c r="IDK13" s="84"/>
      <c r="IDL13" s="84"/>
      <c r="IDM13" s="84"/>
      <c r="IDN13" s="84"/>
      <c r="IDO13" s="84"/>
      <c r="IDP13" s="84"/>
      <c r="IDQ13" s="84"/>
      <c r="IDR13" s="84"/>
      <c r="IDS13" s="84"/>
      <c r="IDT13" s="84"/>
      <c r="IDU13" s="84"/>
      <c r="IDV13" s="84"/>
      <c r="IDW13" s="84"/>
      <c r="IDX13" s="84"/>
      <c r="IDY13" s="84"/>
      <c r="IDZ13" s="84"/>
      <c r="IEA13" s="84"/>
      <c r="IEB13" s="84"/>
      <c r="IEC13" s="84"/>
      <c r="IED13" s="84"/>
      <c r="IEE13" s="84"/>
      <c r="IEF13" s="84"/>
      <c r="IEG13" s="84"/>
      <c r="IEH13" s="84"/>
      <c r="IEI13" s="84"/>
      <c r="IEJ13" s="84"/>
      <c r="IEK13" s="84"/>
      <c r="IEL13" s="84"/>
      <c r="IEM13" s="84"/>
      <c r="IEN13" s="84"/>
      <c r="IEO13" s="84"/>
      <c r="IEP13" s="84"/>
      <c r="IEQ13" s="84"/>
      <c r="IER13" s="84"/>
      <c r="IES13" s="84"/>
      <c r="IET13" s="84"/>
      <c r="IEU13" s="84"/>
      <c r="IEV13" s="84"/>
      <c r="IEW13" s="84"/>
      <c r="IEX13" s="84"/>
      <c r="IEY13" s="84"/>
      <c r="IEZ13" s="84"/>
      <c r="IFA13" s="84"/>
      <c r="IFB13" s="84"/>
      <c r="IFC13" s="84"/>
      <c r="IFD13" s="84"/>
      <c r="IFE13" s="84"/>
      <c r="IFF13" s="84"/>
      <c r="IFG13" s="84"/>
      <c r="IFH13" s="84"/>
      <c r="IFI13" s="84"/>
      <c r="IFJ13" s="84"/>
      <c r="IFK13" s="84"/>
      <c r="IFL13" s="84"/>
      <c r="IFM13" s="84"/>
      <c r="IFN13" s="84"/>
      <c r="IFO13" s="84"/>
      <c r="IFP13" s="84"/>
      <c r="IFQ13" s="84"/>
      <c r="IFR13" s="84"/>
      <c r="IFS13" s="84"/>
      <c r="IFT13" s="84"/>
      <c r="IFU13" s="84"/>
      <c r="IFV13" s="84"/>
      <c r="IFW13" s="84"/>
      <c r="IFX13" s="84"/>
      <c r="IFY13" s="84"/>
      <c r="IFZ13" s="84"/>
      <c r="IGA13" s="84"/>
      <c r="IGB13" s="84"/>
      <c r="IGC13" s="84"/>
      <c r="IGD13" s="84"/>
      <c r="IGE13" s="84"/>
      <c r="IGF13" s="84"/>
      <c r="IGG13" s="84"/>
      <c r="IGH13" s="84"/>
      <c r="IGI13" s="84"/>
      <c r="IGJ13" s="84"/>
      <c r="IGK13" s="84"/>
      <c r="IGL13" s="84"/>
      <c r="IGM13" s="84"/>
      <c r="IGN13" s="84"/>
      <c r="IGO13" s="84"/>
      <c r="IGP13" s="84"/>
      <c r="IGQ13" s="84"/>
      <c r="IGR13" s="84"/>
      <c r="IGS13" s="84"/>
      <c r="IGT13" s="84"/>
      <c r="IGU13" s="84"/>
      <c r="IGV13" s="84"/>
      <c r="IGW13" s="84"/>
      <c r="IGX13" s="84"/>
      <c r="IGY13" s="84"/>
      <c r="IGZ13" s="84"/>
      <c r="IHA13" s="84"/>
      <c r="IHB13" s="84"/>
      <c r="IHC13" s="84"/>
      <c r="IHD13" s="84"/>
      <c r="IHE13" s="84"/>
      <c r="IHF13" s="84"/>
      <c r="IHG13" s="84"/>
      <c r="IHH13" s="84"/>
      <c r="IHI13" s="84"/>
      <c r="IHJ13" s="84"/>
      <c r="IHK13" s="84"/>
      <c r="IHL13" s="84"/>
      <c r="IHM13" s="84"/>
      <c r="IHN13" s="84"/>
      <c r="IHO13" s="84"/>
      <c r="IHP13" s="84"/>
      <c r="IHQ13" s="84"/>
      <c r="IHR13" s="84"/>
      <c r="IHS13" s="84"/>
      <c r="IHT13" s="84"/>
      <c r="IHU13" s="84"/>
      <c r="IHV13" s="84"/>
      <c r="IHW13" s="84"/>
      <c r="IHX13" s="84"/>
      <c r="IHY13" s="84"/>
      <c r="IHZ13" s="84"/>
      <c r="IIA13" s="84"/>
      <c r="IIB13" s="84"/>
      <c r="IIC13" s="84"/>
      <c r="IID13" s="84"/>
      <c r="IIE13" s="84"/>
      <c r="IIF13" s="84"/>
      <c r="IIG13" s="84"/>
      <c r="IIH13" s="84"/>
      <c r="III13" s="84"/>
      <c r="IIJ13" s="84"/>
      <c r="IIK13" s="84"/>
      <c r="IIL13" s="84"/>
      <c r="IIM13" s="84"/>
      <c r="IIN13" s="84"/>
      <c r="IIO13" s="84"/>
      <c r="IIP13" s="84"/>
      <c r="IIQ13" s="84"/>
      <c r="IIR13" s="84"/>
      <c r="IIS13" s="84"/>
      <c r="IIT13" s="84"/>
      <c r="IIU13" s="84"/>
      <c r="IIV13" s="84"/>
      <c r="IIW13" s="84"/>
      <c r="IIX13" s="84"/>
      <c r="IIY13" s="84"/>
      <c r="IIZ13" s="84"/>
      <c r="IJA13" s="84"/>
      <c r="IJB13" s="84"/>
      <c r="IJC13" s="84"/>
      <c r="IJD13" s="84"/>
      <c r="IJE13" s="84"/>
      <c r="IJF13" s="84"/>
      <c r="IJG13" s="84"/>
      <c r="IJH13" s="84"/>
      <c r="IJI13" s="84"/>
      <c r="IJJ13" s="84"/>
      <c r="IJK13" s="84"/>
      <c r="IJL13" s="84"/>
      <c r="IJM13" s="84"/>
      <c r="IJN13" s="84"/>
      <c r="IJO13" s="84"/>
      <c r="IJP13" s="84"/>
      <c r="IJQ13" s="84"/>
      <c r="IJR13" s="84"/>
      <c r="IJS13" s="84"/>
      <c r="IJT13" s="84"/>
      <c r="IJU13" s="84"/>
      <c r="IJV13" s="84"/>
      <c r="IJW13" s="84"/>
      <c r="IJX13" s="84"/>
      <c r="IJY13" s="84"/>
      <c r="IJZ13" s="84"/>
      <c r="IKA13" s="84"/>
      <c r="IKB13" s="84"/>
      <c r="IKC13" s="84"/>
      <c r="IKD13" s="84"/>
      <c r="IKE13" s="84"/>
      <c r="IKF13" s="84"/>
      <c r="IKG13" s="84"/>
      <c r="IKH13" s="84"/>
      <c r="IKI13" s="84"/>
      <c r="IKJ13" s="84"/>
      <c r="IKK13" s="84"/>
      <c r="IKL13" s="84"/>
      <c r="IKM13" s="84"/>
      <c r="IKN13" s="84"/>
      <c r="IKO13" s="84"/>
      <c r="IKP13" s="84"/>
      <c r="IKQ13" s="84"/>
      <c r="IKR13" s="84"/>
      <c r="IKS13" s="84"/>
      <c r="IKT13" s="84"/>
      <c r="IKU13" s="84"/>
      <c r="IKV13" s="84"/>
      <c r="IKW13" s="84"/>
      <c r="IKX13" s="84"/>
      <c r="IKY13" s="84"/>
      <c r="IKZ13" s="84"/>
      <c r="ILA13" s="84"/>
      <c r="ILB13" s="84"/>
      <c r="ILC13" s="84"/>
      <c r="ILD13" s="84"/>
      <c r="ILE13" s="84"/>
      <c r="ILF13" s="84"/>
      <c r="ILG13" s="84"/>
      <c r="ILH13" s="84"/>
      <c r="ILI13" s="84"/>
      <c r="ILJ13" s="84"/>
      <c r="ILK13" s="84"/>
      <c r="ILL13" s="84"/>
      <c r="ILM13" s="84"/>
      <c r="ILN13" s="84"/>
      <c r="ILO13" s="84"/>
      <c r="ILP13" s="84"/>
      <c r="ILQ13" s="84"/>
      <c r="ILR13" s="84"/>
      <c r="ILS13" s="84"/>
      <c r="ILT13" s="84"/>
      <c r="ILU13" s="84"/>
      <c r="ILV13" s="84"/>
      <c r="ILW13" s="84"/>
      <c r="ILX13" s="84"/>
      <c r="ILY13" s="84"/>
      <c r="ILZ13" s="84"/>
      <c r="IMA13" s="84"/>
      <c r="IMB13" s="84"/>
      <c r="IMC13" s="84"/>
      <c r="IMD13" s="84"/>
      <c r="IME13" s="84"/>
      <c r="IMF13" s="84"/>
      <c r="IMG13" s="84"/>
      <c r="IMH13" s="84"/>
      <c r="IMI13" s="84"/>
      <c r="IMJ13" s="84"/>
      <c r="IMK13" s="84"/>
      <c r="IML13" s="84"/>
      <c r="IMM13" s="84"/>
      <c r="IMN13" s="84"/>
      <c r="IMO13" s="84"/>
      <c r="IMP13" s="84"/>
      <c r="IMQ13" s="84"/>
      <c r="IMR13" s="84"/>
      <c r="IMS13" s="84"/>
      <c r="IMT13" s="84"/>
      <c r="IMU13" s="84"/>
      <c r="IMV13" s="84"/>
      <c r="IMW13" s="84"/>
      <c r="IMX13" s="84"/>
      <c r="IMY13" s="84"/>
      <c r="IMZ13" s="84"/>
      <c r="INA13" s="84"/>
      <c r="INB13" s="84"/>
      <c r="INC13" s="84"/>
      <c r="IND13" s="84"/>
      <c r="INE13" s="84"/>
      <c r="INF13" s="84"/>
      <c r="ING13" s="84"/>
      <c r="INH13" s="84"/>
      <c r="INI13" s="84"/>
      <c r="INJ13" s="84"/>
      <c r="INK13" s="84"/>
      <c r="INL13" s="84"/>
      <c r="INM13" s="84"/>
      <c r="INN13" s="84"/>
      <c r="INO13" s="84"/>
      <c r="INP13" s="84"/>
      <c r="INQ13" s="84"/>
      <c r="INR13" s="84"/>
      <c r="INS13" s="84"/>
      <c r="INT13" s="84"/>
      <c r="INU13" s="84"/>
      <c r="INV13" s="84"/>
      <c r="INW13" s="84"/>
      <c r="INX13" s="84"/>
      <c r="INY13" s="84"/>
      <c r="INZ13" s="84"/>
      <c r="IOA13" s="84"/>
      <c r="IOB13" s="84"/>
      <c r="IOC13" s="84"/>
      <c r="IOD13" s="84"/>
      <c r="IOE13" s="84"/>
      <c r="IOF13" s="84"/>
      <c r="IOG13" s="84"/>
      <c r="IOH13" s="84"/>
      <c r="IOI13" s="84"/>
      <c r="IOJ13" s="84"/>
      <c r="IOK13" s="84"/>
      <c r="IOL13" s="84"/>
      <c r="IOM13" s="84"/>
      <c r="ION13" s="84"/>
      <c r="IOO13" s="84"/>
      <c r="IOP13" s="84"/>
      <c r="IOQ13" s="84"/>
      <c r="IOR13" s="84"/>
      <c r="IOS13" s="84"/>
      <c r="IOT13" s="84"/>
      <c r="IOU13" s="84"/>
      <c r="IOV13" s="84"/>
      <c r="IOW13" s="84"/>
      <c r="IOX13" s="84"/>
      <c r="IOY13" s="84"/>
      <c r="IOZ13" s="84"/>
      <c r="IPA13" s="84"/>
      <c r="IPB13" s="84"/>
      <c r="IPC13" s="84"/>
      <c r="IPD13" s="84"/>
      <c r="IPE13" s="84"/>
      <c r="IPF13" s="84"/>
      <c r="IPG13" s="84"/>
      <c r="IPH13" s="84"/>
      <c r="IPI13" s="84"/>
      <c r="IPJ13" s="84"/>
      <c r="IPK13" s="84"/>
      <c r="IPL13" s="84"/>
      <c r="IPM13" s="84"/>
      <c r="IPN13" s="84"/>
      <c r="IPO13" s="84"/>
      <c r="IPP13" s="84"/>
      <c r="IPQ13" s="84"/>
      <c r="IPR13" s="84"/>
      <c r="IPS13" s="84"/>
      <c r="IPT13" s="84"/>
      <c r="IPU13" s="84"/>
      <c r="IPV13" s="84"/>
      <c r="IPW13" s="84"/>
      <c r="IPX13" s="84"/>
      <c r="IPY13" s="84"/>
      <c r="IPZ13" s="84"/>
      <c r="IQA13" s="84"/>
      <c r="IQB13" s="84"/>
      <c r="IQC13" s="84"/>
      <c r="IQD13" s="84"/>
      <c r="IQE13" s="84"/>
      <c r="IQF13" s="84"/>
      <c r="IQG13" s="84"/>
      <c r="IQH13" s="84"/>
      <c r="IQI13" s="84"/>
      <c r="IQJ13" s="84"/>
      <c r="IQK13" s="84"/>
      <c r="IQL13" s="84"/>
      <c r="IQM13" s="84"/>
      <c r="IQN13" s="84"/>
      <c r="IQO13" s="84"/>
      <c r="IQP13" s="84"/>
      <c r="IQQ13" s="84"/>
      <c r="IQR13" s="84"/>
      <c r="IQS13" s="84"/>
      <c r="IQT13" s="84"/>
      <c r="IQU13" s="84"/>
      <c r="IQV13" s="84"/>
      <c r="IQW13" s="84"/>
      <c r="IQX13" s="84"/>
      <c r="IQY13" s="84"/>
      <c r="IQZ13" s="84"/>
      <c r="IRA13" s="84"/>
      <c r="IRB13" s="84"/>
      <c r="IRC13" s="84"/>
      <c r="IRD13" s="84"/>
      <c r="IRE13" s="84"/>
      <c r="IRF13" s="84"/>
      <c r="IRG13" s="84"/>
      <c r="IRH13" s="84"/>
      <c r="IRI13" s="84"/>
      <c r="IRJ13" s="84"/>
      <c r="IRK13" s="84"/>
      <c r="IRL13" s="84"/>
      <c r="IRM13" s="84"/>
      <c r="IRN13" s="84"/>
      <c r="IRO13" s="84"/>
      <c r="IRP13" s="84"/>
      <c r="IRQ13" s="84"/>
      <c r="IRR13" s="84"/>
      <c r="IRS13" s="84"/>
      <c r="IRT13" s="84"/>
      <c r="IRU13" s="84"/>
      <c r="IRV13" s="84"/>
      <c r="IRW13" s="84"/>
      <c r="IRX13" s="84"/>
      <c r="IRY13" s="84"/>
      <c r="IRZ13" s="84"/>
      <c r="ISA13" s="84"/>
      <c r="ISB13" s="84"/>
      <c r="ISC13" s="84"/>
      <c r="ISD13" s="84"/>
      <c r="ISE13" s="84"/>
      <c r="ISF13" s="84"/>
      <c r="ISG13" s="84"/>
      <c r="ISH13" s="84"/>
      <c r="ISI13" s="84"/>
      <c r="ISJ13" s="84"/>
      <c r="ISK13" s="84"/>
      <c r="ISL13" s="84"/>
      <c r="ISM13" s="84"/>
      <c r="ISN13" s="84"/>
      <c r="ISO13" s="84"/>
      <c r="ISP13" s="84"/>
      <c r="ISQ13" s="84"/>
      <c r="ISR13" s="84"/>
      <c r="ISS13" s="84"/>
      <c r="IST13" s="84"/>
      <c r="ISU13" s="84"/>
      <c r="ISV13" s="84"/>
      <c r="ISW13" s="84"/>
      <c r="ISX13" s="84"/>
      <c r="ISY13" s="84"/>
      <c r="ISZ13" s="84"/>
      <c r="ITA13" s="84"/>
      <c r="ITB13" s="84"/>
      <c r="ITC13" s="84"/>
      <c r="ITD13" s="84"/>
      <c r="ITE13" s="84"/>
      <c r="ITF13" s="84"/>
      <c r="ITG13" s="84"/>
      <c r="ITH13" s="84"/>
      <c r="ITI13" s="84"/>
      <c r="ITJ13" s="84"/>
      <c r="ITK13" s="84"/>
      <c r="ITL13" s="84"/>
      <c r="ITM13" s="84"/>
      <c r="ITN13" s="84"/>
      <c r="ITO13" s="84"/>
      <c r="ITP13" s="84"/>
      <c r="ITQ13" s="84"/>
      <c r="ITR13" s="84"/>
      <c r="ITS13" s="84"/>
      <c r="ITT13" s="84"/>
      <c r="ITU13" s="84"/>
      <c r="ITV13" s="84"/>
      <c r="ITW13" s="84"/>
      <c r="ITX13" s="84"/>
      <c r="ITY13" s="84"/>
      <c r="ITZ13" s="84"/>
      <c r="IUA13" s="84"/>
      <c r="IUB13" s="84"/>
      <c r="IUC13" s="84"/>
      <c r="IUD13" s="84"/>
      <c r="IUE13" s="84"/>
      <c r="IUF13" s="84"/>
      <c r="IUG13" s="84"/>
      <c r="IUH13" s="84"/>
      <c r="IUI13" s="84"/>
      <c r="IUJ13" s="84"/>
      <c r="IUK13" s="84"/>
      <c r="IUL13" s="84"/>
      <c r="IUM13" s="84"/>
      <c r="IUN13" s="84"/>
      <c r="IUO13" s="84"/>
      <c r="IUP13" s="84"/>
      <c r="IUQ13" s="84"/>
      <c r="IUR13" s="84"/>
      <c r="IUS13" s="84"/>
      <c r="IUT13" s="84"/>
      <c r="IUU13" s="84"/>
      <c r="IUV13" s="84"/>
      <c r="IUW13" s="84"/>
      <c r="IUX13" s="84"/>
      <c r="IUY13" s="84"/>
      <c r="IUZ13" s="84"/>
      <c r="IVA13" s="84"/>
      <c r="IVB13" s="84"/>
      <c r="IVC13" s="84"/>
      <c r="IVD13" s="84"/>
      <c r="IVE13" s="84"/>
      <c r="IVF13" s="84"/>
      <c r="IVG13" s="84"/>
      <c r="IVH13" s="84"/>
      <c r="IVI13" s="84"/>
      <c r="IVJ13" s="84"/>
      <c r="IVK13" s="84"/>
      <c r="IVL13" s="84"/>
      <c r="IVM13" s="84"/>
      <c r="IVN13" s="84"/>
      <c r="IVO13" s="84"/>
      <c r="IVP13" s="84"/>
      <c r="IVQ13" s="84"/>
      <c r="IVR13" s="84"/>
      <c r="IVS13" s="84"/>
      <c r="IVT13" s="84"/>
      <c r="IVU13" s="84"/>
      <c r="IVV13" s="84"/>
      <c r="IVW13" s="84"/>
      <c r="IVX13" s="84"/>
      <c r="IVY13" s="84"/>
      <c r="IVZ13" s="84"/>
      <c r="IWA13" s="84"/>
      <c r="IWB13" s="84"/>
      <c r="IWC13" s="84"/>
      <c r="IWD13" s="84"/>
      <c r="IWE13" s="84"/>
      <c r="IWF13" s="84"/>
      <c r="IWG13" s="84"/>
      <c r="IWH13" s="84"/>
      <c r="IWI13" s="84"/>
      <c r="IWJ13" s="84"/>
      <c r="IWK13" s="84"/>
      <c r="IWL13" s="84"/>
      <c r="IWM13" s="84"/>
      <c r="IWN13" s="84"/>
      <c r="IWO13" s="84"/>
      <c r="IWP13" s="84"/>
      <c r="IWQ13" s="84"/>
      <c r="IWR13" s="84"/>
      <c r="IWS13" s="84"/>
      <c r="IWT13" s="84"/>
      <c r="IWU13" s="84"/>
      <c r="IWV13" s="84"/>
      <c r="IWW13" s="84"/>
      <c r="IWX13" s="84"/>
      <c r="IWY13" s="84"/>
      <c r="IWZ13" s="84"/>
      <c r="IXA13" s="84"/>
      <c r="IXB13" s="84"/>
      <c r="IXC13" s="84"/>
      <c r="IXD13" s="84"/>
      <c r="IXE13" s="84"/>
      <c r="IXF13" s="84"/>
      <c r="IXG13" s="84"/>
      <c r="IXH13" s="84"/>
      <c r="IXI13" s="84"/>
      <c r="IXJ13" s="84"/>
      <c r="IXK13" s="84"/>
      <c r="IXL13" s="84"/>
      <c r="IXM13" s="84"/>
      <c r="IXN13" s="84"/>
      <c r="IXO13" s="84"/>
      <c r="IXP13" s="84"/>
      <c r="IXQ13" s="84"/>
      <c r="IXR13" s="84"/>
      <c r="IXS13" s="84"/>
      <c r="IXT13" s="84"/>
      <c r="IXU13" s="84"/>
      <c r="IXV13" s="84"/>
      <c r="IXW13" s="84"/>
      <c r="IXX13" s="84"/>
      <c r="IXY13" s="84"/>
      <c r="IXZ13" s="84"/>
      <c r="IYA13" s="84"/>
      <c r="IYB13" s="84"/>
      <c r="IYC13" s="84"/>
      <c r="IYD13" s="84"/>
      <c r="IYE13" s="84"/>
      <c r="IYF13" s="84"/>
      <c r="IYG13" s="84"/>
      <c r="IYH13" s="84"/>
      <c r="IYI13" s="84"/>
      <c r="IYJ13" s="84"/>
      <c r="IYK13" s="84"/>
      <c r="IYL13" s="84"/>
      <c r="IYM13" s="84"/>
      <c r="IYN13" s="84"/>
      <c r="IYO13" s="84"/>
      <c r="IYP13" s="84"/>
      <c r="IYQ13" s="84"/>
      <c r="IYR13" s="84"/>
      <c r="IYS13" s="84"/>
      <c r="IYT13" s="84"/>
      <c r="IYU13" s="84"/>
      <c r="IYV13" s="84"/>
      <c r="IYW13" s="84"/>
      <c r="IYX13" s="84"/>
      <c r="IYY13" s="84"/>
      <c r="IYZ13" s="84"/>
      <c r="IZA13" s="84"/>
      <c r="IZB13" s="84"/>
      <c r="IZC13" s="84"/>
      <c r="IZD13" s="84"/>
      <c r="IZE13" s="84"/>
      <c r="IZF13" s="84"/>
      <c r="IZG13" s="84"/>
      <c r="IZH13" s="84"/>
      <c r="IZI13" s="84"/>
      <c r="IZJ13" s="84"/>
      <c r="IZK13" s="84"/>
      <c r="IZL13" s="84"/>
      <c r="IZM13" s="84"/>
      <c r="IZN13" s="84"/>
      <c r="IZO13" s="84"/>
      <c r="IZP13" s="84"/>
      <c r="IZQ13" s="84"/>
      <c r="IZR13" s="84"/>
      <c r="IZS13" s="84"/>
      <c r="IZT13" s="84"/>
      <c r="IZU13" s="84"/>
      <c r="IZV13" s="84"/>
      <c r="IZW13" s="84"/>
      <c r="IZX13" s="84"/>
      <c r="IZY13" s="84"/>
      <c r="IZZ13" s="84"/>
      <c r="JAA13" s="84"/>
      <c r="JAB13" s="84"/>
      <c r="JAC13" s="84"/>
      <c r="JAD13" s="84"/>
      <c r="JAE13" s="84"/>
      <c r="JAF13" s="84"/>
      <c r="JAG13" s="84"/>
      <c r="JAH13" s="84"/>
      <c r="JAI13" s="84"/>
      <c r="JAJ13" s="84"/>
      <c r="JAK13" s="84"/>
      <c r="JAL13" s="84"/>
      <c r="JAM13" s="84"/>
      <c r="JAN13" s="84"/>
      <c r="JAO13" s="84"/>
      <c r="JAP13" s="84"/>
      <c r="JAQ13" s="84"/>
      <c r="JAR13" s="84"/>
      <c r="JAS13" s="84"/>
      <c r="JAT13" s="84"/>
      <c r="JAU13" s="84"/>
      <c r="JAV13" s="84"/>
      <c r="JAW13" s="84"/>
      <c r="JAX13" s="84"/>
      <c r="JAY13" s="84"/>
      <c r="JAZ13" s="84"/>
      <c r="JBA13" s="84"/>
      <c r="JBB13" s="84"/>
      <c r="JBC13" s="84"/>
      <c r="JBD13" s="84"/>
      <c r="JBE13" s="84"/>
      <c r="JBF13" s="84"/>
      <c r="JBG13" s="84"/>
      <c r="JBH13" s="84"/>
      <c r="JBI13" s="84"/>
      <c r="JBJ13" s="84"/>
      <c r="JBK13" s="84"/>
      <c r="JBL13" s="84"/>
      <c r="JBM13" s="84"/>
      <c r="JBN13" s="84"/>
      <c r="JBO13" s="84"/>
      <c r="JBP13" s="84"/>
      <c r="JBQ13" s="84"/>
      <c r="JBR13" s="84"/>
      <c r="JBS13" s="84"/>
      <c r="JBT13" s="84"/>
      <c r="JBU13" s="84"/>
      <c r="JBV13" s="84"/>
      <c r="JBW13" s="84"/>
      <c r="JBX13" s="84"/>
      <c r="JBY13" s="84"/>
      <c r="JBZ13" s="84"/>
      <c r="JCA13" s="84"/>
      <c r="JCB13" s="84"/>
      <c r="JCC13" s="84"/>
      <c r="JCD13" s="84"/>
      <c r="JCE13" s="84"/>
      <c r="JCF13" s="84"/>
      <c r="JCG13" s="84"/>
      <c r="JCH13" s="84"/>
      <c r="JCI13" s="84"/>
      <c r="JCJ13" s="84"/>
      <c r="JCK13" s="84"/>
      <c r="JCL13" s="84"/>
      <c r="JCM13" s="84"/>
      <c r="JCN13" s="84"/>
      <c r="JCO13" s="84"/>
      <c r="JCP13" s="84"/>
      <c r="JCQ13" s="84"/>
      <c r="JCR13" s="84"/>
      <c r="JCS13" s="84"/>
      <c r="JCT13" s="84"/>
      <c r="JCU13" s="84"/>
      <c r="JCV13" s="84"/>
      <c r="JCW13" s="84"/>
      <c r="JCX13" s="84"/>
      <c r="JCY13" s="84"/>
      <c r="JCZ13" s="84"/>
      <c r="JDA13" s="84"/>
      <c r="JDB13" s="84"/>
      <c r="JDC13" s="84"/>
      <c r="JDD13" s="84"/>
      <c r="JDE13" s="84"/>
      <c r="JDF13" s="84"/>
      <c r="JDG13" s="84"/>
      <c r="JDH13" s="84"/>
      <c r="JDI13" s="84"/>
      <c r="JDJ13" s="84"/>
      <c r="JDK13" s="84"/>
      <c r="JDL13" s="84"/>
      <c r="JDM13" s="84"/>
      <c r="JDN13" s="84"/>
      <c r="JDO13" s="84"/>
      <c r="JDP13" s="84"/>
      <c r="JDQ13" s="84"/>
      <c r="JDR13" s="84"/>
      <c r="JDS13" s="84"/>
      <c r="JDT13" s="84"/>
      <c r="JDU13" s="84"/>
      <c r="JDV13" s="84"/>
      <c r="JDW13" s="84"/>
      <c r="JDX13" s="84"/>
      <c r="JDY13" s="84"/>
      <c r="JDZ13" s="84"/>
      <c r="JEA13" s="84"/>
      <c r="JEB13" s="84"/>
      <c r="JEC13" s="84"/>
      <c r="JED13" s="84"/>
      <c r="JEE13" s="84"/>
      <c r="JEF13" s="84"/>
      <c r="JEG13" s="84"/>
      <c r="JEH13" s="84"/>
      <c r="JEI13" s="84"/>
      <c r="JEJ13" s="84"/>
      <c r="JEK13" s="84"/>
      <c r="JEL13" s="84"/>
      <c r="JEM13" s="84"/>
      <c r="JEN13" s="84"/>
      <c r="JEO13" s="84"/>
      <c r="JEP13" s="84"/>
      <c r="JEQ13" s="84"/>
      <c r="JER13" s="84"/>
      <c r="JES13" s="84"/>
      <c r="JET13" s="84"/>
      <c r="JEU13" s="84"/>
      <c r="JEV13" s="84"/>
      <c r="JEW13" s="84"/>
      <c r="JEX13" s="84"/>
      <c r="JEY13" s="84"/>
      <c r="JEZ13" s="84"/>
      <c r="JFA13" s="84"/>
      <c r="JFB13" s="84"/>
      <c r="JFC13" s="84"/>
      <c r="JFD13" s="84"/>
      <c r="JFE13" s="84"/>
      <c r="JFF13" s="84"/>
      <c r="JFG13" s="84"/>
      <c r="JFH13" s="84"/>
      <c r="JFI13" s="84"/>
      <c r="JFJ13" s="84"/>
      <c r="JFK13" s="84"/>
      <c r="JFL13" s="84"/>
      <c r="JFM13" s="84"/>
      <c r="JFN13" s="84"/>
      <c r="JFO13" s="84"/>
      <c r="JFP13" s="84"/>
      <c r="JFQ13" s="84"/>
      <c r="JFR13" s="84"/>
      <c r="JFS13" s="84"/>
      <c r="JFT13" s="84"/>
      <c r="JFU13" s="84"/>
      <c r="JFV13" s="84"/>
      <c r="JFW13" s="84"/>
      <c r="JFX13" s="84"/>
      <c r="JFY13" s="84"/>
      <c r="JFZ13" s="84"/>
      <c r="JGA13" s="84"/>
      <c r="JGB13" s="84"/>
      <c r="JGC13" s="84"/>
      <c r="JGD13" s="84"/>
      <c r="JGE13" s="84"/>
      <c r="JGF13" s="84"/>
      <c r="JGG13" s="84"/>
      <c r="JGH13" s="84"/>
      <c r="JGI13" s="84"/>
      <c r="JGJ13" s="84"/>
      <c r="JGK13" s="84"/>
      <c r="JGL13" s="84"/>
      <c r="JGM13" s="84"/>
      <c r="JGN13" s="84"/>
      <c r="JGO13" s="84"/>
      <c r="JGP13" s="84"/>
      <c r="JGQ13" s="84"/>
      <c r="JGR13" s="84"/>
      <c r="JGS13" s="84"/>
      <c r="JGT13" s="84"/>
      <c r="JGU13" s="84"/>
      <c r="JGV13" s="84"/>
      <c r="JGW13" s="84"/>
      <c r="JGX13" s="84"/>
      <c r="JGY13" s="84"/>
      <c r="JGZ13" s="84"/>
      <c r="JHA13" s="84"/>
      <c r="JHB13" s="84"/>
      <c r="JHC13" s="84"/>
      <c r="JHD13" s="84"/>
      <c r="JHE13" s="84"/>
      <c r="JHF13" s="84"/>
      <c r="JHG13" s="84"/>
      <c r="JHH13" s="84"/>
      <c r="JHI13" s="84"/>
      <c r="JHJ13" s="84"/>
      <c r="JHK13" s="84"/>
      <c r="JHL13" s="84"/>
      <c r="JHM13" s="84"/>
      <c r="JHN13" s="84"/>
      <c r="JHO13" s="84"/>
      <c r="JHP13" s="84"/>
      <c r="JHQ13" s="84"/>
      <c r="JHR13" s="84"/>
      <c r="JHS13" s="84"/>
      <c r="JHT13" s="84"/>
      <c r="JHU13" s="84"/>
      <c r="JHV13" s="84"/>
      <c r="JHW13" s="84"/>
      <c r="JHX13" s="84"/>
      <c r="JHY13" s="84"/>
      <c r="JHZ13" s="84"/>
      <c r="JIA13" s="84"/>
      <c r="JIB13" s="84"/>
      <c r="JIC13" s="84"/>
      <c r="JID13" s="84"/>
      <c r="JIE13" s="84"/>
      <c r="JIF13" s="84"/>
      <c r="JIG13" s="84"/>
      <c r="JIH13" s="84"/>
      <c r="JII13" s="84"/>
      <c r="JIJ13" s="84"/>
      <c r="JIK13" s="84"/>
      <c r="JIL13" s="84"/>
      <c r="JIM13" s="84"/>
      <c r="JIN13" s="84"/>
      <c r="JIO13" s="84"/>
      <c r="JIP13" s="84"/>
      <c r="JIQ13" s="84"/>
      <c r="JIR13" s="84"/>
      <c r="JIS13" s="84"/>
      <c r="JIT13" s="84"/>
      <c r="JIU13" s="84"/>
      <c r="JIV13" s="84"/>
      <c r="JIW13" s="84"/>
      <c r="JIX13" s="84"/>
      <c r="JIY13" s="84"/>
      <c r="JIZ13" s="84"/>
      <c r="JJA13" s="84"/>
      <c r="JJB13" s="84"/>
      <c r="JJC13" s="84"/>
      <c r="JJD13" s="84"/>
      <c r="JJE13" s="84"/>
      <c r="JJF13" s="84"/>
      <c r="JJG13" s="84"/>
      <c r="JJH13" s="84"/>
      <c r="JJI13" s="84"/>
      <c r="JJJ13" s="84"/>
      <c r="JJK13" s="84"/>
      <c r="JJL13" s="84"/>
      <c r="JJM13" s="84"/>
      <c r="JJN13" s="84"/>
      <c r="JJO13" s="84"/>
      <c r="JJP13" s="84"/>
      <c r="JJQ13" s="84"/>
      <c r="JJR13" s="84"/>
      <c r="JJS13" s="84"/>
      <c r="JJT13" s="84"/>
      <c r="JJU13" s="84"/>
      <c r="JJV13" s="84"/>
      <c r="JJW13" s="84"/>
      <c r="JJX13" s="84"/>
      <c r="JJY13" s="84"/>
      <c r="JJZ13" s="84"/>
      <c r="JKA13" s="84"/>
      <c r="JKB13" s="84"/>
      <c r="JKC13" s="84"/>
      <c r="JKD13" s="84"/>
      <c r="JKE13" s="84"/>
      <c r="JKF13" s="84"/>
      <c r="JKG13" s="84"/>
      <c r="JKH13" s="84"/>
      <c r="JKI13" s="84"/>
      <c r="JKJ13" s="84"/>
      <c r="JKK13" s="84"/>
      <c r="JKL13" s="84"/>
      <c r="JKM13" s="84"/>
      <c r="JKN13" s="84"/>
      <c r="JKO13" s="84"/>
      <c r="JKP13" s="84"/>
      <c r="JKQ13" s="84"/>
      <c r="JKR13" s="84"/>
      <c r="JKS13" s="84"/>
      <c r="JKT13" s="84"/>
      <c r="JKU13" s="84"/>
      <c r="JKV13" s="84"/>
      <c r="JKW13" s="84"/>
      <c r="JKX13" s="84"/>
      <c r="JKY13" s="84"/>
      <c r="JKZ13" s="84"/>
      <c r="JLA13" s="84"/>
      <c r="JLB13" s="84"/>
      <c r="JLC13" s="84"/>
      <c r="JLD13" s="84"/>
      <c r="JLE13" s="84"/>
      <c r="JLF13" s="84"/>
      <c r="JLG13" s="84"/>
      <c r="JLH13" s="84"/>
      <c r="JLI13" s="84"/>
      <c r="JLJ13" s="84"/>
      <c r="JLK13" s="84"/>
      <c r="JLL13" s="84"/>
      <c r="JLM13" s="84"/>
      <c r="JLN13" s="84"/>
      <c r="JLO13" s="84"/>
      <c r="JLP13" s="84"/>
      <c r="JLQ13" s="84"/>
      <c r="JLR13" s="84"/>
      <c r="JLS13" s="84"/>
      <c r="JLT13" s="84"/>
      <c r="JLU13" s="84"/>
      <c r="JLV13" s="84"/>
      <c r="JLW13" s="84"/>
      <c r="JLX13" s="84"/>
      <c r="JLY13" s="84"/>
      <c r="JLZ13" s="84"/>
      <c r="JMA13" s="84"/>
      <c r="JMB13" s="84"/>
      <c r="JMC13" s="84"/>
      <c r="JMD13" s="84"/>
      <c r="JME13" s="84"/>
      <c r="JMF13" s="84"/>
      <c r="JMG13" s="84"/>
      <c r="JMH13" s="84"/>
      <c r="JMI13" s="84"/>
      <c r="JMJ13" s="84"/>
      <c r="JMK13" s="84"/>
      <c r="JML13" s="84"/>
      <c r="JMM13" s="84"/>
      <c r="JMN13" s="84"/>
      <c r="JMO13" s="84"/>
      <c r="JMP13" s="84"/>
      <c r="JMQ13" s="84"/>
      <c r="JMR13" s="84"/>
      <c r="JMS13" s="84"/>
      <c r="JMT13" s="84"/>
      <c r="JMU13" s="84"/>
      <c r="JMV13" s="84"/>
      <c r="JMW13" s="84"/>
      <c r="JMX13" s="84"/>
      <c r="JMY13" s="84"/>
      <c r="JMZ13" s="84"/>
      <c r="JNA13" s="84"/>
      <c r="JNB13" s="84"/>
      <c r="JNC13" s="84"/>
      <c r="JND13" s="84"/>
      <c r="JNE13" s="84"/>
      <c r="JNF13" s="84"/>
      <c r="JNG13" s="84"/>
      <c r="JNH13" s="84"/>
      <c r="JNI13" s="84"/>
      <c r="JNJ13" s="84"/>
      <c r="JNK13" s="84"/>
      <c r="JNL13" s="84"/>
      <c r="JNM13" s="84"/>
      <c r="JNN13" s="84"/>
      <c r="JNO13" s="84"/>
      <c r="JNP13" s="84"/>
      <c r="JNQ13" s="84"/>
      <c r="JNR13" s="84"/>
      <c r="JNS13" s="84"/>
      <c r="JNT13" s="84"/>
      <c r="JNU13" s="84"/>
      <c r="JNV13" s="84"/>
      <c r="JNW13" s="84"/>
      <c r="JNX13" s="84"/>
      <c r="JNY13" s="84"/>
      <c r="JNZ13" s="84"/>
      <c r="JOA13" s="84"/>
      <c r="JOB13" s="84"/>
      <c r="JOC13" s="84"/>
      <c r="JOD13" s="84"/>
      <c r="JOE13" s="84"/>
      <c r="JOF13" s="84"/>
      <c r="JOG13" s="84"/>
      <c r="JOH13" s="84"/>
      <c r="JOI13" s="84"/>
      <c r="JOJ13" s="84"/>
      <c r="JOK13" s="84"/>
      <c r="JOL13" s="84"/>
      <c r="JOM13" s="84"/>
      <c r="JON13" s="84"/>
      <c r="JOO13" s="84"/>
      <c r="JOP13" s="84"/>
      <c r="JOQ13" s="84"/>
      <c r="JOR13" s="84"/>
      <c r="JOS13" s="84"/>
      <c r="JOT13" s="84"/>
      <c r="JOU13" s="84"/>
      <c r="JOV13" s="84"/>
      <c r="JOW13" s="84"/>
      <c r="JOX13" s="84"/>
      <c r="JOY13" s="84"/>
      <c r="JOZ13" s="84"/>
      <c r="JPA13" s="84"/>
      <c r="JPB13" s="84"/>
      <c r="JPC13" s="84"/>
      <c r="JPD13" s="84"/>
      <c r="JPE13" s="84"/>
      <c r="JPF13" s="84"/>
      <c r="JPG13" s="84"/>
      <c r="JPH13" s="84"/>
      <c r="JPI13" s="84"/>
      <c r="JPJ13" s="84"/>
      <c r="JPK13" s="84"/>
      <c r="JPL13" s="84"/>
      <c r="JPM13" s="84"/>
      <c r="JPN13" s="84"/>
      <c r="JPO13" s="84"/>
      <c r="JPP13" s="84"/>
      <c r="JPQ13" s="84"/>
      <c r="JPR13" s="84"/>
      <c r="JPS13" s="84"/>
      <c r="JPT13" s="84"/>
      <c r="JPU13" s="84"/>
      <c r="JPV13" s="84"/>
      <c r="JPW13" s="84"/>
      <c r="JPX13" s="84"/>
      <c r="JPY13" s="84"/>
      <c r="JPZ13" s="84"/>
      <c r="JQA13" s="84"/>
      <c r="JQB13" s="84"/>
      <c r="JQC13" s="84"/>
      <c r="JQD13" s="84"/>
      <c r="JQE13" s="84"/>
      <c r="JQF13" s="84"/>
      <c r="JQG13" s="84"/>
      <c r="JQH13" s="84"/>
      <c r="JQI13" s="84"/>
      <c r="JQJ13" s="84"/>
      <c r="JQK13" s="84"/>
      <c r="JQL13" s="84"/>
      <c r="JQM13" s="84"/>
      <c r="JQN13" s="84"/>
      <c r="JQO13" s="84"/>
      <c r="JQP13" s="84"/>
      <c r="JQQ13" s="84"/>
      <c r="JQR13" s="84"/>
      <c r="JQS13" s="84"/>
      <c r="JQT13" s="84"/>
      <c r="JQU13" s="84"/>
      <c r="JQV13" s="84"/>
      <c r="JQW13" s="84"/>
      <c r="JQX13" s="84"/>
      <c r="JQY13" s="84"/>
      <c r="JQZ13" s="84"/>
      <c r="JRA13" s="84"/>
      <c r="JRB13" s="84"/>
      <c r="JRC13" s="84"/>
      <c r="JRD13" s="84"/>
      <c r="JRE13" s="84"/>
      <c r="JRF13" s="84"/>
      <c r="JRG13" s="84"/>
      <c r="JRH13" s="84"/>
      <c r="JRI13" s="84"/>
      <c r="JRJ13" s="84"/>
      <c r="JRK13" s="84"/>
      <c r="JRL13" s="84"/>
      <c r="JRM13" s="84"/>
      <c r="JRN13" s="84"/>
      <c r="JRO13" s="84"/>
      <c r="JRP13" s="84"/>
      <c r="JRQ13" s="84"/>
      <c r="JRR13" s="84"/>
      <c r="JRS13" s="84"/>
      <c r="JRT13" s="84"/>
      <c r="JRU13" s="84"/>
      <c r="JRV13" s="84"/>
      <c r="JRW13" s="84"/>
      <c r="JRX13" s="84"/>
      <c r="JRY13" s="84"/>
      <c r="JRZ13" s="84"/>
      <c r="JSA13" s="84"/>
      <c r="JSB13" s="84"/>
      <c r="JSC13" s="84"/>
      <c r="JSD13" s="84"/>
      <c r="JSE13" s="84"/>
      <c r="JSF13" s="84"/>
      <c r="JSG13" s="84"/>
      <c r="JSH13" s="84"/>
      <c r="JSI13" s="84"/>
      <c r="JSJ13" s="84"/>
      <c r="JSK13" s="84"/>
      <c r="JSL13" s="84"/>
      <c r="JSM13" s="84"/>
      <c r="JSN13" s="84"/>
      <c r="JSO13" s="84"/>
      <c r="JSP13" s="84"/>
      <c r="JSQ13" s="84"/>
      <c r="JSR13" s="84"/>
      <c r="JSS13" s="84"/>
      <c r="JST13" s="84"/>
      <c r="JSU13" s="84"/>
      <c r="JSV13" s="84"/>
      <c r="JSW13" s="84"/>
      <c r="JSX13" s="84"/>
      <c r="JSY13" s="84"/>
      <c r="JSZ13" s="84"/>
      <c r="JTA13" s="84"/>
      <c r="JTB13" s="84"/>
      <c r="JTC13" s="84"/>
      <c r="JTD13" s="84"/>
      <c r="JTE13" s="84"/>
      <c r="JTF13" s="84"/>
      <c r="JTG13" s="84"/>
      <c r="JTH13" s="84"/>
      <c r="JTI13" s="84"/>
      <c r="JTJ13" s="84"/>
      <c r="JTK13" s="84"/>
      <c r="JTL13" s="84"/>
      <c r="JTM13" s="84"/>
      <c r="JTN13" s="84"/>
      <c r="JTO13" s="84"/>
      <c r="JTP13" s="84"/>
      <c r="JTQ13" s="84"/>
      <c r="JTR13" s="84"/>
      <c r="JTS13" s="84"/>
      <c r="JTT13" s="84"/>
      <c r="JTU13" s="84"/>
      <c r="JTV13" s="84"/>
      <c r="JTW13" s="84"/>
      <c r="JTX13" s="84"/>
      <c r="JTY13" s="84"/>
      <c r="JTZ13" s="84"/>
      <c r="JUA13" s="84"/>
      <c r="JUB13" s="84"/>
      <c r="JUC13" s="84"/>
      <c r="JUD13" s="84"/>
      <c r="JUE13" s="84"/>
      <c r="JUF13" s="84"/>
      <c r="JUG13" s="84"/>
      <c r="JUH13" s="84"/>
      <c r="JUI13" s="84"/>
      <c r="JUJ13" s="84"/>
      <c r="JUK13" s="84"/>
      <c r="JUL13" s="84"/>
      <c r="JUM13" s="84"/>
      <c r="JUN13" s="84"/>
      <c r="JUO13" s="84"/>
      <c r="JUP13" s="84"/>
      <c r="JUQ13" s="84"/>
      <c r="JUR13" s="84"/>
      <c r="JUS13" s="84"/>
      <c r="JUT13" s="84"/>
      <c r="JUU13" s="84"/>
      <c r="JUV13" s="84"/>
      <c r="JUW13" s="84"/>
      <c r="JUX13" s="84"/>
      <c r="JUY13" s="84"/>
      <c r="JUZ13" s="84"/>
      <c r="JVA13" s="84"/>
      <c r="JVB13" s="84"/>
      <c r="JVC13" s="84"/>
      <c r="JVD13" s="84"/>
      <c r="JVE13" s="84"/>
      <c r="JVF13" s="84"/>
      <c r="JVG13" s="84"/>
      <c r="JVH13" s="84"/>
      <c r="JVI13" s="84"/>
      <c r="JVJ13" s="84"/>
      <c r="JVK13" s="84"/>
      <c r="JVL13" s="84"/>
      <c r="JVM13" s="84"/>
      <c r="JVN13" s="84"/>
      <c r="JVO13" s="84"/>
      <c r="JVP13" s="84"/>
      <c r="JVQ13" s="84"/>
      <c r="JVR13" s="84"/>
      <c r="JVS13" s="84"/>
      <c r="JVT13" s="84"/>
      <c r="JVU13" s="84"/>
      <c r="JVV13" s="84"/>
      <c r="JVW13" s="84"/>
      <c r="JVX13" s="84"/>
      <c r="JVY13" s="84"/>
      <c r="JVZ13" s="84"/>
      <c r="JWA13" s="84"/>
      <c r="JWB13" s="84"/>
      <c r="JWC13" s="84"/>
      <c r="JWD13" s="84"/>
      <c r="JWE13" s="84"/>
      <c r="JWF13" s="84"/>
      <c r="JWG13" s="84"/>
      <c r="JWH13" s="84"/>
      <c r="JWI13" s="84"/>
      <c r="JWJ13" s="84"/>
      <c r="JWK13" s="84"/>
      <c r="JWL13" s="84"/>
      <c r="JWM13" s="84"/>
      <c r="JWN13" s="84"/>
      <c r="JWO13" s="84"/>
      <c r="JWP13" s="84"/>
      <c r="JWQ13" s="84"/>
      <c r="JWR13" s="84"/>
      <c r="JWS13" s="84"/>
      <c r="JWT13" s="84"/>
      <c r="JWU13" s="84"/>
      <c r="JWV13" s="84"/>
      <c r="JWW13" s="84"/>
      <c r="JWX13" s="84"/>
      <c r="JWY13" s="84"/>
      <c r="JWZ13" s="84"/>
      <c r="JXA13" s="84"/>
      <c r="JXB13" s="84"/>
      <c r="JXC13" s="84"/>
      <c r="JXD13" s="84"/>
      <c r="JXE13" s="84"/>
      <c r="JXF13" s="84"/>
      <c r="JXG13" s="84"/>
      <c r="JXH13" s="84"/>
      <c r="JXI13" s="84"/>
      <c r="JXJ13" s="84"/>
      <c r="JXK13" s="84"/>
      <c r="JXL13" s="84"/>
      <c r="JXM13" s="84"/>
      <c r="JXN13" s="84"/>
      <c r="JXO13" s="84"/>
      <c r="JXP13" s="84"/>
      <c r="JXQ13" s="84"/>
      <c r="JXR13" s="84"/>
      <c r="JXS13" s="84"/>
      <c r="JXT13" s="84"/>
      <c r="JXU13" s="84"/>
      <c r="JXV13" s="84"/>
      <c r="JXW13" s="84"/>
      <c r="JXX13" s="84"/>
      <c r="JXY13" s="84"/>
      <c r="JXZ13" s="84"/>
      <c r="JYA13" s="84"/>
      <c r="JYB13" s="84"/>
      <c r="JYC13" s="84"/>
      <c r="JYD13" s="84"/>
      <c r="JYE13" s="84"/>
      <c r="JYF13" s="84"/>
      <c r="JYG13" s="84"/>
      <c r="JYH13" s="84"/>
      <c r="JYI13" s="84"/>
      <c r="JYJ13" s="84"/>
      <c r="JYK13" s="84"/>
      <c r="JYL13" s="84"/>
      <c r="JYM13" s="84"/>
      <c r="JYN13" s="84"/>
      <c r="JYO13" s="84"/>
      <c r="JYP13" s="84"/>
      <c r="JYQ13" s="84"/>
      <c r="JYR13" s="84"/>
      <c r="JYS13" s="84"/>
      <c r="JYT13" s="84"/>
      <c r="JYU13" s="84"/>
      <c r="JYV13" s="84"/>
      <c r="JYW13" s="84"/>
      <c r="JYX13" s="84"/>
      <c r="JYY13" s="84"/>
      <c r="JYZ13" s="84"/>
      <c r="JZA13" s="84"/>
      <c r="JZB13" s="84"/>
      <c r="JZC13" s="84"/>
      <c r="JZD13" s="84"/>
      <c r="JZE13" s="84"/>
      <c r="JZF13" s="84"/>
      <c r="JZG13" s="84"/>
      <c r="JZH13" s="84"/>
      <c r="JZI13" s="84"/>
      <c r="JZJ13" s="84"/>
      <c r="JZK13" s="84"/>
      <c r="JZL13" s="84"/>
      <c r="JZM13" s="84"/>
      <c r="JZN13" s="84"/>
      <c r="JZO13" s="84"/>
      <c r="JZP13" s="84"/>
      <c r="JZQ13" s="84"/>
      <c r="JZR13" s="84"/>
      <c r="JZS13" s="84"/>
      <c r="JZT13" s="84"/>
      <c r="JZU13" s="84"/>
      <c r="JZV13" s="84"/>
      <c r="JZW13" s="84"/>
      <c r="JZX13" s="84"/>
      <c r="JZY13" s="84"/>
      <c r="JZZ13" s="84"/>
      <c r="KAA13" s="84"/>
      <c r="KAB13" s="84"/>
      <c r="KAC13" s="84"/>
      <c r="KAD13" s="84"/>
      <c r="KAE13" s="84"/>
      <c r="KAF13" s="84"/>
      <c r="KAG13" s="84"/>
      <c r="KAH13" s="84"/>
      <c r="KAI13" s="84"/>
      <c r="KAJ13" s="84"/>
      <c r="KAK13" s="84"/>
      <c r="KAL13" s="84"/>
      <c r="KAM13" s="84"/>
      <c r="KAN13" s="84"/>
      <c r="KAO13" s="84"/>
      <c r="KAP13" s="84"/>
      <c r="KAQ13" s="84"/>
      <c r="KAR13" s="84"/>
      <c r="KAS13" s="84"/>
      <c r="KAT13" s="84"/>
      <c r="KAU13" s="84"/>
      <c r="KAV13" s="84"/>
      <c r="KAW13" s="84"/>
      <c r="KAX13" s="84"/>
      <c r="KAY13" s="84"/>
      <c r="KAZ13" s="84"/>
      <c r="KBA13" s="84"/>
      <c r="KBB13" s="84"/>
      <c r="KBC13" s="84"/>
      <c r="KBD13" s="84"/>
      <c r="KBE13" s="84"/>
      <c r="KBF13" s="84"/>
      <c r="KBG13" s="84"/>
      <c r="KBH13" s="84"/>
      <c r="KBI13" s="84"/>
      <c r="KBJ13" s="84"/>
      <c r="KBK13" s="84"/>
      <c r="KBL13" s="84"/>
      <c r="KBM13" s="84"/>
      <c r="KBN13" s="84"/>
      <c r="KBO13" s="84"/>
      <c r="KBP13" s="84"/>
      <c r="KBQ13" s="84"/>
      <c r="KBR13" s="84"/>
      <c r="KBS13" s="84"/>
      <c r="KBT13" s="84"/>
      <c r="KBU13" s="84"/>
      <c r="KBV13" s="84"/>
      <c r="KBW13" s="84"/>
      <c r="KBX13" s="84"/>
      <c r="KBY13" s="84"/>
      <c r="KBZ13" s="84"/>
      <c r="KCA13" s="84"/>
      <c r="KCB13" s="84"/>
      <c r="KCC13" s="84"/>
      <c r="KCD13" s="84"/>
      <c r="KCE13" s="84"/>
      <c r="KCF13" s="84"/>
      <c r="KCG13" s="84"/>
      <c r="KCH13" s="84"/>
      <c r="KCI13" s="84"/>
      <c r="KCJ13" s="84"/>
      <c r="KCK13" s="84"/>
      <c r="KCL13" s="84"/>
      <c r="KCM13" s="84"/>
      <c r="KCN13" s="84"/>
      <c r="KCO13" s="84"/>
      <c r="KCP13" s="84"/>
      <c r="KCQ13" s="84"/>
      <c r="KCR13" s="84"/>
      <c r="KCS13" s="84"/>
      <c r="KCT13" s="84"/>
      <c r="KCU13" s="84"/>
      <c r="KCV13" s="84"/>
      <c r="KCW13" s="84"/>
      <c r="KCX13" s="84"/>
      <c r="KCY13" s="84"/>
      <c r="KCZ13" s="84"/>
      <c r="KDA13" s="84"/>
      <c r="KDB13" s="84"/>
      <c r="KDC13" s="84"/>
      <c r="KDD13" s="84"/>
      <c r="KDE13" s="84"/>
      <c r="KDF13" s="84"/>
      <c r="KDG13" s="84"/>
      <c r="KDH13" s="84"/>
      <c r="KDI13" s="84"/>
      <c r="KDJ13" s="84"/>
      <c r="KDK13" s="84"/>
      <c r="KDL13" s="84"/>
      <c r="KDM13" s="84"/>
      <c r="KDN13" s="84"/>
      <c r="KDO13" s="84"/>
      <c r="KDP13" s="84"/>
      <c r="KDQ13" s="84"/>
      <c r="KDR13" s="84"/>
      <c r="KDS13" s="84"/>
      <c r="KDT13" s="84"/>
      <c r="KDU13" s="84"/>
      <c r="KDV13" s="84"/>
      <c r="KDW13" s="84"/>
      <c r="KDX13" s="84"/>
      <c r="KDY13" s="84"/>
      <c r="KDZ13" s="84"/>
      <c r="KEA13" s="84"/>
      <c r="KEB13" s="84"/>
      <c r="KEC13" s="84"/>
      <c r="KED13" s="84"/>
      <c r="KEE13" s="84"/>
      <c r="KEF13" s="84"/>
      <c r="KEG13" s="84"/>
      <c r="KEH13" s="84"/>
      <c r="KEI13" s="84"/>
      <c r="KEJ13" s="84"/>
      <c r="KEK13" s="84"/>
      <c r="KEL13" s="84"/>
      <c r="KEM13" s="84"/>
      <c r="KEN13" s="84"/>
      <c r="KEO13" s="84"/>
      <c r="KEP13" s="84"/>
      <c r="KEQ13" s="84"/>
      <c r="KER13" s="84"/>
      <c r="KES13" s="84"/>
      <c r="KET13" s="84"/>
      <c r="KEU13" s="84"/>
      <c r="KEV13" s="84"/>
      <c r="KEW13" s="84"/>
      <c r="KEX13" s="84"/>
      <c r="KEY13" s="84"/>
      <c r="KEZ13" s="84"/>
      <c r="KFA13" s="84"/>
      <c r="KFB13" s="84"/>
      <c r="KFC13" s="84"/>
      <c r="KFD13" s="84"/>
      <c r="KFE13" s="84"/>
      <c r="KFF13" s="84"/>
      <c r="KFG13" s="84"/>
      <c r="KFH13" s="84"/>
      <c r="KFI13" s="84"/>
      <c r="KFJ13" s="84"/>
      <c r="KFK13" s="84"/>
      <c r="KFL13" s="84"/>
      <c r="KFM13" s="84"/>
      <c r="KFN13" s="84"/>
      <c r="KFO13" s="84"/>
      <c r="KFP13" s="84"/>
      <c r="KFQ13" s="84"/>
      <c r="KFR13" s="84"/>
      <c r="KFS13" s="84"/>
      <c r="KFT13" s="84"/>
      <c r="KFU13" s="84"/>
      <c r="KFV13" s="84"/>
      <c r="KFW13" s="84"/>
      <c r="KFX13" s="84"/>
      <c r="KFY13" s="84"/>
      <c r="KFZ13" s="84"/>
      <c r="KGA13" s="84"/>
      <c r="KGB13" s="84"/>
      <c r="KGC13" s="84"/>
      <c r="KGD13" s="84"/>
      <c r="KGE13" s="84"/>
      <c r="KGF13" s="84"/>
      <c r="KGG13" s="84"/>
      <c r="KGH13" s="84"/>
      <c r="KGI13" s="84"/>
      <c r="KGJ13" s="84"/>
      <c r="KGK13" s="84"/>
      <c r="KGL13" s="84"/>
      <c r="KGM13" s="84"/>
      <c r="KGN13" s="84"/>
      <c r="KGO13" s="84"/>
      <c r="KGP13" s="84"/>
      <c r="KGQ13" s="84"/>
      <c r="KGR13" s="84"/>
      <c r="KGS13" s="84"/>
      <c r="KGT13" s="84"/>
      <c r="KGU13" s="84"/>
      <c r="KGV13" s="84"/>
      <c r="KGW13" s="84"/>
      <c r="KGX13" s="84"/>
      <c r="KGY13" s="84"/>
      <c r="KGZ13" s="84"/>
      <c r="KHA13" s="84"/>
      <c r="KHB13" s="84"/>
      <c r="KHC13" s="84"/>
      <c r="KHD13" s="84"/>
      <c r="KHE13" s="84"/>
      <c r="KHF13" s="84"/>
      <c r="KHG13" s="84"/>
      <c r="KHH13" s="84"/>
      <c r="KHI13" s="84"/>
      <c r="KHJ13" s="84"/>
      <c r="KHK13" s="84"/>
      <c r="KHL13" s="84"/>
      <c r="KHM13" s="84"/>
      <c r="KHN13" s="84"/>
      <c r="KHO13" s="84"/>
      <c r="KHP13" s="84"/>
      <c r="KHQ13" s="84"/>
      <c r="KHR13" s="84"/>
      <c r="KHS13" s="84"/>
      <c r="KHT13" s="84"/>
      <c r="KHU13" s="84"/>
      <c r="KHV13" s="84"/>
      <c r="KHW13" s="84"/>
      <c r="KHX13" s="84"/>
      <c r="KHY13" s="84"/>
      <c r="KHZ13" s="84"/>
      <c r="KIA13" s="84"/>
      <c r="KIB13" s="84"/>
      <c r="KIC13" s="84"/>
      <c r="KID13" s="84"/>
      <c r="KIE13" s="84"/>
      <c r="KIF13" s="84"/>
      <c r="KIG13" s="84"/>
      <c r="KIH13" s="84"/>
      <c r="KII13" s="84"/>
      <c r="KIJ13" s="84"/>
      <c r="KIK13" s="84"/>
      <c r="KIL13" s="84"/>
      <c r="KIM13" s="84"/>
      <c r="KIN13" s="84"/>
      <c r="KIO13" s="84"/>
      <c r="KIP13" s="84"/>
      <c r="KIQ13" s="84"/>
      <c r="KIR13" s="84"/>
      <c r="KIS13" s="84"/>
      <c r="KIT13" s="84"/>
      <c r="KIU13" s="84"/>
      <c r="KIV13" s="84"/>
      <c r="KIW13" s="84"/>
      <c r="KIX13" s="84"/>
      <c r="KIY13" s="84"/>
      <c r="KIZ13" s="84"/>
      <c r="KJA13" s="84"/>
      <c r="KJB13" s="84"/>
      <c r="KJC13" s="84"/>
      <c r="KJD13" s="84"/>
      <c r="KJE13" s="84"/>
      <c r="KJF13" s="84"/>
      <c r="KJG13" s="84"/>
      <c r="KJH13" s="84"/>
      <c r="KJI13" s="84"/>
      <c r="KJJ13" s="84"/>
      <c r="KJK13" s="84"/>
      <c r="KJL13" s="84"/>
      <c r="KJM13" s="84"/>
      <c r="KJN13" s="84"/>
      <c r="KJO13" s="84"/>
      <c r="KJP13" s="84"/>
      <c r="KJQ13" s="84"/>
      <c r="KJR13" s="84"/>
      <c r="KJS13" s="84"/>
      <c r="KJT13" s="84"/>
      <c r="KJU13" s="84"/>
      <c r="KJV13" s="84"/>
      <c r="KJW13" s="84"/>
      <c r="KJX13" s="84"/>
      <c r="KJY13" s="84"/>
      <c r="KJZ13" s="84"/>
      <c r="KKA13" s="84"/>
      <c r="KKB13" s="84"/>
      <c r="KKC13" s="84"/>
      <c r="KKD13" s="84"/>
      <c r="KKE13" s="84"/>
      <c r="KKF13" s="84"/>
      <c r="KKG13" s="84"/>
      <c r="KKH13" s="84"/>
      <c r="KKI13" s="84"/>
      <c r="KKJ13" s="84"/>
      <c r="KKK13" s="84"/>
      <c r="KKL13" s="84"/>
      <c r="KKM13" s="84"/>
      <c r="KKN13" s="84"/>
      <c r="KKO13" s="84"/>
      <c r="KKP13" s="84"/>
      <c r="KKQ13" s="84"/>
      <c r="KKR13" s="84"/>
      <c r="KKS13" s="84"/>
      <c r="KKT13" s="84"/>
      <c r="KKU13" s="84"/>
      <c r="KKV13" s="84"/>
      <c r="KKW13" s="84"/>
      <c r="KKX13" s="84"/>
      <c r="KKY13" s="84"/>
      <c r="KKZ13" s="84"/>
      <c r="KLA13" s="84"/>
      <c r="KLB13" s="84"/>
      <c r="KLC13" s="84"/>
      <c r="KLD13" s="84"/>
      <c r="KLE13" s="84"/>
      <c r="KLF13" s="84"/>
      <c r="KLG13" s="84"/>
      <c r="KLH13" s="84"/>
      <c r="KLI13" s="84"/>
      <c r="KLJ13" s="84"/>
      <c r="KLK13" s="84"/>
      <c r="KLL13" s="84"/>
      <c r="KLM13" s="84"/>
      <c r="KLN13" s="84"/>
      <c r="KLO13" s="84"/>
      <c r="KLP13" s="84"/>
      <c r="KLQ13" s="84"/>
      <c r="KLR13" s="84"/>
      <c r="KLS13" s="84"/>
      <c r="KLT13" s="84"/>
      <c r="KLU13" s="84"/>
      <c r="KLV13" s="84"/>
      <c r="KLW13" s="84"/>
      <c r="KLX13" s="84"/>
      <c r="KLY13" s="84"/>
      <c r="KLZ13" s="84"/>
      <c r="KMA13" s="84"/>
      <c r="KMB13" s="84"/>
      <c r="KMC13" s="84"/>
      <c r="KMD13" s="84"/>
      <c r="KME13" s="84"/>
      <c r="KMF13" s="84"/>
      <c r="KMG13" s="84"/>
      <c r="KMH13" s="84"/>
      <c r="KMI13" s="84"/>
      <c r="KMJ13" s="84"/>
      <c r="KMK13" s="84"/>
      <c r="KML13" s="84"/>
      <c r="KMM13" s="84"/>
      <c r="KMN13" s="84"/>
      <c r="KMO13" s="84"/>
      <c r="KMP13" s="84"/>
      <c r="KMQ13" s="84"/>
      <c r="KMR13" s="84"/>
      <c r="KMS13" s="84"/>
      <c r="KMT13" s="84"/>
      <c r="KMU13" s="84"/>
      <c r="KMV13" s="84"/>
      <c r="KMW13" s="84"/>
      <c r="KMX13" s="84"/>
      <c r="KMY13" s="84"/>
      <c r="KMZ13" s="84"/>
      <c r="KNA13" s="84"/>
      <c r="KNB13" s="84"/>
      <c r="KNC13" s="84"/>
      <c r="KND13" s="84"/>
      <c r="KNE13" s="84"/>
      <c r="KNF13" s="84"/>
      <c r="KNG13" s="84"/>
      <c r="KNH13" s="84"/>
      <c r="KNI13" s="84"/>
      <c r="KNJ13" s="84"/>
      <c r="KNK13" s="84"/>
      <c r="KNL13" s="84"/>
      <c r="KNM13" s="84"/>
      <c r="KNN13" s="84"/>
      <c r="KNO13" s="84"/>
      <c r="KNP13" s="84"/>
      <c r="KNQ13" s="84"/>
      <c r="KNR13" s="84"/>
      <c r="KNS13" s="84"/>
      <c r="KNT13" s="84"/>
      <c r="KNU13" s="84"/>
      <c r="KNV13" s="84"/>
      <c r="KNW13" s="84"/>
      <c r="KNX13" s="84"/>
      <c r="KNY13" s="84"/>
      <c r="KNZ13" s="84"/>
      <c r="KOA13" s="84"/>
      <c r="KOB13" s="84"/>
      <c r="KOC13" s="84"/>
      <c r="KOD13" s="84"/>
      <c r="KOE13" s="84"/>
      <c r="KOF13" s="84"/>
      <c r="KOG13" s="84"/>
      <c r="KOH13" s="84"/>
      <c r="KOI13" s="84"/>
      <c r="KOJ13" s="84"/>
      <c r="KOK13" s="84"/>
      <c r="KOL13" s="84"/>
      <c r="KOM13" s="84"/>
      <c r="KON13" s="84"/>
      <c r="KOO13" s="84"/>
      <c r="KOP13" s="84"/>
      <c r="KOQ13" s="84"/>
      <c r="KOR13" s="84"/>
      <c r="KOS13" s="84"/>
      <c r="KOT13" s="84"/>
      <c r="KOU13" s="84"/>
      <c r="KOV13" s="84"/>
      <c r="KOW13" s="84"/>
      <c r="KOX13" s="84"/>
      <c r="KOY13" s="84"/>
      <c r="KOZ13" s="84"/>
      <c r="KPA13" s="84"/>
      <c r="KPB13" s="84"/>
      <c r="KPC13" s="84"/>
      <c r="KPD13" s="84"/>
      <c r="KPE13" s="84"/>
      <c r="KPF13" s="84"/>
      <c r="KPG13" s="84"/>
      <c r="KPH13" s="84"/>
      <c r="KPI13" s="84"/>
      <c r="KPJ13" s="84"/>
      <c r="KPK13" s="84"/>
      <c r="KPL13" s="84"/>
      <c r="KPM13" s="84"/>
      <c r="KPN13" s="84"/>
      <c r="KPO13" s="84"/>
      <c r="KPP13" s="84"/>
      <c r="KPQ13" s="84"/>
      <c r="KPR13" s="84"/>
      <c r="KPS13" s="84"/>
      <c r="KPT13" s="84"/>
      <c r="KPU13" s="84"/>
      <c r="KPV13" s="84"/>
      <c r="KPW13" s="84"/>
      <c r="KPX13" s="84"/>
      <c r="KPY13" s="84"/>
      <c r="KPZ13" s="84"/>
      <c r="KQA13" s="84"/>
      <c r="KQB13" s="84"/>
      <c r="KQC13" s="84"/>
      <c r="KQD13" s="84"/>
      <c r="KQE13" s="84"/>
      <c r="KQF13" s="84"/>
      <c r="KQG13" s="84"/>
      <c r="KQH13" s="84"/>
      <c r="KQI13" s="84"/>
      <c r="KQJ13" s="84"/>
      <c r="KQK13" s="84"/>
      <c r="KQL13" s="84"/>
      <c r="KQM13" s="84"/>
      <c r="KQN13" s="84"/>
      <c r="KQO13" s="84"/>
      <c r="KQP13" s="84"/>
      <c r="KQQ13" s="84"/>
      <c r="KQR13" s="84"/>
      <c r="KQS13" s="84"/>
      <c r="KQT13" s="84"/>
      <c r="KQU13" s="84"/>
      <c r="KQV13" s="84"/>
      <c r="KQW13" s="84"/>
      <c r="KQX13" s="84"/>
      <c r="KQY13" s="84"/>
      <c r="KQZ13" s="84"/>
      <c r="KRA13" s="84"/>
      <c r="KRB13" s="84"/>
      <c r="KRC13" s="84"/>
      <c r="KRD13" s="84"/>
      <c r="KRE13" s="84"/>
      <c r="KRF13" s="84"/>
      <c r="KRG13" s="84"/>
      <c r="KRH13" s="84"/>
      <c r="KRI13" s="84"/>
      <c r="KRJ13" s="84"/>
      <c r="KRK13" s="84"/>
      <c r="KRL13" s="84"/>
      <c r="KRM13" s="84"/>
      <c r="KRN13" s="84"/>
      <c r="KRO13" s="84"/>
      <c r="KRP13" s="84"/>
      <c r="KRQ13" s="84"/>
      <c r="KRR13" s="84"/>
      <c r="KRS13" s="84"/>
      <c r="KRT13" s="84"/>
      <c r="KRU13" s="84"/>
      <c r="KRV13" s="84"/>
      <c r="KRW13" s="84"/>
      <c r="KRX13" s="84"/>
      <c r="KRY13" s="84"/>
      <c r="KRZ13" s="84"/>
      <c r="KSA13" s="84"/>
      <c r="KSB13" s="84"/>
      <c r="KSC13" s="84"/>
      <c r="KSD13" s="84"/>
      <c r="KSE13" s="84"/>
      <c r="KSF13" s="84"/>
      <c r="KSG13" s="84"/>
      <c r="KSH13" s="84"/>
      <c r="KSI13" s="84"/>
      <c r="KSJ13" s="84"/>
      <c r="KSK13" s="84"/>
      <c r="KSL13" s="84"/>
      <c r="KSM13" s="84"/>
      <c r="KSN13" s="84"/>
      <c r="KSO13" s="84"/>
      <c r="KSP13" s="84"/>
      <c r="KSQ13" s="84"/>
      <c r="KSR13" s="84"/>
      <c r="KSS13" s="84"/>
      <c r="KST13" s="84"/>
      <c r="KSU13" s="84"/>
      <c r="KSV13" s="84"/>
      <c r="KSW13" s="84"/>
      <c r="KSX13" s="84"/>
      <c r="KSY13" s="84"/>
      <c r="KSZ13" s="84"/>
      <c r="KTA13" s="84"/>
      <c r="KTB13" s="84"/>
      <c r="KTC13" s="84"/>
      <c r="KTD13" s="84"/>
      <c r="KTE13" s="84"/>
      <c r="KTF13" s="84"/>
      <c r="KTG13" s="84"/>
      <c r="KTH13" s="84"/>
      <c r="KTI13" s="84"/>
      <c r="KTJ13" s="84"/>
      <c r="KTK13" s="84"/>
      <c r="KTL13" s="84"/>
      <c r="KTM13" s="84"/>
      <c r="KTN13" s="84"/>
      <c r="KTO13" s="84"/>
      <c r="KTP13" s="84"/>
      <c r="KTQ13" s="84"/>
      <c r="KTR13" s="84"/>
      <c r="KTS13" s="84"/>
      <c r="KTT13" s="84"/>
      <c r="KTU13" s="84"/>
      <c r="KTV13" s="84"/>
      <c r="KTW13" s="84"/>
      <c r="KTX13" s="84"/>
      <c r="KTY13" s="84"/>
      <c r="KTZ13" s="84"/>
      <c r="KUA13" s="84"/>
      <c r="KUB13" s="84"/>
      <c r="KUC13" s="84"/>
      <c r="KUD13" s="84"/>
      <c r="KUE13" s="84"/>
      <c r="KUF13" s="84"/>
      <c r="KUG13" s="84"/>
      <c r="KUH13" s="84"/>
      <c r="KUI13" s="84"/>
      <c r="KUJ13" s="84"/>
      <c r="KUK13" s="84"/>
      <c r="KUL13" s="84"/>
      <c r="KUM13" s="84"/>
      <c r="KUN13" s="84"/>
      <c r="KUO13" s="84"/>
      <c r="KUP13" s="84"/>
      <c r="KUQ13" s="84"/>
      <c r="KUR13" s="84"/>
      <c r="KUS13" s="84"/>
      <c r="KUT13" s="84"/>
      <c r="KUU13" s="84"/>
      <c r="KUV13" s="84"/>
      <c r="KUW13" s="84"/>
      <c r="KUX13" s="84"/>
      <c r="KUY13" s="84"/>
      <c r="KUZ13" s="84"/>
      <c r="KVA13" s="84"/>
      <c r="KVB13" s="84"/>
      <c r="KVC13" s="84"/>
      <c r="KVD13" s="84"/>
      <c r="KVE13" s="84"/>
      <c r="KVF13" s="84"/>
      <c r="KVG13" s="84"/>
      <c r="KVH13" s="84"/>
      <c r="KVI13" s="84"/>
      <c r="KVJ13" s="84"/>
      <c r="KVK13" s="84"/>
      <c r="KVL13" s="84"/>
      <c r="KVM13" s="84"/>
      <c r="KVN13" s="84"/>
      <c r="KVO13" s="84"/>
      <c r="KVP13" s="84"/>
      <c r="KVQ13" s="84"/>
      <c r="KVR13" s="84"/>
      <c r="KVS13" s="84"/>
      <c r="KVT13" s="84"/>
      <c r="KVU13" s="84"/>
      <c r="KVV13" s="84"/>
      <c r="KVW13" s="84"/>
      <c r="KVX13" s="84"/>
      <c r="KVY13" s="84"/>
      <c r="KVZ13" s="84"/>
      <c r="KWA13" s="84"/>
      <c r="KWB13" s="84"/>
      <c r="KWC13" s="84"/>
      <c r="KWD13" s="84"/>
      <c r="KWE13" s="84"/>
      <c r="KWF13" s="84"/>
      <c r="KWG13" s="84"/>
      <c r="KWH13" s="84"/>
      <c r="KWI13" s="84"/>
      <c r="KWJ13" s="84"/>
      <c r="KWK13" s="84"/>
      <c r="KWL13" s="84"/>
      <c r="KWM13" s="84"/>
      <c r="KWN13" s="84"/>
      <c r="KWO13" s="84"/>
      <c r="KWP13" s="84"/>
      <c r="KWQ13" s="84"/>
      <c r="KWR13" s="84"/>
      <c r="KWS13" s="84"/>
      <c r="KWT13" s="84"/>
      <c r="KWU13" s="84"/>
      <c r="KWV13" s="84"/>
      <c r="KWW13" s="84"/>
      <c r="KWX13" s="84"/>
      <c r="KWY13" s="84"/>
      <c r="KWZ13" s="84"/>
      <c r="KXA13" s="84"/>
      <c r="KXB13" s="84"/>
      <c r="KXC13" s="84"/>
      <c r="KXD13" s="84"/>
      <c r="KXE13" s="84"/>
      <c r="KXF13" s="84"/>
      <c r="KXG13" s="84"/>
      <c r="KXH13" s="84"/>
      <c r="KXI13" s="84"/>
      <c r="KXJ13" s="84"/>
      <c r="KXK13" s="84"/>
      <c r="KXL13" s="84"/>
      <c r="KXM13" s="84"/>
      <c r="KXN13" s="84"/>
      <c r="KXO13" s="84"/>
      <c r="KXP13" s="84"/>
      <c r="KXQ13" s="84"/>
      <c r="KXR13" s="84"/>
      <c r="KXS13" s="84"/>
      <c r="KXT13" s="84"/>
      <c r="KXU13" s="84"/>
      <c r="KXV13" s="84"/>
      <c r="KXW13" s="84"/>
      <c r="KXX13" s="84"/>
      <c r="KXY13" s="84"/>
      <c r="KXZ13" s="84"/>
      <c r="KYA13" s="84"/>
      <c r="KYB13" s="84"/>
      <c r="KYC13" s="84"/>
      <c r="KYD13" s="84"/>
      <c r="KYE13" s="84"/>
      <c r="KYF13" s="84"/>
      <c r="KYG13" s="84"/>
      <c r="KYH13" s="84"/>
      <c r="KYI13" s="84"/>
      <c r="KYJ13" s="84"/>
      <c r="KYK13" s="84"/>
      <c r="KYL13" s="84"/>
      <c r="KYM13" s="84"/>
      <c r="KYN13" s="84"/>
      <c r="KYO13" s="84"/>
      <c r="KYP13" s="84"/>
      <c r="KYQ13" s="84"/>
      <c r="KYR13" s="84"/>
      <c r="KYS13" s="84"/>
      <c r="KYT13" s="84"/>
      <c r="KYU13" s="84"/>
      <c r="KYV13" s="84"/>
      <c r="KYW13" s="84"/>
      <c r="KYX13" s="84"/>
      <c r="KYY13" s="84"/>
      <c r="KYZ13" s="84"/>
      <c r="KZA13" s="84"/>
      <c r="KZB13" s="84"/>
      <c r="KZC13" s="84"/>
      <c r="KZD13" s="84"/>
      <c r="KZE13" s="84"/>
      <c r="KZF13" s="84"/>
      <c r="KZG13" s="84"/>
      <c r="KZH13" s="84"/>
      <c r="KZI13" s="84"/>
      <c r="KZJ13" s="84"/>
      <c r="KZK13" s="84"/>
      <c r="KZL13" s="84"/>
      <c r="KZM13" s="84"/>
      <c r="KZN13" s="84"/>
      <c r="KZO13" s="84"/>
      <c r="KZP13" s="84"/>
      <c r="KZQ13" s="84"/>
      <c r="KZR13" s="84"/>
      <c r="KZS13" s="84"/>
      <c r="KZT13" s="84"/>
      <c r="KZU13" s="84"/>
      <c r="KZV13" s="84"/>
      <c r="KZW13" s="84"/>
      <c r="KZX13" s="84"/>
      <c r="KZY13" s="84"/>
      <c r="KZZ13" s="84"/>
      <c r="LAA13" s="84"/>
      <c r="LAB13" s="84"/>
      <c r="LAC13" s="84"/>
      <c r="LAD13" s="84"/>
      <c r="LAE13" s="84"/>
      <c r="LAF13" s="84"/>
      <c r="LAG13" s="84"/>
      <c r="LAH13" s="84"/>
      <c r="LAI13" s="84"/>
      <c r="LAJ13" s="84"/>
      <c r="LAK13" s="84"/>
      <c r="LAL13" s="84"/>
      <c r="LAM13" s="84"/>
      <c r="LAN13" s="84"/>
      <c r="LAO13" s="84"/>
      <c r="LAP13" s="84"/>
      <c r="LAQ13" s="84"/>
      <c r="LAR13" s="84"/>
      <c r="LAS13" s="84"/>
      <c r="LAT13" s="84"/>
      <c r="LAU13" s="84"/>
      <c r="LAV13" s="84"/>
      <c r="LAW13" s="84"/>
      <c r="LAX13" s="84"/>
      <c r="LAY13" s="84"/>
      <c r="LAZ13" s="84"/>
      <c r="LBA13" s="84"/>
      <c r="LBB13" s="84"/>
      <c r="LBC13" s="84"/>
      <c r="LBD13" s="84"/>
      <c r="LBE13" s="84"/>
      <c r="LBF13" s="84"/>
      <c r="LBG13" s="84"/>
      <c r="LBH13" s="84"/>
      <c r="LBI13" s="84"/>
      <c r="LBJ13" s="84"/>
      <c r="LBK13" s="84"/>
      <c r="LBL13" s="84"/>
      <c r="LBM13" s="84"/>
      <c r="LBN13" s="84"/>
      <c r="LBO13" s="84"/>
      <c r="LBP13" s="84"/>
      <c r="LBQ13" s="84"/>
      <c r="LBR13" s="84"/>
      <c r="LBS13" s="84"/>
      <c r="LBT13" s="84"/>
      <c r="LBU13" s="84"/>
      <c r="LBV13" s="84"/>
      <c r="LBW13" s="84"/>
      <c r="LBX13" s="84"/>
      <c r="LBY13" s="84"/>
      <c r="LBZ13" s="84"/>
      <c r="LCA13" s="84"/>
      <c r="LCB13" s="84"/>
      <c r="LCC13" s="84"/>
      <c r="LCD13" s="84"/>
      <c r="LCE13" s="84"/>
      <c r="LCF13" s="84"/>
      <c r="LCG13" s="84"/>
      <c r="LCH13" s="84"/>
      <c r="LCI13" s="84"/>
      <c r="LCJ13" s="84"/>
      <c r="LCK13" s="84"/>
      <c r="LCL13" s="84"/>
      <c r="LCM13" s="84"/>
      <c r="LCN13" s="84"/>
      <c r="LCO13" s="84"/>
      <c r="LCP13" s="84"/>
      <c r="LCQ13" s="84"/>
      <c r="LCR13" s="84"/>
      <c r="LCS13" s="84"/>
      <c r="LCT13" s="84"/>
      <c r="LCU13" s="84"/>
      <c r="LCV13" s="84"/>
      <c r="LCW13" s="84"/>
      <c r="LCX13" s="84"/>
      <c r="LCY13" s="84"/>
      <c r="LCZ13" s="84"/>
      <c r="LDA13" s="84"/>
      <c r="LDB13" s="84"/>
      <c r="LDC13" s="84"/>
      <c r="LDD13" s="84"/>
      <c r="LDE13" s="84"/>
      <c r="LDF13" s="84"/>
      <c r="LDG13" s="84"/>
      <c r="LDH13" s="84"/>
      <c r="LDI13" s="84"/>
      <c r="LDJ13" s="84"/>
      <c r="LDK13" s="84"/>
      <c r="LDL13" s="84"/>
      <c r="LDM13" s="84"/>
      <c r="LDN13" s="84"/>
      <c r="LDO13" s="84"/>
      <c r="LDP13" s="84"/>
      <c r="LDQ13" s="84"/>
      <c r="LDR13" s="84"/>
      <c r="LDS13" s="84"/>
      <c r="LDT13" s="84"/>
      <c r="LDU13" s="84"/>
      <c r="LDV13" s="84"/>
      <c r="LDW13" s="84"/>
      <c r="LDX13" s="84"/>
      <c r="LDY13" s="84"/>
      <c r="LDZ13" s="84"/>
      <c r="LEA13" s="84"/>
      <c r="LEB13" s="84"/>
      <c r="LEC13" s="84"/>
      <c r="LED13" s="84"/>
      <c r="LEE13" s="84"/>
      <c r="LEF13" s="84"/>
      <c r="LEG13" s="84"/>
      <c r="LEH13" s="84"/>
      <c r="LEI13" s="84"/>
      <c r="LEJ13" s="84"/>
      <c r="LEK13" s="84"/>
      <c r="LEL13" s="84"/>
      <c r="LEM13" s="84"/>
      <c r="LEN13" s="84"/>
      <c r="LEO13" s="84"/>
      <c r="LEP13" s="84"/>
      <c r="LEQ13" s="84"/>
      <c r="LER13" s="84"/>
      <c r="LES13" s="84"/>
      <c r="LET13" s="84"/>
      <c r="LEU13" s="84"/>
      <c r="LEV13" s="84"/>
      <c r="LEW13" s="84"/>
      <c r="LEX13" s="84"/>
      <c r="LEY13" s="84"/>
      <c r="LEZ13" s="84"/>
      <c r="LFA13" s="84"/>
      <c r="LFB13" s="84"/>
      <c r="LFC13" s="84"/>
      <c r="LFD13" s="84"/>
      <c r="LFE13" s="84"/>
      <c r="LFF13" s="84"/>
      <c r="LFG13" s="84"/>
      <c r="LFH13" s="84"/>
      <c r="LFI13" s="84"/>
      <c r="LFJ13" s="84"/>
      <c r="LFK13" s="84"/>
      <c r="LFL13" s="84"/>
      <c r="LFM13" s="84"/>
      <c r="LFN13" s="84"/>
      <c r="LFO13" s="84"/>
      <c r="LFP13" s="84"/>
      <c r="LFQ13" s="84"/>
      <c r="LFR13" s="84"/>
      <c r="LFS13" s="84"/>
      <c r="LFT13" s="84"/>
      <c r="LFU13" s="84"/>
      <c r="LFV13" s="84"/>
      <c r="LFW13" s="84"/>
      <c r="LFX13" s="84"/>
      <c r="LFY13" s="84"/>
      <c r="LFZ13" s="84"/>
      <c r="LGA13" s="84"/>
      <c r="LGB13" s="84"/>
      <c r="LGC13" s="84"/>
      <c r="LGD13" s="84"/>
      <c r="LGE13" s="84"/>
      <c r="LGF13" s="84"/>
      <c r="LGG13" s="84"/>
      <c r="LGH13" s="84"/>
      <c r="LGI13" s="84"/>
      <c r="LGJ13" s="84"/>
      <c r="LGK13" s="84"/>
      <c r="LGL13" s="84"/>
      <c r="LGM13" s="84"/>
      <c r="LGN13" s="84"/>
      <c r="LGO13" s="84"/>
      <c r="LGP13" s="84"/>
      <c r="LGQ13" s="84"/>
      <c r="LGR13" s="84"/>
      <c r="LGS13" s="84"/>
      <c r="LGT13" s="84"/>
      <c r="LGU13" s="84"/>
      <c r="LGV13" s="84"/>
      <c r="LGW13" s="84"/>
      <c r="LGX13" s="84"/>
      <c r="LGY13" s="84"/>
      <c r="LGZ13" s="84"/>
      <c r="LHA13" s="84"/>
      <c r="LHB13" s="84"/>
      <c r="LHC13" s="84"/>
      <c r="LHD13" s="84"/>
      <c r="LHE13" s="84"/>
      <c r="LHF13" s="84"/>
      <c r="LHG13" s="84"/>
      <c r="LHH13" s="84"/>
      <c r="LHI13" s="84"/>
      <c r="LHJ13" s="84"/>
      <c r="LHK13" s="84"/>
      <c r="LHL13" s="84"/>
      <c r="LHM13" s="84"/>
      <c r="LHN13" s="84"/>
      <c r="LHO13" s="84"/>
      <c r="LHP13" s="84"/>
      <c r="LHQ13" s="84"/>
      <c r="LHR13" s="84"/>
      <c r="LHS13" s="84"/>
      <c r="LHT13" s="84"/>
      <c r="LHU13" s="84"/>
      <c r="LHV13" s="84"/>
      <c r="LHW13" s="84"/>
      <c r="LHX13" s="84"/>
      <c r="LHY13" s="84"/>
      <c r="LHZ13" s="84"/>
      <c r="LIA13" s="84"/>
      <c r="LIB13" s="84"/>
      <c r="LIC13" s="84"/>
      <c r="LID13" s="84"/>
      <c r="LIE13" s="84"/>
      <c r="LIF13" s="84"/>
      <c r="LIG13" s="84"/>
      <c r="LIH13" s="84"/>
      <c r="LII13" s="84"/>
      <c r="LIJ13" s="84"/>
      <c r="LIK13" s="84"/>
      <c r="LIL13" s="84"/>
      <c r="LIM13" s="84"/>
      <c r="LIN13" s="84"/>
      <c r="LIO13" s="84"/>
      <c r="LIP13" s="84"/>
      <c r="LIQ13" s="84"/>
      <c r="LIR13" s="84"/>
      <c r="LIS13" s="84"/>
      <c r="LIT13" s="84"/>
      <c r="LIU13" s="84"/>
      <c r="LIV13" s="84"/>
      <c r="LIW13" s="84"/>
      <c r="LIX13" s="84"/>
      <c r="LIY13" s="84"/>
      <c r="LIZ13" s="84"/>
      <c r="LJA13" s="84"/>
      <c r="LJB13" s="84"/>
      <c r="LJC13" s="84"/>
      <c r="LJD13" s="84"/>
      <c r="LJE13" s="84"/>
      <c r="LJF13" s="84"/>
      <c r="LJG13" s="84"/>
      <c r="LJH13" s="84"/>
      <c r="LJI13" s="84"/>
      <c r="LJJ13" s="84"/>
      <c r="LJK13" s="84"/>
      <c r="LJL13" s="84"/>
      <c r="LJM13" s="84"/>
      <c r="LJN13" s="84"/>
      <c r="LJO13" s="84"/>
      <c r="LJP13" s="84"/>
      <c r="LJQ13" s="84"/>
      <c r="LJR13" s="84"/>
      <c r="LJS13" s="84"/>
      <c r="LJT13" s="84"/>
      <c r="LJU13" s="84"/>
      <c r="LJV13" s="84"/>
      <c r="LJW13" s="84"/>
      <c r="LJX13" s="84"/>
      <c r="LJY13" s="84"/>
      <c r="LJZ13" s="84"/>
      <c r="LKA13" s="84"/>
      <c r="LKB13" s="84"/>
      <c r="LKC13" s="84"/>
      <c r="LKD13" s="84"/>
      <c r="LKE13" s="84"/>
      <c r="LKF13" s="84"/>
      <c r="LKG13" s="84"/>
      <c r="LKH13" s="84"/>
      <c r="LKI13" s="84"/>
      <c r="LKJ13" s="84"/>
      <c r="LKK13" s="84"/>
      <c r="LKL13" s="84"/>
      <c r="LKM13" s="84"/>
      <c r="LKN13" s="84"/>
      <c r="LKO13" s="84"/>
      <c r="LKP13" s="84"/>
      <c r="LKQ13" s="84"/>
      <c r="LKR13" s="84"/>
      <c r="LKS13" s="84"/>
      <c r="LKT13" s="84"/>
      <c r="LKU13" s="84"/>
      <c r="LKV13" s="84"/>
      <c r="LKW13" s="84"/>
      <c r="LKX13" s="84"/>
      <c r="LKY13" s="84"/>
      <c r="LKZ13" s="84"/>
      <c r="LLA13" s="84"/>
      <c r="LLB13" s="84"/>
      <c r="LLC13" s="84"/>
      <c r="LLD13" s="84"/>
      <c r="LLE13" s="84"/>
      <c r="LLF13" s="84"/>
      <c r="LLG13" s="84"/>
      <c r="LLH13" s="84"/>
      <c r="LLI13" s="84"/>
      <c r="LLJ13" s="84"/>
      <c r="LLK13" s="84"/>
      <c r="LLL13" s="84"/>
      <c r="LLM13" s="84"/>
      <c r="LLN13" s="84"/>
      <c r="LLO13" s="84"/>
      <c r="LLP13" s="84"/>
      <c r="LLQ13" s="84"/>
      <c r="LLR13" s="84"/>
      <c r="LLS13" s="84"/>
      <c r="LLT13" s="84"/>
      <c r="LLU13" s="84"/>
      <c r="LLV13" s="84"/>
      <c r="LLW13" s="84"/>
      <c r="LLX13" s="84"/>
      <c r="LLY13" s="84"/>
      <c r="LLZ13" s="84"/>
      <c r="LMA13" s="84"/>
      <c r="LMB13" s="84"/>
      <c r="LMC13" s="84"/>
      <c r="LMD13" s="84"/>
      <c r="LME13" s="84"/>
      <c r="LMF13" s="84"/>
      <c r="LMG13" s="84"/>
      <c r="LMH13" s="84"/>
      <c r="LMI13" s="84"/>
      <c r="LMJ13" s="84"/>
      <c r="LMK13" s="84"/>
      <c r="LML13" s="84"/>
      <c r="LMM13" s="84"/>
      <c r="LMN13" s="84"/>
      <c r="LMO13" s="84"/>
      <c r="LMP13" s="84"/>
      <c r="LMQ13" s="84"/>
      <c r="LMR13" s="84"/>
      <c r="LMS13" s="84"/>
      <c r="LMT13" s="84"/>
      <c r="LMU13" s="84"/>
      <c r="LMV13" s="84"/>
      <c r="LMW13" s="84"/>
      <c r="LMX13" s="84"/>
      <c r="LMY13" s="84"/>
      <c r="LMZ13" s="84"/>
      <c r="LNA13" s="84"/>
      <c r="LNB13" s="84"/>
      <c r="LNC13" s="84"/>
      <c r="LND13" s="84"/>
      <c r="LNE13" s="84"/>
      <c r="LNF13" s="84"/>
      <c r="LNG13" s="84"/>
      <c r="LNH13" s="84"/>
      <c r="LNI13" s="84"/>
      <c r="LNJ13" s="84"/>
      <c r="LNK13" s="84"/>
      <c r="LNL13" s="84"/>
      <c r="LNM13" s="84"/>
      <c r="LNN13" s="84"/>
      <c r="LNO13" s="84"/>
      <c r="LNP13" s="84"/>
      <c r="LNQ13" s="84"/>
      <c r="LNR13" s="84"/>
      <c r="LNS13" s="84"/>
      <c r="LNT13" s="84"/>
      <c r="LNU13" s="84"/>
      <c r="LNV13" s="84"/>
      <c r="LNW13" s="84"/>
      <c r="LNX13" s="84"/>
      <c r="LNY13" s="84"/>
      <c r="LNZ13" s="84"/>
      <c r="LOA13" s="84"/>
      <c r="LOB13" s="84"/>
      <c r="LOC13" s="84"/>
      <c r="LOD13" s="84"/>
      <c r="LOE13" s="84"/>
      <c r="LOF13" s="84"/>
      <c r="LOG13" s="84"/>
      <c r="LOH13" s="84"/>
      <c r="LOI13" s="84"/>
      <c r="LOJ13" s="84"/>
      <c r="LOK13" s="84"/>
      <c r="LOL13" s="84"/>
      <c r="LOM13" s="84"/>
      <c r="LON13" s="84"/>
      <c r="LOO13" s="84"/>
      <c r="LOP13" s="84"/>
      <c r="LOQ13" s="84"/>
      <c r="LOR13" s="84"/>
      <c r="LOS13" s="84"/>
      <c r="LOT13" s="84"/>
      <c r="LOU13" s="84"/>
      <c r="LOV13" s="84"/>
      <c r="LOW13" s="84"/>
      <c r="LOX13" s="84"/>
      <c r="LOY13" s="84"/>
      <c r="LOZ13" s="84"/>
      <c r="LPA13" s="84"/>
      <c r="LPB13" s="84"/>
      <c r="LPC13" s="84"/>
      <c r="LPD13" s="84"/>
      <c r="LPE13" s="84"/>
      <c r="LPF13" s="84"/>
      <c r="LPG13" s="84"/>
      <c r="LPH13" s="84"/>
      <c r="LPI13" s="84"/>
      <c r="LPJ13" s="84"/>
      <c r="LPK13" s="84"/>
      <c r="LPL13" s="84"/>
      <c r="LPM13" s="84"/>
      <c r="LPN13" s="84"/>
      <c r="LPO13" s="84"/>
      <c r="LPP13" s="84"/>
      <c r="LPQ13" s="84"/>
      <c r="LPR13" s="84"/>
      <c r="LPS13" s="84"/>
      <c r="LPT13" s="84"/>
      <c r="LPU13" s="84"/>
      <c r="LPV13" s="84"/>
      <c r="LPW13" s="84"/>
      <c r="LPX13" s="84"/>
      <c r="LPY13" s="84"/>
      <c r="LPZ13" s="84"/>
      <c r="LQA13" s="84"/>
      <c r="LQB13" s="84"/>
      <c r="LQC13" s="84"/>
      <c r="LQD13" s="84"/>
      <c r="LQE13" s="84"/>
      <c r="LQF13" s="84"/>
      <c r="LQG13" s="84"/>
      <c r="LQH13" s="84"/>
      <c r="LQI13" s="84"/>
      <c r="LQJ13" s="84"/>
      <c r="LQK13" s="84"/>
      <c r="LQL13" s="84"/>
      <c r="LQM13" s="84"/>
      <c r="LQN13" s="84"/>
      <c r="LQO13" s="84"/>
      <c r="LQP13" s="84"/>
      <c r="LQQ13" s="84"/>
      <c r="LQR13" s="84"/>
      <c r="LQS13" s="84"/>
      <c r="LQT13" s="84"/>
      <c r="LQU13" s="84"/>
      <c r="LQV13" s="84"/>
      <c r="LQW13" s="84"/>
      <c r="LQX13" s="84"/>
      <c r="LQY13" s="84"/>
      <c r="LQZ13" s="84"/>
      <c r="LRA13" s="84"/>
      <c r="LRB13" s="84"/>
      <c r="LRC13" s="84"/>
      <c r="LRD13" s="84"/>
      <c r="LRE13" s="84"/>
      <c r="LRF13" s="84"/>
      <c r="LRG13" s="84"/>
      <c r="LRH13" s="84"/>
      <c r="LRI13" s="84"/>
      <c r="LRJ13" s="84"/>
      <c r="LRK13" s="84"/>
      <c r="LRL13" s="84"/>
      <c r="LRM13" s="84"/>
      <c r="LRN13" s="84"/>
      <c r="LRO13" s="84"/>
      <c r="LRP13" s="84"/>
      <c r="LRQ13" s="84"/>
      <c r="LRR13" s="84"/>
      <c r="LRS13" s="84"/>
      <c r="LRT13" s="84"/>
      <c r="LRU13" s="84"/>
      <c r="LRV13" s="84"/>
      <c r="LRW13" s="84"/>
      <c r="LRX13" s="84"/>
      <c r="LRY13" s="84"/>
      <c r="LRZ13" s="84"/>
      <c r="LSA13" s="84"/>
      <c r="LSB13" s="84"/>
      <c r="LSC13" s="84"/>
      <c r="LSD13" s="84"/>
      <c r="LSE13" s="84"/>
      <c r="LSF13" s="84"/>
      <c r="LSG13" s="84"/>
      <c r="LSH13" s="84"/>
      <c r="LSI13" s="84"/>
      <c r="LSJ13" s="84"/>
      <c r="LSK13" s="84"/>
      <c r="LSL13" s="84"/>
      <c r="LSM13" s="84"/>
      <c r="LSN13" s="84"/>
      <c r="LSO13" s="84"/>
      <c r="LSP13" s="84"/>
      <c r="LSQ13" s="84"/>
      <c r="LSR13" s="84"/>
      <c r="LSS13" s="84"/>
      <c r="LST13" s="84"/>
      <c r="LSU13" s="84"/>
      <c r="LSV13" s="84"/>
      <c r="LSW13" s="84"/>
      <c r="LSX13" s="84"/>
      <c r="LSY13" s="84"/>
      <c r="LSZ13" s="84"/>
      <c r="LTA13" s="84"/>
      <c r="LTB13" s="84"/>
      <c r="LTC13" s="84"/>
      <c r="LTD13" s="84"/>
      <c r="LTE13" s="84"/>
      <c r="LTF13" s="84"/>
      <c r="LTG13" s="84"/>
      <c r="LTH13" s="84"/>
      <c r="LTI13" s="84"/>
      <c r="LTJ13" s="84"/>
      <c r="LTK13" s="84"/>
      <c r="LTL13" s="84"/>
      <c r="LTM13" s="84"/>
      <c r="LTN13" s="84"/>
      <c r="LTO13" s="84"/>
      <c r="LTP13" s="84"/>
      <c r="LTQ13" s="84"/>
      <c r="LTR13" s="84"/>
      <c r="LTS13" s="84"/>
      <c r="LTT13" s="84"/>
      <c r="LTU13" s="84"/>
      <c r="LTV13" s="84"/>
      <c r="LTW13" s="84"/>
      <c r="LTX13" s="84"/>
      <c r="LTY13" s="84"/>
      <c r="LTZ13" s="84"/>
      <c r="LUA13" s="84"/>
      <c r="LUB13" s="84"/>
      <c r="LUC13" s="84"/>
      <c r="LUD13" s="84"/>
      <c r="LUE13" s="84"/>
      <c r="LUF13" s="84"/>
      <c r="LUG13" s="84"/>
      <c r="LUH13" s="84"/>
      <c r="LUI13" s="84"/>
      <c r="LUJ13" s="84"/>
      <c r="LUK13" s="84"/>
      <c r="LUL13" s="84"/>
      <c r="LUM13" s="84"/>
      <c r="LUN13" s="84"/>
      <c r="LUO13" s="84"/>
      <c r="LUP13" s="84"/>
      <c r="LUQ13" s="84"/>
      <c r="LUR13" s="84"/>
      <c r="LUS13" s="84"/>
      <c r="LUT13" s="84"/>
      <c r="LUU13" s="84"/>
      <c r="LUV13" s="84"/>
      <c r="LUW13" s="84"/>
      <c r="LUX13" s="84"/>
      <c r="LUY13" s="84"/>
      <c r="LUZ13" s="84"/>
      <c r="LVA13" s="84"/>
      <c r="LVB13" s="84"/>
      <c r="LVC13" s="84"/>
      <c r="LVD13" s="84"/>
      <c r="LVE13" s="84"/>
      <c r="LVF13" s="84"/>
      <c r="LVG13" s="84"/>
      <c r="LVH13" s="84"/>
      <c r="LVI13" s="84"/>
      <c r="LVJ13" s="84"/>
      <c r="LVK13" s="84"/>
      <c r="LVL13" s="84"/>
      <c r="LVM13" s="84"/>
      <c r="LVN13" s="84"/>
      <c r="LVO13" s="84"/>
      <c r="LVP13" s="84"/>
      <c r="LVQ13" s="84"/>
      <c r="LVR13" s="84"/>
      <c r="LVS13" s="84"/>
      <c r="LVT13" s="84"/>
      <c r="LVU13" s="84"/>
      <c r="LVV13" s="84"/>
      <c r="LVW13" s="84"/>
      <c r="LVX13" s="84"/>
      <c r="LVY13" s="84"/>
      <c r="LVZ13" s="84"/>
      <c r="LWA13" s="84"/>
      <c r="LWB13" s="84"/>
      <c r="LWC13" s="84"/>
      <c r="LWD13" s="84"/>
      <c r="LWE13" s="84"/>
      <c r="LWF13" s="84"/>
      <c r="LWG13" s="84"/>
      <c r="LWH13" s="84"/>
      <c r="LWI13" s="84"/>
      <c r="LWJ13" s="84"/>
      <c r="LWK13" s="84"/>
      <c r="LWL13" s="84"/>
      <c r="LWM13" s="84"/>
      <c r="LWN13" s="84"/>
      <c r="LWO13" s="84"/>
      <c r="LWP13" s="84"/>
      <c r="LWQ13" s="84"/>
      <c r="LWR13" s="84"/>
      <c r="LWS13" s="84"/>
      <c r="LWT13" s="84"/>
      <c r="LWU13" s="84"/>
      <c r="LWV13" s="84"/>
      <c r="LWW13" s="84"/>
      <c r="LWX13" s="84"/>
      <c r="LWY13" s="84"/>
      <c r="LWZ13" s="84"/>
      <c r="LXA13" s="84"/>
      <c r="LXB13" s="84"/>
      <c r="LXC13" s="84"/>
      <c r="LXD13" s="84"/>
      <c r="LXE13" s="84"/>
      <c r="LXF13" s="84"/>
      <c r="LXG13" s="84"/>
      <c r="LXH13" s="84"/>
      <c r="LXI13" s="84"/>
      <c r="LXJ13" s="84"/>
      <c r="LXK13" s="84"/>
      <c r="LXL13" s="84"/>
      <c r="LXM13" s="84"/>
      <c r="LXN13" s="84"/>
      <c r="LXO13" s="84"/>
      <c r="LXP13" s="84"/>
      <c r="LXQ13" s="84"/>
      <c r="LXR13" s="84"/>
      <c r="LXS13" s="84"/>
      <c r="LXT13" s="84"/>
      <c r="LXU13" s="84"/>
      <c r="LXV13" s="84"/>
      <c r="LXW13" s="84"/>
      <c r="LXX13" s="84"/>
      <c r="LXY13" s="84"/>
      <c r="LXZ13" s="84"/>
      <c r="LYA13" s="84"/>
      <c r="LYB13" s="84"/>
      <c r="LYC13" s="84"/>
      <c r="LYD13" s="84"/>
      <c r="LYE13" s="84"/>
      <c r="LYF13" s="84"/>
      <c r="LYG13" s="84"/>
      <c r="LYH13" s="84"/>
      <c r="LYI13" s="84"/>
      <c r="LYJ13" s="84"/>
      <c r="LYK13" s="84"/>
      <c r="LYL13" s="84"/>
      <c r="LYM13" s="84"/>
      <c r="LYN13" s="84"/>
      <c r="LYO13" s="84"/>
      <c r="LYP13" s="84"/>
      <c r="LYQ13" s="84"/>
      <c r="LYR13" s="84"/>
      <c r="LYS13" s="84"/>
      <c r="LYT13" s="84"/>
      <c r="LYU13" s="84"/>
      <c r="LYV13" s="84"/>
      <c r="LYW13" s="84"/>
      <c r="LYX13" s="84"/>
      <c r="LYY13" s="84"/>
      <c r="LYZ13" s="84"/>
      <c r="LZA13" s="84"/>
      <c r="LZB13" s="84"/>
      <c r="LZC13" s="84"/>
      <c r="LZD13" s="84"/>
      <c r="LZE13" s="84"/>
      <c r="LZF13" s="84"/>
      <c r="LZG13" s="84"/>
      <c r="LZH13" s="84"/>
      <c r="LZI13" s="84"/>
      <c r="LZJ13" s="84"/>
      <c r="LZK13" s="84"/>
      <c r="LZL13" s="84"/>
      <c r="LZM13" s="84"/>
      <c r="LZN13" s="84"/>
      <c r="LZO13" s="84"/>
      <c r="LZP13" s="84"/>
      <c r="LZQ13" s="84"/>
      <c r="LZR13" s="84"/>
      <c r="LZS13" s="84"/>
      <c r="LZT13" s="84"/>
      <c r="LZU13" s="84"/>
      <c r="LZV13" s="84"/>
      <c r="LZW13" s="84"/>
      <c r="LZX13" s="84"/>
      <c r="LZY13" s="84"/>
      <c r="LZZ13" s="84"/>
      <c r="MAA13" s="84"/>
      <c r="MAB13" s="84"/>
      <c r="MAC13" s="84"/>
      <c r="MAD13" s="84"/>
      <c r="MAE13" s="84"/>
      <c r="MAF13" s="84"/>
      <c r="MAG13" s="84"/>
      <c r="MAH13" s="84"/>
      <c r="MAI13" s="84"/>
      <c r="MAJ13" s="84"/>
      <c r="MAK13" s="84"/>
      <c r="MAL13" s="84"/>
      <c r="MAM13" s="84"/>
      <c r="MAN13" s="84"/>
      <c r="MAO13" s="84"/>
      <c r="MAP13" s="84"/>
      <c r="MAQ13" s="84"/>
      <c r="MAR13" s="84"/>
      <c r="MAS13" s="84"/>
      <c r="MAT13" s="84"/>
      <c r="MAU13" s="84"/>
      <c r="MAV13" s="84"/>
      <c r="MAW13" s="84"/>
      <c r="MAX13" s="84"/>
      <c r="MAY13" s="84"/>
      <c r="MAZ13" s="84"/>
      <c r="MBA13" s="84"/>
      <c r="MBB13" s="84"/>
      <c r="MBC13" s="84"/>
      <c r="MBD13" s="84"/>
      <c r="MBE13" s="84"/>
      <c r="MBF13" s="84"/>
      <c r="MBG13" s="84"/>
      <c r="MBH13" s="84"/>
      <c r="MBI13" s="84"/>
      <c r="MBJ13" s="84"/>
      <c r="MBK13" s="84"/>
      <c r="MBL13" s="84"/>
      <c r="MBM13" s="84"/>
      <c r="MBN13" s="84"/>
      <c r="MBO13" s="84"/>
      <c r="MBP13" s="84"/>
      <c r="MBQ13" s="84"/>
      <c r="MBR13" s="84"/>
      <c r="MBS13" s="84"/>
      <c r="MBT13" s="84"/>
      <c r="MBU13" s="84"/>
      <c r="MBV13" s="84"/>
      <c r="MBW13" s="84"/>
      <c r="MBX13" s="84"/>
      <c r="MBY13" s="84"/>
      <c r="MBZ13" s="84"/>
      <c r="MCA13" s="84"/>
      <c r="MCB13" s="84"/>
      <c r="MCC13" s="84"/>
      <c r="MCD13" s="84"/>
      <c r="MCE13" s="84"/>
      <c r="MCF13" s="84"/>
      <c r="MCG13" s="84"/>
      <c r="MCH13" s="84"/>
      <c r="MCI13" s="84"/>
      <c r="MCJ13" s="84"/>
      <c r="MCK13" s="84"/>
      <c r="MCL13" s="84"/>
      <c r="MCM13" s="84"/>
      <c r="MCN13" s="84"/>
      <c r="MCO13" s="84"/>
      <c r="MCP13" s="84"/>
      <c r="MCQ13" s="84"/>
      <c r="MCR13" s="84"/>
      <c r="MCS13" s="84"/>
      <c r="MCT13" s="84"/>
      <c r="MCU13" s="84"/>
      <c r="MCV13" s="84"/>
      <c r="MCW13" s="84"/>
      <c r="MCX13" s="84"/>
      <c r="MCY13" s="84"/>
      <c r="MCZ13" s="84"/>
      <c r="MDA13" s="84"/>
      <c r="MDB13" s="84"/>
      <c r="MDC13" s="84"/>
      <c r="MDD13" s="84"/>
      <c r="MDE13" s="84"/>
      <c r="MDF13" s="84"/>
      <c r="MDG13" s="84"/>
      <c r="MDH13" s="84"/>
      <c r="MDI13" s="84"/>
      <c r="MDJ13" s="84"/>
      <c r="MDK13" s="84"/>
      <c r="MDL13" s="84"/>
      <c r="MDM13" s="84"/>
      <c r="MDN13" s="84"/>
      <c r="MDO13" s="84"/>
      <c r="MDP13" s="84"/>
      <c r="MDQ13" s="84"/>
      <c r="MDR13" s="84"/>
      <c r="MDS13" s="84"/>
      <c r="MDT13" s="84"/>
      <c r="MDU13" s="84"/>
      <c r="MDV13" s="84"/>
      <c r="MDW13" s="84"/>
      <c r="MDX13" s="84"/>
      <c r="MDY13" s="84"/>
      <c r="MDZ13" s="84"/>
      <c r="MEA13" s="84"/>
      <c r="MEB13" s="84"/>
      <c r="MEC13" s="84"/>
      <c r="MED13" s="84"/>
      <c r="MEE13" s="84"/>
      <c r="MEF13" s="84"/>
      <c r="MEG13" s="84"/>
      <c r="MEH13" s="84"/>
      <c r="MEI13" s="84"/>
      <c r="MEJ13" s="84"/>
      <c r="MEK13" s="84"/>
      <c r="MEL13" s="84"/>
      <c r="MEM13" s="84"/>
      <c r="MEN13" s="84"/>
      <c r="MEO13" s="84"/>
      <c r="MEP13" s="84"/>
      <c r="MEQ13" s="84"/>
      <c r="MER13" s="84"/>
      <c r="MES13" s="84"/>
      <c r="MET13" s="84"/>
      <c r="MEU13" s="84"/>
      <c r="MEV13" s="84"/>
      <c r="MEW13" s="84"/>
      <c r="MEX13" s="84"/>
      <c r="MEY13" s="84"/>
      <c r="MEZ13" s="84"/>
      <c r="MFA13" s="84"/>
      <c r="MFB13" s="84"/>
      <c r="MFC13" s="84"/>
      <c r="MFD13" s="84"/>
      <c r="MFE13" s="84"/>
      <c r="MFF13" s="84"/>
      <c r="MFG13" s="84"/>
      <c r="MFH13" s="84"/>
      <c r="MFI13" s="84"/>
      <c r="MFJ13" s="84"/>
      <c r="MFK13" s="84"/>
      <c r="MFL13" s="84"/>
      <c r="MFM13" s="84"/>
      <c r="MFN13" s="84"/>
      <c r="MFO13" s="84"/>
      <c r="MFP13" s="84"/>
      <c r="MFQ13" s="84"/>
      <c r="MFR13" s="84"/>
      <c r="MFS13" s="84"/>
      <c r="MFT13" s="84"/>
      <c r="MFU13" s="84"/>
      <c r="MFV13" s="84"/>
      <c r="MFW13" s="84"/>
      <c r="MFX13" s="84"/>
      <c r="MFY13" s="84"/>
      <c r="MFZ13" s="84"/>
      <c r="MGA13" s="84"/>
      <c r="MGB13" s="84"/>
      <c r="MGC13" s="84"/>
      <c r="MGD13" s="84"/>
      <c r="MGE13" s="84"/>
      <c r="MGF13" s="84"/>
      <c r="MGG13" s="84"/>
      <c r="MGH13" s="84"/>
      <c r="MGI13" s="84"/>
      <c r="MGJ13" s="84"/>
      <c r="MGK13" s="84"/>
      <c r="MGL13" s="84"/>
      <c r="MGM13" s="84"/>
      <c r="MGN13" s="84"/>
      <c r="MGO13" s="84"/>
      <c r="MGP13" s="84"/>
      <c r="MGQ13" s="84"/>
      <c r="MGR13" s="84"/>
      <c r="MGS13" s="84"/>
      <c r="MGT13" s="84"/>
      <c r="MGU13" s="84"/>
      <c r="MGV13" s="84"/>
      <c r="MGW13" s="84"/>
      <c r="MGX13" s="84"/>
      <c r="MGY13" s="84"/>
      <c r="MGZ13" s="84"/>
      <c r="MHA13" s="84"/>
      <c r="MHB13" s="84"/>
      <c r="MHC13" s="84"/>
      <c r="MHD13" s="84"/>
      <c r="MHE13" s="84"/>
      <c r="MHF13" s="84"/>
      <c r="MHG13" s="84"/>
      <c r="MHH13" s="84"/>
      <c r="MHI13" s="84"/>
      <c r="MHJ13" s="84"/>
      <c r="MHK13" s="84"/>
      <c r="MHL13" s="84"/>
      <c r="MHM13" s="84"/>
      <c r="MHN13" s="84"/>
      <c r="MHO13" s="84"/>
      <c r="MHP13" s="84"/>
      <c r="MHQ13" s="84"/>
      <c r="MHR13" s="84"/>
      <c r="MHS13" s="84"/>
      <c r="MHT13" s="84"/>
      <c r="MHU13" s="84"/>
      <c r="MHV13" s="84"/>
      <c r="MHW13" s="84"/>
      <c r="MHX13" s="84"/>
      <c r="MHY13" s="84"/>
      <c r="MHZ13" s="84"/>
      <c r="MIA13" s="84"/>
      <c r="MIB13" s="84"/>
      <c r="MIC13" s="84"/>
      <c r="MID13" s="84"/>
      <c r="MIE13" s="84"/>
      <c r="MIF13" s="84"/>
      <c r="MIG13" s="84"/>
      <c r="MIH13" s="84"/>
      <c r="MII13" s="84"/>
      <c r="MIJ13" s="84"/>
      <c r="MIK13" s="84"/>
      <c r="MIL13" s="84"/>
      <c r="MIM13" s="84"/>
      <c r="MIN13" s="84"/>
      <c r="MIO13" s="84"/>
      <c r="MIP13" s="84"/>
      <c r="MIQ13" s="84"/>
      <c r="MIR13" s="84"/>
      <c r="MIS13" s="84"/>
      <c r="MIT13" s="84"/>
      <c r="MIU13" s="84"/>
      <c r="MIV13" s="84"/>
      <c r="MIW13" s="84"/>
      <c r="MIX13" s="84"/>
      <c r="MIY13" s="84"/>
      <c r="MIZ13" s="84"/>
      <c r="MJA13" s="84"/>
      <c r="MJB13" s="84"/>
      <c r="MJC13" s="84"/>
      <c r="MJD13" s="84"/>
      <c r="MJE13" s="84"/>
      <c r="MJF13" s="84"/>
      <c r="MJG13" s="84"/>
      <c r="MJH13" s="84"/>
      <c r="MJI13" s="84"/>
      <c r="MJJ13" s="84"/>
      <c r="MJK13" s="84"/>
      <c r="MJL13" s="84"/>
      <c r="MJM13" s="84"/>
      <c r="MJN13" s="84"/>
      <c r="MJO13" s="84"/>
      <c r="MJP13" s="84"/>
      <c r="MJQ13" s="84"/>
      <c r="MJR13" s="84"/>
      <c r="MJS13" s="84"/>
      <c r="MJT13" s="84"/>
      <c r="MJU13" s="84"/>
      <c r="MJV13" s="84"/>
      <c r="MJW13" s="84"/>
      <c r="MJX13" s="84"/>
      <c r="MJY13" s="84"/>
      <c r="MJZ13" s="84"/>
      <c r="MKA13" s="84"/>
      <c r="MKB13" s="84"/>
      <c r="MKC13" s="84"/>
      <c r="MKD13" s="84"/>
      <c r="MKE13" s="84"/>
      <c r="MKF13" s="84"/>
      <c r="MKG13" s="84"/>
      <c r="MKH13" s="84"/>
      <c r="MKI13" s="84"/>
      <c r="MKJ13" s="84"/>
      <c r="MKK13" s="84"/>
      <c r="MKL13" s="84"/>
      <c r="MKM13" s="84"/>
      <c r="MKN13" s="84"/>
      <c r="MKO13" s="84"/>
      <c r="MKP13" s="84"/>
      <c r="MKQ13" s="84"/>
      <c r="MKR13" s="84"/>
      <c r="MKS13" s="84"/>
      <c r="MKT13" s="84"/>
      <c r="MKU13" s="84"/>
      <c r="MKV13" s="84"/>
      <c r="MKW13" s="84"/>
      <c r="MKX13" s="84"/>
      <c r="MKY13" s="84"/>
      <c r="MKZ13" s="84"/>
      <c r="MLA13" s="84"/>
      <c r="MLB13" s="84"/>
      <c r="MLC13" s="84"/>
      <c r="MLD13" s="84"/>
      <c r="MLE13" s="84"/>
      <c r="MLF13" s="84"/>
      <c r="MLG13" s="84"/>
      <c r="MLH13" s="84"/>
      <c r="MLI13" s="84"/>
      <c r="MLJ13" s="84"/>
      <c r="MLK13" s="84"/>
      <c r="MLL13" s="84"/>
      <c r="MLM13" s="84"/>
      <c r="MLN13" s="84"/>
      <c r="MLO13" s="84"/>
      <c r="MLP13" s="84"/>
      <c r="MLQ13" s="84"/>
      <c r="MLR13" s="84"/>
      <c r="MLS13" s="84"/>
      <c r="MLT13" s="84"/>
      <c r="MLU13" s="84"/>
      <c r="MLV13" s="84"/>
      <c r="MLW13" s="84"/>
      <c r="MLX13" s="84"/>
      <c r="MLY13" s="84"/>
      <c r="MLZ13" s="84"/>
      <c r="MMA13" s="84"/>
      <c r="MMB13" s="84"/>
      <c r="MMC13" s="84"/>
      <c r="MMD13" s="84"/>
      <c r="MME13" s="84"/>
      <c r="MMF13" s="84"/>
      <c r="MMG13" s="84"/>
      <c r="MMH13" s="84"/>
      <c r="MMI13" s="84"/>
      <c r="MMJ13" s="84"/>
      <c r="MMK13" s="84"/>
      <c r="MML13" s="84"/>
      <c r="MMM13" s="84"/>
      <c r="MMN13" s="84"/>
      <c r="MMO13" s="84"/>
      <c r="MMP13" s="84"/>
      <c r="MMQ13" s="84"/>
      <c r="MMR13" s="84"/>
      <c r="MMS13" s="84"/>
      <c r="MMT13" s="84"/>
      <c r="MMU13" s="84"/>
      <c r="MMV13" s="84"/>
      <c r="MMW13" s="84"/>
      <c r="MMX13" s="84"/>
      <c r="MMY13" s="84"/>
      <c r="MMZ13" s="84"/>
      <c r="MNA13" s="84"/>
      <c r="MNB13" s="84"/>
      <c r="MNC13" s="84"/>
      <c r="MND13" s="84"/>
      <c r="MNE13" s="84"/>
      <c r="MNF13" s="84"/>
      <c r="MNG13" s="84"/>
      <c r="MNH13" s="84"/>
      <c r="MNI13" s="84"/>
      <c r="MNJ13" s="84"/>
      <c r="MNK13" s="84"/>
      <c r="MNL13" s="84"/>
      <c r="MNM13" s="84"/>
      <c r="MNN13" s="84"/>
      <c r="MNO13" s="84"/>
      <c r="MNP13" s="84"/>
      <c r="MNQ13" s="84"/>
      <c r="MNR13" s="84"/>
      <c r="MNS13" s="84"/>
      <c r="MNT13" s="84"/>
      <c r="MNU13" s="84"/>
      <c r="MNV13" s="84"/>
      <c r="MNW13" s="84"/>
      <c r="MNX13" s="84"/>
      <c r="MNY13" s="84"/>
      <c r="MNZ13" s="84"/>
      <c r="MOA13" s="84"/>
      <c r="MOB13" s="84"/>
      <c r="MOC13" s="84"/>
      <c r="MOD13" s="84"/>
      <c r="MOE13" s="84"/>
      <c r="MOF13" s="84"/>
      <c r="MOG13" s="84"/>
      <c r="MOH13" s="84"/>
      <c r="MOI13" s="84"/>
      <c r="MOJ13" s="84"/>
      <c r="MOK13" s="84"/>
      <c r="MOL13" s="84"/>
      <c r="MOM13" s="84"/>
      <c r="MON13" s="84"/>
      <c r="MOO13" s="84"/>
      <c r="MOP13" s="84"/>
      <c r="MOQ13" s="84"/>
      <c r="MOR13" s="84"/>
      <c r="MOS13" s="84"/>
      <c r="MOT13" s="84"/>
      <c r="MOU13" s="84"/>
      <c r="MOV13" s="84"/>
      <c r="MOW13" s="84"/>
      <c r="MOX13" s="84"/>
      <c r="MOY13" s="84"/>
      <c r="MOZ13" s="84"/>
      <c r="MPA13" s="84"/>
      <c r="MPB13" s="84"/>
      <c r="MPC13" s="84"/>
      <c r="MPD13" s="84"/>
      <c r="MPE13" s="84"/>
      <c r="MPF13" s="84"/>
      <c r="MPG13" s="84"/>
      <c r="MPH13" s="84"/>
      <c r="MPI13" s="84"/>
      <c r="MPJ13" s="84"/>
      <c r="MPK13" s="84"/>
      <c r="MPL13" s="84"/>
      <c r="MPM13" s="84"/>
      <c r="MPN13" s="84"/>
      <c r="MPO13" s="84"/>
      <c r="MPP13" s="84"/>
      <c r="MPQ13" s="84"/>
      <c r="MPR13" s="84"/>
      <c r="MPS13" s="84"/>
      <c r="MPT13" s="84"/>
      <c r="MPU13" s="84"/>
      <c r="MPV13" s="84"/>
      <c r="MPW13" s="84"/>
      <c r="MPX13" s="84"/>
      <c r="MPY13" s="84"/>
      <c r="MPZ13" s="84"/>
      <c r="MQA13" s="84"/>
      <c r="MQB13" s="84"/>
      <c r="MQC13" s="84"/>
      <c r="MQD13" s="84"/>
      <c r="MQE13" s="84"/>
      <c r="MQF13" s="84"/>
      <c r="MQG13" s="84"/>
      <c r="MQH13" s="84"/>
      <c r="MQI13" s="84"/>
      <c r="MQJ13" s="84"/>
      <c r="MQK13" s="84"/>
      <c r="MQL13" s="84"/>
      <c r="MQM13" s="84"/>
      <c r="MQN13" s="84"/>
      <c r="MQO13" s="84"/>
      <c r="MQP13" s="84"/>
      <c r="MQQ13" s="84"/>
      <c r="MQR13" s="84"/>
      <c r="MQS13" s="84"/>
      <c r="MQT13" s="84"/>
      <c r="MQU13" s="84"/>
      <c r="MQV13" s="84"/>
      <c r="MQW13" s="84"/>
      <c r="MQX13" s="84"/>
      <c r="MQY13" s="84"/>
      <c r="MQZ13" s="84"/>
      <c r="MRA13" s="84"/>
      <c r="MRB13" s="84"/>
      <c r="MRC13" s="84"/>
      <c r="MRD13" s="84"/>
      <c r="MRE13" s="84"/>
      <c r="MRF13" s="84"/>
      <c r="MRG13" s="84"/>
      <c r="MRH13" s="84"/>
      <c r="MRI13" s="84"/>
      <c r="MRJ13" s="84"/>
      <c r="MRK13" s="84"/>
      <c r="MRL13" s="84"/>
      <c r="MRM13" s="84"/>
      <c r="MRN13" s="84"/>
      <c r="MRO13" s="84"/>
      <c r="MRP13" s="84"/>
      <c r="MRQ13" s="84"/>
      <c r="MRR13" s="84"/>
      <c r="MRS13" s="84"/>
      <c r="MRT13" s="84"/>
      <c r="MRU13" s="84"/>
      <c r="MRV13" s="84"/>
      <c r="MRW13" s="84"/>
      <c r="MRX13" s="84"/>
      <c r="MRY13" s="84"/>
      <c r="MRZ13" s="84"/>
      <c r="MSA13" s="84"/>
      <c r="MSB13" s="84"/>
      <c r="MSC13" s="84"/>
      <c r="MSD13" s="84"/>
      <c r="MSE13" s="84"/>
      <c r="MSF13" s="84"/>
      <c r="MSG13" s="84"/>
      <c r="MSH13" s="84"/>
      <c r="MSI13" s="84"/>
      <c r="MSJ13" s="84"/>
      <c r="MSK13" s="84"/>
      <c r="MSL13" s="84"/>
      <c r="MSM13" s="84"/>
      <c r="MSN13" s="84"/>
      <c r="MSO13" s="84"/>
      <c r="MSP13" s="84"/>
      <c r="MSQ13" s="84"/>
      <c r="MSR13" s="84"/>
      <c r="MSS13" s="84"/>
      <c r="MST13" s="84"/>
      <c r="MSU13" s="84"/>
      <c r="MSV13" s="84"/>
      <c r="MSW13" s="84"/>
      <c r="MSX13" s="84"/>
      <c r="MSY13" s="84"/>
      <c r="MSZ13" s="84"/>
      <c r="MTA13" s="84"/>
      <c r="MTB13" s="84"/>
      <c r="MTC13" s="84"/>
      <c r="MTD13" s="84"/>
      <c r="MTE13" s="84"/>
      <c r="MTF13" s="84"/>
      <c r="MTG13" s="84"/>
      <c r="MTH13" s="84"/>
      <c r="MTI13" s="84"/>
      <c r="MTJ13" s="84"/>
      <c r="MTK13" s="84"/>
      <c r="MTL13" s="84"/>
      <c r="MTM13" s="84"/>
      <c r="MTN13" s="84"/>
      <c r="MTO13" s="84"/>
      <c r="MTP13" s="84"/>
      <c r="MTQ13" s="84"/>
      <c r="MTR13" s="84"/>
      <c r="MTS13" s="84"/>
      <c r="MTT13" s="84"/>
      <c r="MTU13" s="84"/>
      <c r="MTV13" s="84"/>
      <c r="MTW13" s="84"/>
      <c r="MTX13" s="84"/>
      <c r="MTY13" s="84"/>
      <c r="MTZ13" s="84"/>
      <c r="MUA13" s="84"/>
      <c r="MUB13" s="84"/>
      <c r="MUC13" s="84"/>
      <c r="MUD13" s="84"/>
      <c r="MUE13" s="84"/>
      <c r="MUF13" s="84"/>
      <c r="MUG13" s="84"/>
      <c r="MUH13" s="84"/>
      <c r="MUI13" s="84"/>
      <c r="MUJ13" s="84"/>
      <c r="MUK13" s="84"/>
      <c r="MUL13" s="84"/>
      <c r="MUM13" s="84"/>
      <c r="MUN13" s="84"/>
      <c r="MUO13" s="84"/>
      <c r="MUP13" s="84"/>
      <c r="MUQ13" s="84"/>
      <c r="MUR13" s="84"/>
      <c r="MUS13" s="84"/>
      <c r="MUT13" s="84"/>
      <c r="MUU13" s="84"/>
      <c r="MUV13" s="84"/>
      <c r="MUW13" s="84"/>
      <c r="MUX13" s="84"/>
      <c r="MUY13" s="84"/>
      <c r="MUZ13" s="84"/>
      <c r="MVA13" s="84"/>
      <c r="MVB13" s="84"/>
      <c r="MVC13" s="84"/>
      <c r="MVD13" s="84"/>
      <c r="MVE13" s="84"/>
      <c r="MVF13" s="84"/>
      <c r="MVG13" s="84"/>
      <c r="MVH13" s="84"/>
      <c r="MVI13" s="84"/>
      <c r="MVJ13" s="84"/>
      <c r="MVK13" s="84"/>
      <c r="MVL13" s="84"/>
      <c r="MVM13" s="84"/>
      <c r="MVN13" s="84"/>
      <c r="MVO13" s="84"/>
      <c r="MVP13" s="84"/>
      <c r="MVQ13" s="84"/>
      <c r="MVR13" s="84"/>
      <c r="MVS13" s="84"/>
      <c r="MVT13" s="84"/>
      <c r="MVU13" s="84"/>
      <c r="MVV13" s="84"/>
      <c r="MVW13" s="84"/>
      <c r="MVX13" s="84"/>
      <c r="MVY13" s="84"/>
      <c r="MVZ13" s="84"/>
      <c r="MWA13" s="84"/>
      <c r="MWB13" s="84"/>
      <c r="MWC13" s="84"/>
      <c r="MWD13" s="84"/>
      <c r="MWE13" s="84"/>
      <c r="MWF13" s="84"/>
      <c r="MWG13" s="84"/>
      <c r="MWH13" s="84"/>
      <c r="MWI13" s="84"/>
      <c r="MWJ13" s="84"/>
      <c r="MWK13" s="84"/>
      <c r="MWL13" s="84"/>
      <c r="MWM13" s="84"/>
      <c r="MWN13" s="84"/>
      <c r="MWO13" s="84"/>
      <c r="MWP13" s="84"/>
      <c r="MWQ13" s="84"/>
      <c r="MWR13" s="84"/>
      <c r="MWS13" s="84"/>
      <c r="MWT13" s="84"/>
      <c r="MWU13" s="84"/>
      <c r="MWV13" s="84"/>
      <c r="MWW13" s="84"/>
      <c r="MWX13" s="84"/>
      <c r="MWY13" s="84"/>
      <c r="MWZ13" s="84"/>
      <c r="MXA13" s="84"/>
      <c r="MXB13" s="84"/>
      <c r="MXC13" s="84"/>
      <c r="MXD13" s="84"/>
      <c r="MXE13" s="84"/>
      <c r="MXF13" s="84"/>
      <c r="MXG13" s="84"/>
      <c r="MXH13" s="84"/>
      <c r="MXI13" s="84"/>
      <c r="MXJ13" s="84"/>
      <c r="MXK13" s="84"/>
      <c r="MXL13" s="84"/>
      <c r="MXM13" s="84"/>
      <c r="MXN13" s="84"/>
      <c r="MXO13" s="84"/>
      <c r="MXP13" s="84"/>
      <c r="MXQ13" s="84"/>
      <c r="MXR13" s="84"/>
      <c r="MXS13" s="84"/>
      <c r="MXT13" s="84"/>
      <c r="MXU13" s="84"/>
      <c r="MXV13" s="84"/>
      <c r="MXW13" s="84"/>
      <c r="MXX13" s="84"/>
      <c r="MXY13" s="84"/>
      <c r="MXZ13" s="84"/>
      <c r="MYA13" s="84"/>
      <c r="MYB13" s="84"/>
      <c r="MYC13" s="84"/>
      <c r="MYD13" s="84"/>
      <c r="MYE13" s="84"/>
      <c r="MYF13" s="84"/>
      <c r="MYG13" s="84"/>
      <c r="MYH13" s="84"/>
      <c r="MYI13" s="84"/>
      <c r="MYJ13" s="84"/>
      <c r="MYK13" s="84"/>
      <c r="MYL13" s="84"/>
      <c r="MYM13" s="84"/>
      <c r="MYN13" s="84"/>
      <c r="MYO13" s="84"/>
      <c r="MYP13" s="84"/>
      <c r="MYQ13" s="84"/>
      <c r="MYR13" s="84"/>
      <c r="MYS13" s="84"/>
      <c r="MYT13" s="84"/>
      <c r="MYU13" s="84"/>
      <c r="MYV13" s="84"/>
      <c r="MYW13" s="84"/>
      <c r="MYX13" s="84"/>
      <c r="MYY13" s="84"/>
      <c r="MYZ13" s="84"/>
      <c r="MZA13" s="84"/>
      <c r="MZB13" s="84"/>
      <c r="MZC13" s="84"/>
      <c r="MZD13" s="84"/>
      <c r="MZE13" s="84"/>
      <c r="MZF13" s="84"/>
      <c r="MZG13" s="84"/>
      <c r="MZH13" s="84"/>
      <c r="MZI13" s="84"/>
      <c r="MZJ13" s="84"/>
      <c r="MZK13" s="84"/>
      <c r="MZL13" s="84"/>
      <c r="MZM13" s="84"/>
      <c r="MZN13" s="84"/>
      <c r="MZO13" s="84"/>
      <c r="MZP13" s="84"/>
      <c r="MZQ13" s="84"/>
      <c r="MZR13" s="84"/>
      <c r="MZS13" s="84"/>
      <c r="MZT13" s="84"/>
      <c r="MZU13" s="84"/>
      <c r="MZV13" s="84"/>
      <c r="MZW13" s="84"/>
      <c r="MZX13" s="84"/>
      <c r="MZY13" s="84"/>
      <c r="MZZ13" s="84"/>
      <c r="NAA13" s="84"/>
      <c r="NAB13" s="84"/>
      <c r="NAC13" s="84"/>
      <c r="NAD13" s="84"/>
      <c r="NAE13" s="84"/>
      <c r="NAF13" s="84"/>
      <c r="NAG13" s="84"/>
      <c r="NAH13" s="84"/>
      <c r="NAI13" s="84"/>
      <c r="NAJ13" s="84"/>
      <c r="NAK13" s="84"/>
      <c r="NAL13" s="84"/>
      <c r="NAM13" s="84"/>
      <c r="NAN13" s="84"/>
      <c r="NAO13" s="84"/>
      <c r="NAP13" s="84"/>
      <c r="NAQ13" s="84"/>
      <c r="NAR13" s="84"/>
      <c r="NAS13" s="84"/>
      <c r="NAT13" s="84"/>
      <c r="NAU13" s="84"/>
      <c r="NAV13" s="84"/>
      <c r="NAW13" s="84"/>
      <c r="NAX13" s="84"/>
      <c r="NAY13" s="84"/>
      <c r="NAZ13" s="84"/>
      <c r="NBA13" s="84"/>
      <c r="NBB13" s="84"/>
      <c r="NBC13" s="84"/>
      <c r="NBD13" s="84"/>
      <c r="NBE13" s="84"/>
      <c r="NBF13" s="84"/>
      <c r="NBG13" s="84"/>
      <c r="NBH13" s="84"/>
      <c r="NBI13" s="84"/>
      <c r="NBJ13" s="84"/>
      <c r="NBK13" s="84"/>
      <c r="NBL13" s="84"/>
      <c r="NBM13" s="84"/>
      <c r="NBN13" s="84"/>
      <c r="NBO13" s="84"/>
      <c r="NBP13" s="84"/>
      <c r="NBQ13" s="84"/>
      <c r="NBR13" s="84"/>
      <c r="NBS13" s="84"/>
      <c r="NBT13" s="84"/>
      <c r="NBU13" s="84"/>
      <c r="NBV13" s="84"/>
      <c r="NBW13" s="84"/>
      <c r="NBX13" s="84"/>
      <c r="NBY13" s="84"/>
      <c r="NBZ13" s="84"/>
      <c r="NCA13" s="84"/>
      <c r="NCB13" s="84"/>
      <c r="NCC13" s="84"/>
      <c r="NCD13" s="84"/>
      <c r="NCE13" s="84"/>
      <c r="NCF13" s="84"/>
      <c r="NCG13" s="84"/>
      <c r="NCH13" s="84"/>
      <c r="NCI13" s="84"/>
      <c r="NCJ13" s="84"/>
      <c r="NCK13" s="84"/>
      <c r="NCL13" s="84"/>
      <c r="NCM13" s="84"/>
      <c r="NCN13" s="84"/>
      <c r="NCO13" s="84"/>
      <c r="NCP13" s="84"/>
      <c r="NCQ13" s="84"/>
      <c r="NCR13" s="84"/>
      <c r="NCS13" s="84"/>
      <c r="NCT13" s="84"/>
      <c r="NCU13" s="84"/>
      <c r="NCV13" s="84"/>
      <c r="NCW13" s="84"/>
      <c r="NCX13" s="84"/>
      <c r="NCY13" s="84"/>
      <c r="NCZ13" s="84"/>
      <c r="NDA13" s="84"/>
      <c r="NDB13" s="84"/>
      <c r="NDC13" s="84"/>
      <c r="NDD13" s="84"/>
      <c r="NDE13" s="84"/>
      <c r="NDF13" s="84"/>
      <c r="NDG13" s="84"/>
      <c r="NDH13" s="84"/>
      <c r="NDI13" s="84"/>
      <c r="NDJ13" s="84"/>
      <c r="NDK13" s="84"/>
      <c r="NDL13" s="84"/>
      <c r="NDM13" s="84"/>
      <c r="NDN13" s="84"/>
      <c r="NDO13" s="84"/>
      <c r="NDP13" s="84"/>
      <c r="NDQ13" s="84"/>
      <c r="NDR13" s="84"/>
      <c r="NDS13" s="84"/>
      <c r="NDT13" s="84"/>
      <c r="NDU13" s="84"/>
      <c r="NDV13" s="84"/>
      <c r="NDW13" s="84"/>
      <c r="NDX13" s="84"/>
      <c r="NDY13" s="84"/>
      <c r="NDZ13" s="84"/>
      <c r="NEA13" s="84"/>
      <c r="NEB13" s="84"/>
      <c r="NEC13" s="84"/>
      <c r="NED13" s="84"/>
      <c r="NEE13" s="84"/>
      <c r="NEF13" s="84"/>
      <c r="NEG13" s="84"/>
      <c r="NEH13" s="84"/>
      <c r="NEI13" s="84"/>
      <c r="NEJ13" s="84"/>
      <c r="NEK13" s="84"/>
      <c r="NEL13" s="84"/>
      <c r="NEM13" s="84"/>
      <c r="NEN13" s="84"/>
      <c r="NEO13" s="84"/>
      <c r="NEP13" s="84"/>
      <c r="NEQ13" s="84"/>
      <c r="NER13" s="84"/>
      <c r="NES13" s="84"/>
      <c r="NET13" s="84"/>
      <c r="NEU13" s="84"/>
      <c r="NEV13" s="84"/>
      <c r="NEW13" s="84"/>
      <c r="NEX13" s="84"/>
      <c r="NEY13" s="84"/>
      <c r="NEZ13" s="84"/>
      <c r="NFA13" s="84"/>
      <c r="NFB13" s="84"/>
      <c r="NFC13" s="84"/>
      <c r="NFD13" s="84"/>
      <c r="NFE13" s="84"/>
      <c r="NFF13" s="84"/>
      <c r="NFG13" s="84"/>
      <c r="NFH13" s="84"/>
      <c r="NFI13" s="84"/>
      <c r="NFJ13" s="84"/>
      <c r="NFK13" s="84"/>
      <c r="NFL13" s="84"/>
      <c r="NFM13" s="84"/>
      <c r="NFN13" s="84"/>
      <c r="NFO13" s="84"/>
      <c r="NFP13" s="84"/>
      <c r="NFQ13" s="84"/>
      <c r="NFR13" s="84"/>
      <c r="NFS13" s="84"/>
      <c r="NFT13" s="84"/>
      <c r="NFU13" s="84"/>
      <c r="NFV13" s="84"/>
      <c r="NFW13" s="84"/>
      <c r="NFX13" s="84"/>
      <c r="NFY13" s="84"/>
      <c r="NFZ13" s="84"/>
      <c r="NGA13" s="84"/>
      <c r="NGB13" s="84"/>
      <c r="NGC13" s="84"/>
      <c r="NGD13" s="84"/>
      <c r="NGE13" s="84"/>
      <c r="NGF13" s="84"/>
      <c r="NGG13" s="84"/>
      <c r="NGH13" s="84"/>
      <c r="NGI13" s="84"/>
      <c r="NGJ13" s="84"/>
      <c r="NGK13" s="84"/>
      <c r="NGL13" s="84"/>
      <c r="NGM13" s="84"/>
      <c r="NGN13" s="84"/>
      <c r="NGO13" s="84"/>
      <c r="NGP13" s="84"/>
      <c r="NGQ13" s="84"/>
      <c r="NGR13" s="84"/>
      <c r="NGS13" s="84"/>
      <c r="NGT13" s="84"/>
      <c r="NGU13" s="84"/>
      <c r="NGV13" s="84"/>
      <c r="NGW13" s="84"/>
      <c r="NGX13" s="84"/>
      <c r="NGY13" s="84"/>
      <c r="NGZ13" s="84"/>
      <c r="NHA13" s="84"/>
      <c r="NHB13" s="84"/>
      <c r="NHC13" s="84"/>
      <c r="NHD13" s="84"/>
      <c r="NHE13" s="84"/>
      <c r="NHF13" s="84"/>
      <c r="NHG13" s="84"/>
      <c r="NHH13" s="84"/>
      <c r="NHI13" s="84"/>
      <c r="NHJ13" s="84"/>
      <c r="NHK13" s="84"/>
      <c r="NHL13" s="84"/>
      <c r="NHM13" s="84"/>
      <c r="NHN13" s="84"/>
      <c r="NHO13" s="84"/>
      <c r="NHP13" s="84"/>
      <c r="NHQ13" s="84"/>
      <c r="NHR13" s="84"/>
      <c r="NHS13" s="84"/>
      <c r="NHT13" s="84"/>
      <c r="NHU13" s="84"/>
      <c r="NHV13" s="84"/>
      <c r="NHW13" s="84"/>
      <c r="NHX13" s="84"/>
      <c r="NHY13" s="84"/>
      <c r="NHZ13" s="84"/>
      <c r="NIA13" s="84"/>
      <c r="NIB13" s="84"/>
      <c r="NIC13" s="84"/>
      <c r="NID13" s="84"/>
      <c r="NIE13" s="84"/>
      <c r="NIF13" s="84"/>
      <c r="NIG13" s="84"/>
      <c r="NIH13" s="84"/>
      <c r="NII13" s="84"/>
      <c r="NIJ13" s="84"/>
      <c r="NIK13" s="84"/>
      <c r="NIL13" s="84"/>
      <c r="NIM13" s="84"/>
      <c r="NIN13" s="84"/>
      <c r="NIO13" s="84"/>
      <c r="NIP13" s="84"/>
      <c r="NIQ13" s="84"/>
      <c r="NIR13" s="84"/>
      <c r="NIS13" s="84"/>
      <c r="NIT13" s="84"/>
      <c r="NIU13" s="84"/>
      <c r="NIV13" s="84"/>
      <c r="NIW13" s="84"/>
      <c r="NIX13" s="84"/>
      <c r="NIY13" s="84"/>
      <c r="NIZ13" s="84"/>
      <c r="NJA13" s="84"/>
      <c r="NJB13" s="84"/>
      <c r="NJC13" s="84"/>
      <c r="NJD13" s="84"/>
      <c r="NJE13" s="84"/>
      <c r="NJF13" s="84"/>
      <c r="NJG13" s="84"/>
      <c r="NJH13" s="84"/>
      <c r="NJI13" s="84"/>
      <c r="NJJ13" s="84"/>
      <c r="NJK13" s="84"/>
      <c r="NJL13" s="84"/>
      <c r="NJM13" s="84"/>
      <c r="NJN13" s="84"/>
      <c r="NJO13" s="84"/>
      <c r="NJP13" s="84"/>
      <c r="NJQ13" s="84"/>
      <c r="NJR13" s="84"/>
      <c r="NJS13" s="84"/>
      <c r="NJT13" s="84"/>
      <c r="NJU13" s="84"/>
      <c r="NJV13" s="84"/>
      <c r="NJW13" s="84"/>
      <c r="NJX13" s="84"/>
      <c r="NJY13" s="84"/>
      <c r="NJZ13" s="84"/>
      <c r="NKA13" s="84"/>
      <c r="NKB13" s="84"/>
      <c r="NKC13" s="84"/>
      <c r="NKD13" s="84"/>
      <c r="NKE13" s="84"/>
      <c r="NKF13" s="84"/>
      <c r="NKG13" s="84"/>
      <c r="NKH13" s="84"/>
      <c r="NKI13" s="84"/>
      <c r="NKJ13" s="84"/>
      <c r="NKK13" s="84"/>
      <c r="NKL13" s="84"/>
      <c r="NKM13" s="84"/>
      <c r="NKN13" s="84"/>
      <c r="NKO13" s="84"/>
      <c r="NKP13" s="84"/>
      <c r="NKQ13" s="84"/>
      <c r="NKR13" s="84"/>
      <c r="NKS13" s="84"/>
      <c r="NKT13" s="84"/>
      <c r="NKU13" s="84"/>
      <c r="NKV13" s="84"/>
      <c r="NKW13" s="84"/>
      <c r="NKX13" s="84"/>
      <c r="NKY13" s="84"/>
      <c r="NKZ13" s="84"/>
      <c r="NLA13" s="84"/>
      <c r="NLB13" s="84"/>
      <c r="NLC13" s="84"/>
      <c r="NLD13" s="84"/>
      <c r="NLE13" s="84"/>
      <c r="NLF13" s="84"/>
      <c r="NLG13" s="84"/>
      <c r="NLH13" s="84"/>
      <c r="NLI13" s="84"/>
      <c r="NLJ13" s="84"/>
      <c r="NLK13" s="84"/>
      <c r="NLL13" s="84"/>
      <c r="NLM13" s="84"/>
      <c r="NLN13" s="84"/>
      <c r="NLO13" s="84"/>
      <c r="NLP13" s="84"/>
      <c r="NLQ13" s="84"/>
      <c r="NLR13" s="84"/>
      <c r="NLS13" s="84"/>
      <c r="NLT13" s="84"/>
      <c r="NLU13" s="84"/>
      <c r="NLV13" s="84"/>
      <c r="NLW13" s="84"/>
      <c r="NLX13" s="84"/>
      <c r="NLY13" s="84"/>
      <c r="NLZ13" s="84"/>
      <c r="NMA13" s="84"/>
      <c r="NMB13" s="84"/>
      <c r="NMC13" s="84"/>
      <c r="NMD13" s="84"/>
      <c r="NME13" s="84"/>
      <c r="NMF13" s="84"/>
      <c r="NMG13" s="84"/>
      <c r="NMH13" s="84"/>
      <c r="NMI13" s="84"/>
      <c r="NMJ13" s="84"/>
      <c r="NMK13" s="84"/>
      <c r="NML13" s="84"/>
      <c r="NMM13" s="84"/>
      <c r="NMN13" s="84"/>
      <c r="NMO13" s="84"/>
      <c r="NMP13" s="84"/>
      <c r="NMQ13" s="84"/>
      <c r="NMR13" s="84"/>
      <c r="NMS13" s="84"/>
      <c r="NMT13" s="84"/>
      <c r="NMU13" s="84"/>
      <c r="NMV13" s="84"/>
      <c r="NMW13" s="84"/>
      <c r="NMX13" s="84"/>
      <c r="NMY13" s="84"/>
      <c r="NMZ13" s="84"/>
      <c r="NNA13" s="84"/>
      <c r="NNB13" s="84"/>
      <c r="NNC13" s="84"/>
      <c r="NND13" s="84"/>
      <c r="NNE13" s="84"/>
      <c r="NNF13" s="84"/>
      <c r="NNG13" s="84"/>
      <c r="NNH13" s="84"/>
      <c r="NNI13" s="84"/>
      <c r="NNJ13" s="84"/>
      <c r="NNK13" s="84"/>
      <c r="NNL13" s="84"/>
      <c r="NNM13" s="84"/>
      <c r="NNN13" s="84"/>
      <c r="NNO13" s="84"/>
      <c r="NNP13" s="84"/>
      <c r="NNQ13" s="84"/>
      <c r="NNR13" s="84"/>
      <c r="NNS13" s="84"/>
      <c r="NNT13" s="84"/>
      <c r="NNU13" s="84"/>
      <c r="NNV13" s="84"/>
      <c r="NNW13" s="84"/>
      <c r="NNX13" s="84"/>
      <c r="NNY13" s="84"/>
      <c r="NNZ13" s="84"/>
      <c r="NOA13" s="84"/>
      <c r="NOB13" s="84"/>
      <c r="NOC13" s="84"/>
      <c r="NOD13" s="84"/>
      <c r="NOE13" s="84"/>
      <c r="NOF13" s="84"/>
      <c r="NOG13" s="84"/>
      <c r="NOH13" s="84"/>
      <c r="NOI13" s="84"/>
      <c r="NOJ13" s="84"/>
      <c r="NOK13" s="84"/>
      <c r="NOL13" s="84"/>
      <c r="NOM13" s="84"/>
      <c r="NON13" s="84"/>
      <c r="NOO13" s="84"/>
      <c r="NOP13" s="84"/>
      <c r="NOQ13" s="84"/>
      <c r="NOR13" s="84"/>
      <c r="NOS13" s="84"/>
      <c r="NOT13" s="84"/>
      <c r="NOU13" s="84"/>
      <c r="NOV13" s="84"/>
      <c r="NOW13" s="84"/>
      <c r="NOX13" s="84"/>
      <c r="NOY13" s="84"/>
      <c r="NOZ13" s="84"/>
      <c r="NPA13" s="84"/>
      <c r="NPB13" s="84"/>
      <c r="NPC13" s="84"/>
      <c r="NPD13" s="84"/>
      <c r="NPE13" s="84"/>
      <c r="NPF13" s="84"/>
      <c r="NPG13" s="84"/>
      <c r="NPH13" s="84"/>
      <c r="NPI13" s="84"/>
      <c r="NPJ13" s="84"/>
      <c r="NPK13" s="84"/>
      <c r="NPL13" s="84"/>
      <c r="NPM13" s="84"/>
      <c r="NPN13" s="84"/>
      <c r="NPO13" s="84"/>
      <c r="NPP13" s="84"/>
      <c r="NPQ13" s="84"/>
      <c r="NPR13" s="84"/>
      <c r="NPS13" s="84"/>
      <c r="NPT13" s="84"/>
      <c r="NPU13" s="84"/>
      <c r="NPV13" s="84"/>
      <c r="NPW13" s="84"/>
      <c r="NPX13" s="84"/>
      <c r="NPY13" s="84"/>
      <c r="NPZ13" s="84"/>
      <c r="NQA13" s="84"/>
      <c r="NQB13" s="84"/>
      <c r="NQC13" s="84"/>
      <c r="NQD13" s="84"/>
      <c r="NQE13" s="84"/>
      <c r="NQF13" s="84"/>
      <c r="NQG13" s="84"/>
      <c r="NQH13" s="84"/>
      <c r="NQI13" s="84"/>
      <c r="NQJ13" s="84"/>
      <c r="NQK13" s="84"/>
      <c r="NQL13" s="84"/>
      <c r="NQM13" s="84"/>
      <c r="NQN13" s="84"/>
      <c r="NQO13" s="84"/>
      <c r="NQP13" s="84"/>
      <c r="NQQ13" s="84"/>
      <c r="NQR13" s="84"/>
      <c r="NQS13" s="84"/>
      <c r="NQT13" s="84"/>
      <c r="NQU13" s="84"/>
      <c r="NQV13" s="84"/>
      <c r="NQW13" s="84"/>
      <c r="NQX13" s="84"/>
      <c r="NQY13" s="84"/>
      <c r="NQZ13" s="84"/>
      <c r="NRA13" s="84"/>
      <c r="NRB13" s="84"/>
      <c r="NRC13" s="84"/>
      <c r="NRD13" s="84"/>
      <c r="NRE13" s="84"/>
      <c r="NRF13" s="84"/>
      <c r="NRG13" s="84"/>
      <c r="NRH13" s="84"/>
      <c r="NRI13" s="84"/>
      <c r="NRJ13" s="84"/>
      <c r="NRK13" s="84"/>
      <c r="NRL13" s="84"/>
      <c r="NRM13" s="84"/>
      <c r="NRN13" s="84"/>
      <c r="NRO13" s="84"/>
      <c r="NRP13" s="84"/>
      <c r="NRQ13" s="84"/>
      <c r="NRR13" s="84"/>
      <c r="NRS13" s="84"/>
      <c r="NRT13" s="84"/>
      <c r="NRU13" s="84"/>
      <c r="NRV13" s="84"/>
      <c r="NRW13" s="84"/>
      <c r="NRX13" s="84"/>
      <c r="NRY13" s="84"/>
      <c r="NRZ13" s="84"/>
      <c r="NSA13" s="84"/>
      <c r="NSB13" s="84"/>
      <c r="NSC13" s="84"/>
      <c r="NSD13" s="84"/>
      <c r="NSE13" s="84"/>
      <c r="NSF13" s="84"/>
      <c r="NSG13" s="84"/>
      <c r="NSH13" s="84"/>
      <c r="NSI13" s="84"/>
      <c r="NSJ13" s="84"/>
      <c r="NSK13" s="84"/>
      <c r="NSL13" s="84"/>
      <c r="NSM13" s="84"/>
      <c r="NSN13" s="84"/>
      <c r="NSO13" s="84"/>
      <c r="NSP13" s="84"/>
      <c r="NSQ13" s="84"/>
      <c r="NSR13" s="84"/>
      <c r="NSS13" s="84"/>
      <c r="NST13" s="84"/>
      <c r="NSU13" s="84"/>
      <c r="NSV13" s="84"/>
      <c r="NSW13" s="84"/>
      <c r="NSX13" s="84"/>
      <c r="NSY13" s="84"/>
      <c r="NSZ13" s="84"/>
      <c r="NTA13" s="84"/>
      <c r="NTB13" s="84"/>
      <c r="NTC13" s="84"/>
      <c r="NTD13" s="84"/>
      <c r="NTE13" s="84"/>
      <c r="NTF13" s="84"/>
      <c r="NTG13" s="84"/>
      <c r="NTH13" s="84"/>
      <c r="NTI13" s="84"/>
      <c r="NTJ13" s="84"/>
      <c r="NTK13" s="84"/>
      <c r="NTL13" s="84"/>
      <c r="NTM13" s="84"/>
      <c r="NTN13" s="84"/>
      <c r="NTO13" s="84"/>
      <c r="NTP13" s="84"/>
      <c r="NTQ13" s="84"/>
      <c r="NTR13" s="84"/>
      <c r="NTS13" s="84"/>
      <c r="NTT13" s="84"/>
      <c r="NTU13" s="84"/>
      <c r="NTV13" s="84"/>
      <c r="NTW13" s="84"/>
      <c r="NTX13" s="84"/>
      <c r="NTY13" s="84"/>
      <c r="NTZ13" s="84"/>
      <c r="NUA13" s="84"/>
      <c r="NUB13" s="84"/>
      <c r="NUC13" s="84"/>
      <c r="NUD13" s="84"/>
      <c r="NUE13" s="84"/>
      <c r="NUF13" s="84"/>
      <c r="NUG13" s="84"/>
      <c r="NUH13" s="84"/>
      <c r="NUI13" s="84"/>
      <c r="NUJ13" s="84"/>
      <c r="NUK13" s="84"/>
      <c r="NUL13" s="84"/>
      <c r="NUM13" s="84"/>
      <c r="NUN13" s="84"/>
      <c r="NUO13" s="84"/>
      <c r="NUP13" s="84"/>
      <c r="NUQ13" s="84"/>
      <c r="NUR13" s="84"/>
      <c r="NUS13" s="84"/>
      <c r="NUT13" s="84"/>
      <c r="NUU13" s="84"/>
      <c r="NUV13" s="84"/>
      <c r="NUW13" s="84"/>
      <c r="NUX13" s="84"/>
      <c r="NUY13" s="84"/>
      <c r="NUZ13" s="84"/>
      <c r="NVA13" s="84"/>
      <c r="NVB13" s="84"/>
      <c r="NVC13" s="84"/>
      <c r="NVD13" s="84"/>
      <c r="NVE13" s="84"/>
      <c r="NVF13" s="84"/>
      <c r="NVG13" s="84"/>
      <c r="NVH13" s="84"/>
      <c r="NVI13" s="84"/>
      <c r="NVJ13" s="84"/>
      <c r="NVK13" s="84"/>
      <c r="NVL13" s="84"/>
      <c r="NVM13" s="84"/>
      <c r="NVN13" s="84"/>
      <c r="NVO13" s="84"/>
      <c r="NVP13" s="84"/>
      <c r="NVQ13" s="84"/>
      <c r="NVR13" s="84"/>
      <c r="NVS13" s="84"/>
      <c r="NVT13" s="84"/>
      <c r="NVU13" s="84"/>
      <c r="NVV13" s="84"/>
      <c r="NVW13" s="84"/>
      <c r="NVX13" s="84"/>
      <c r="NVY13" s="84"/>
      <c r="NVZ13" s="84"/>
      <c r="NWA13" s="84"/>
      <c r="NWB13" s="84"/>
      <c r="NWC13" s="84"/>
      <c r="NWD13" s="84"/>
      <c r="NWE13" s="84"/>
      <c r="NWF13" s="84"/>
      <c r="NWG13" s="84"/>
      <c r="NWH13" s="84"/>
      <c r="NWI13" s="84"/>
      <c r="NWJ13" s="84"/>
      <c r="NWK13" s="84"/>
      <c r="NWL13" s="84"/>
      <c r="NWM13" s="84"/>
      <c r="NWN13" s="84"/>
      <c r="NWO13" s="84"/>
      <c r="NWP13" s="84"/>
      <c r="NWQ13" s="84"/>
      <c r="NWR13" s="84"/>
      <c r="NWS13" s="84"/>
      <c r="NWT13" s="84"/>
      <c r="NWU13" s="84"/>
      <c r="NWV13" s="84"/>
      <c r="NWW13" s="84"/>
      <c r="NWX13" s="84"/>
      <c r="NWY13" s="84"/>
      <c r="NWZ13" s="84"/>
      <c r="NXA13" s="84"/>
      <c r="NXB13" s="84"/>
      <c r="NXC13" s="84"/>
      <c r="NXD13" s="84"/>
      <c r="NXE13" s="84"/>
      <c r="NXF13" s="84"/>
      <c r="NXG13" s="84"/>
      <c r="NXH13" s="84"/>
      <c r="NXI13" s="84"/>
      <c r="NXJ13" s="84"/>
      <c r="NXK13" s="84"/>
      <c r="NXL13" s="84"/>
      <c r="NXM13" s="84"/>
      <c r="NXN13" s="84"/>
      <c r="NXO13" s="84"/>
      <c r="NXP13" s="84"/>
      <c r="NXQ13" s="84"/>
      <c r="NXR13" s="84"/>
      <c r="NXS13" s="84"/>
      <c r="NXT13" s="84"/>
      <c r="NXU13" s="84"/>
      <c r="NXV13" s="84"/>
      <c r="NXW13" s="84"/>
      <c r="NXX13" s="84"/>
      <c r="NXY13" s="84"/>
      <c r="NXZ13" s="84"/>
      <c r="NYA13" s="84"/>
      <c r="NYB13" s="84"/>
      <c r="NYC13" s="84"/>
      <c r="NYD13" s="84"/>
      <c r="NYE13" s="84"/>
      <c r="NYF13" s="84"/>
      <c r="NYG13" s="84"/>
      <c r="NYH13" s="84"/>
      <c r="NYI13" s="84"/>
      <c r="NYJ13" s="84"/>
      <c r="NYK13" s="84"/>
      <c r="NYL13" s="84"/>
      <c r="NYM13" s="84"/>
      <c r="NYN13" s="84"/>
      <c r="NYO13" s="84"/>
      <c r="NYP13" s="84"/>
      <c r="NYQ13" s="84"/>
      <c r="NYR13" s="84"/>
      <c r="NYS13" s="84"/>
      <c r="NYT13" s="84"/>
      <c r="NYU13" s="84"/>
      <c r="NYV13" s="84"/>
      <c r="NYW13" s="84"/>
      <c r="NYX13" s="84"/>
      <c r="NYY13" s="84"/>
      <c r="NYZ13" s="84"/>
      <c r="NZA13" s="84"/>
      <c r="NZB13" s="84"/>
      <c r="NZC13" s="84"/>
      <c r="NZD13" s="84"/>
      <c r="NZE13" s="84"/>
      <c r="NZF13" s="84"/>
      <c r="NZG13" s="84"/>
      <c r="NZH13" s="84"/>
      <c r="NZI13" s="84"/>
      <c r="NZJ13" s="84"/>
      <c r="NZK13" s="84"/>
      <c r="NZL13" s="84"/>
      <c r="NZM13" s="84"/>
      <c r="NZN13" s="84"/>
      <c r="NZO13" s="84"/>
      <c r="NZP13" s="84"/>
      <c r="NZQ13" s="84"/>
      <c r="NZR13" s="84"/>
      <c r="NZS13" s="84"/>
      <c r="NZT13" s="84"/>
      <c r="NZU13" s="84"/>
      <c r="NZV13" s="84"/>
      <c r="NZW13" s="84"/>
      <c r="NZX13" s="84"/>
      <c r="NZY13" s="84"/>
      <c r="NZZ13" s="84"/>
      <c r="OAA13" s="84"/>
      <c r="OAB13" s="84"/>
      <c r="OAC13" s="84"/>
      <c r="OAD13" s="84"/>
      <c r="OAE13" s="84"/>
      <c r="OAF13" s="84"/>
      <c r="OAG13" s="84"/>
      <c r="OAH13" s="84"/>
      <c r="OAI13" s="84"/>
      <c r="OAJ13" s="84"/>
      <c r="OAK13" s="84"/>
      <c r="OAL13" s="84"/>
      <c r="OAM13" s="84"/>
      <c r="OAN13" s="84"/>
      <c r="OAO13" s="84"/>
      <c r="OAP13" s="84"/>
      <c r="OAQ13" s="84"/>
      <c r="OAR13" s="84"/>
      <c r="OAS13" s="84"/>
      <c r="OAT13" s="84"/>
      <c r="OAU13" s="84"/>
      <c r="OAV13" s="84"/>
      <c r="OAW13" s="84"/>
      <c r="OAX13" s="84"/>
      <c r="OAY13" s="84"/>
      <c r="OAZ13" s="84"/>
      <c r="OBA13" s="84"/>
      <c r="OBB13" s="84"/>
      <c r="OBC13" s="84"/>
      <c r="OBD13" s="84"/>
      <c r="OBE13" s="84"/>
      <c r="OBF13" s="84"/>
      <c r="OBG13" s="84"/>
      <c r="OBH13" s="84"/>
      <c r="OBI13" s="84"/>
      <c r="OBJ13" s="84"/>
      <c r="OBK13" s="84"/>
      <c r="OBL13" s="84"/>
      <c r="OBM13" s="84"/>
      <c r="OBN13" s="84"/>
      <c r="OBO13" s="84"/>
      <c r="OBP13" s="84"/>
      <c r="OBQ13" s="84"/>
      <c r="OBR13" s="84"/>
      <c r="OBS13" s="84"/>
      <c r="OBT13" s="84"/>
      <c r="OBU13" s="84"/>
      <c r="OBV13" s="84"/>
      <c r="OBW13" s="84"/>
      <c r="OBX13" s="84"/>
      <c r="OBY13" s="84"/>
      <c r="OBZ13" s="84"/>
      <c r="OCA13" s="84"/>
      <c r="OCB13" s="84"/>
      <c r="OCC13" s="84"/>
      <c r="OCD13" s="84"/>
      <c r="OCE13" s="84"/>
      <c r="OCF13" s="84"/>
      <c r="OCG13" s="84"/>
      <c r="OCH13" s="84"/>
      <c r="OCI13" s="84"/>
      <c r="OCJ13" s="84"/>
      <c r="OCK13" s="84"/>
      <c r="OCL13" s="84"/>
      <c r="OCM13" s="84"/>
      <c r="OCN13" s="84"/>
      <c r="OCO13" s="84"/>
      <c r="OCP13" s="84"/>
      <c r="OCQ13" s="84"/>
      <c r="OCR13" s="84"/>
      <c r="OCS13" s="84"/>
      <c r="OCT13" s="84"/>
      <c r="OCU13" s="84"/>
      <c r="OCV13" s="84"/>
      <c r="OCW13" s="84"/>
      <c r="OCX13" s="84"/>
      <c r="OCY13" s="84"/>
      <c r="OCZ13" s="84"/>
      <c r="ODA13" s="84"/>
      <c r="ODB13" s="84"/>
      <c r="ODC13" s="84"/>
      <c r="ODD13" s="84"/>
      <c r="ODE13" s="84"/>
      <c r="ODF13" s="84"/>
      <c r="ODG13" s="84"/>
      <c r="ODH13" s="84"/>
      <c r="ODI13" s="84"/>
      <c r="ODJ13" s="84"/>
      <c r="ODK13" s="84"/>
      <c r="ODL13" s="84"/>
      <c r="ODM13" s="84"/>
      <c r="ODN13" s="84"/>
      <c r="ODO13" s="84"/>
      <c r="ODP13" s="84"/>
      <c r="ODQ13" s="84"/>
      <c r="ODR13" s="84"/>
      <c r="ODS13" s="84"/>
      <c r="ODT13" s="84"/>
      <c r="ODU13" s="84"/>
      <c r="ODV13" s="84"/>
      <c r="ODW13" s="84"/>
      <c r="ODX13" s="84"/>
      <c r="ODY13" s="84"/>
      <c r="ODZ13" s="84"/>
      <c r="OEA13" s="84"/>
      <c r="OEB13" s="84"/>
      <c r="OEC13" s="84"/>
      <c r="OED13" s="84"/>
      <c r="OEE13" s="84"/>
      <c r="OEF13" s="84"/>
      <c r="OEG13" s="84"/>
      <c r="OEH13" s="84"/>
      <c r="OEI13" s="84"/>
      <c r="OEJ13" s="84"/>
      <c r="OEK13" s="84"/>
      <c r="OEL13" s="84"/>
      <c r="OEM13" s="84"/>
      <c r="OEN13" s="84"/>
      <c r="OEO13" s="84"/>
      <c r="OEP13" s="84"/>
      <c r="OEQ13" s="84"/>
      <c r="OER13" s="84"/>
      <c r="OES13" s="84"/>
      <c r="OET13" s="84"/>
      <c r="OEU13" s="84"/>
      <c r="OEV13" s="84"/>
      <c r="OEW13" s="84"/>
      <c r="OEX13" s="84"/>
      <c r="OEY13" s="84"/>
      <c r="OEZ13" s="84"/>
      <c r="OFA13" s="84"/>
      <c r="OFB13" s="84"/>
      <c r="OFC13" s="84"/>
      <c r="OFD13" s="84"/>
      <c r="OFE13" s="84"/>
      <c r="OFF13" s="84"/>
      <c r="OFG13" s="84"/>
      <c r="OFH13" s="84"/>
      <c r="OFI13" s="84"/>
      <c r="OFJ13" s="84"/>
      <c r="OFK13" s="84"/>
      <c r="OFL13" s="84"/>
      <c r="OFM13" s="84"/>
      <c r="OFN13" s="84"/>
      <c r="OFO13" s="84"/>
      <c r="OFP13" s="84"/>
      <c r="OFQ13" s="84"/>
      <c r="OFR13" s="84"/>
      <c r="OFS13" s="84"/>
      <c r="OFT13" s="84"/>
      <c r="OFU13" s="84"/>
      <c r="OFV13" s="84"/>
      <c r="OFW13" s="84"/>
      <c r="OFX13" s="84"/>
      <c r="OFY13" s="84"/>
      <c r="OFZ13" s="84"/>
      <c r="OGA13" s="84"/>
      <c r="OGB13" s="84"/>
      <c r="OGC13" s="84"/>
      <c r="OGD13" s="84"/>
      <c r="OGE13" s="84"/>
      <c r="OGF13" s="84"/>
      <c r="OGG13" s="84"/>
      <c r="OGH13" s="84"/>
      <c r="OGI13" s="84"/>
      <c r="OGJ13" s="84"/>
      <c r="OGK13" s="84"/>
      <c r="OGL13" s="84"/>
      <c r="OGM13" s="84"/>
      <c r="OGN13" s="84"/>
      <c r="OGO13" s="84"/>
      <c r="OGP13" s="84"/>
      <c r="OGQ13" s="84"/>
      <c r="OGR13" s="84"/>
      <c r="OGS13" s="84"/>
      <c r="OGT13" s="84"/>
      <c r="OGU13" s="84"/>
      <c r="OGV13" s="84"/>
      <c r="OGW13" s="84"/>
      <c r="OGX13" s="84"/>
      <c r="OGY13" s="84"/>
      <c r="OGZ13" s="84"/>
      <c r="OHA13" s="84"/>
      <c r="OHB13" s="84"/>
      <c r="OHC13" s="84"/>
      <c r="OHD13" s="84"/>
      <c r="OHE13" s="84"/>
      <c r="OHF13" s="84"/>
      <c r="OHG13" s="84"/>
      <c r="OHH13" s="84"/>
      <c r="OHI13" s="84"/>
      <c r="OHJ13" s="84"/>
      <c r="OHK13" s="84"/>
      <c r="OHL13" s="84"/>
      <c r="OHM13" s="84"/>
      <c r="OHN13" s="84"/>
      <c r="OHO13" s="84"/>
      <c r="OHP13" s="84"/>
      <c r="OHQ13" s="84"/>
      <c r="OHR13" s="84"/>
      <c r="OHS13" s="84"/>
      <c r="OHT13" s="84"/>
      <c r="OHU13" s="84"/>
      <c r="OHV13" s="84"/>
      <c r="OHW13" s="84"/>
      <c r="OHX13" s="84"/>
      <c r="OHY13" s="84"/>
      <c r="OHZ13" s="84"/>
      <c r="OIA13" s="84"/>
      <c r="OIB13" s="84"/>
      <c r="OIC13" s="84"/>
      <c r="OID13" s="84"/>
      <c r="OIE13" s="84"/>
      <c r="OIF13" s="84"/>
      <c r="OIG13" s="84"/>
      <c r="OIH13" s="84"/>
      <c r="OII13" s="84"/>
      <c r="OIJ13" s="84"/>
      <c r="OIK13" s="84"/>
      <c r="OIL13" s="84"/>
      <c r="OIM13" s="84"/>
      <c r="OIN13" s="84"/>
      <c r="OIO13" s="84"/>
      <c r="OIP13" s="84"/>
      <c r="OIQ13" s="84"/>
      <c r="OIR13" s="84"/>
      <c r="OIS13" s="84"/>
      <c r="OIT13" s="84"/>
      <c r="OIU13" s="84"/>
      <c r="OIV13" s="84"/>
      <c r="OIW13" s="84"/>
      <c r="OIX13" s="84"/>
      <c r="OIY13" s="84"/>
      <c r="OIZ13" s="84"/>
      <c r="OJA13" s="84"/>
      <c r="OJB13" s="84"/>
      <c r="OJC13" s="84"/>
      <c r="OJD13" s="84"/>
      <c r="OJE13" s="84"/>
      <c r="OJF13" s="84"/>
      <c r="OJG13" s="84"/>
      <c r="OJH13" s="84"/>
      <c r="OJI13" s="84"/>
      <c r="OJJ13" s="84"/>
      <c r="OJK13" s="84"/>
      <c r="OJL13" s="84"/>
      <c r="OJM13" s="84"/>
      <c r="OJN13" s="84"/>
      <c r="OJO13" s="84"/>
      <c r="OJP13" s="84"/>
      <c r="OJQ13" s="84"/>
      <c r="OJR13" s="84"/>
      <c r="OJS13" s="84"/>
      <c r="OJT13" s="84"/>
      <c r="OJU13" s="84"/>
      <c r="OJV13" s="84"/>
      <c r="OJW13" s="84"/>
      <c r="OJX13" s="84"/>
      <c r="OJY13" s="84"/>
      <c r="OJZ13" s="84"/>
      <c r="OKA13" s="84"/>
      <c r="OKB13" s="84"/>
      <c r="OKC13" s="84"/>
      <c r="OKD13" s="84"/>
      <c r="OKE13" s="84"/>
      <c r="OKF13" s="84"/>
      <c r="OKG13" s="84"/>
      <c r="OKH13" s="84"/>
      <c r="OKI13" s="84"/>
      <c r="OKJ13" s="84"/>
      <c r="OKK13" s="84"/>
      <c r="OKL13" s="84"/>
      <c r="OKM13" s="84"/>
      <c r="OKN13" s="84"/>
      <c r="OKO13" s="84"/>
      <c r="OKP13" s="84"/>
      <c r="OKQ13" s="84"/>
      <c r="OKR13" s="84"/>
      <c r="OKS13" s="84"/>
      <c r="OKT13" s="84"/>
      <c r="OKU13" s="84"/>
      <c r="OKV13" s="84"/>
      <c r="OKW13" s="84"/>
      <c r="OKX13" s="84"/>
      <c r="OKY13" s="84"/>
      <c r="OKZ13" s="84"/>
      <c r="OLA13" s="84"/>
      <c r="OLB13" s="84"/>
      <c r="OLC13" s="84"/>
      <c r="OLD13" s="84"/>
      <c r="OLE13" s="84"/>
      <c r="OLF13" s="84"/>
      <c r="OLG13" s="84"/>
      <c r="OLH13" s="84"/>
      <c r="OLI13" s="84"/>
      <c r="OLJ13" s="84"/>
      <c r="OLK13" s="84"/>
      <c r="OLL13" s="84"/>
      <c r="OLM13" s="84"/>
      <c r="OLN13" s="84"/>
      <c r="OLO13" s="84"/>
      <c r="OLP13" s="84"/>
      <c r="OLQ13" s="84"/>
      <c r="OLR13" s="84"/>
      <c r="OLS13" s="84"/>
      <c r="OLT13" s="84"/>
      <c r="OLU13" s="84"/>
      <c r="OLV13" s="84"/>
      <c r="OLW13" s="84"/>
      <c r="OLX13" s="84"/>
      <c r="OLY13" s="84"/>
      <c r="OLZ13" s="84"/>
      <c r="OMA13" s="84"/>
      <c r="OMB13" s="84"/>
      <c r="OMC13" s="84"/>
      <c r="OMD13" s="84"/>
      <c r="OME13" s="84"/>
      <c r="OMF13" s="84"/>
      <c r="OMG13" s="84"/>
      <c r="OMH13" s="84"/>
      <c r="OMI13" s="84"/>
      <c r="OMJ13" s="84"/>
      <c r="OMK13" s="84"/>
      <c r="OML13" s="84"/>
      <c r="OMM13" s="84"/>
      <c r="OMN13" s="84"/>
      <c r="OMO13" s="84"/>
      <c r="OMP13" s="84"/>
      <c r="OMQ13" s="84"/>
      <c r="OMR13" s="84"/>
      <c r="OMS13" s="84"/>
      <c r="OMT13" s="84"/>
      <c r="OMU13" s="84"/>
      <c r="OMV13" s="84"/>
      <c r="OMW13" s="84"/>
      <c r="OMX13" s="84"/>
      <c r="OMY13" s="84"/>
      <c r="OMZ13" s="84"/>
      <c r="ONA13" s="84"/>
      <c r="ONB13" s="84"/>
      <c r="ONC13" s="84"/>
      <c r="OND13" s="84"/>
      <c r="ONE13" s="84"/>
      <c r="ONF13" s="84"/>
      <c r="ONG13" s="84"/>
      <c r="ONH13" s="84"/>
      <c r="ONI13" s="84"/>
      <c r="ONJ13" s="84"/>
      <c r="ONK13" s="84"/>
      <c r="ONL13" s="84"/>
      <c r="ONM13" s="84"/>
      <c r="ONN13" s="84"/>
      <c r="ONO13" s="84"/>
      <c r="ONP13" s="84"/>
      <c r="ONQ13" s="84"/>
      <c r="ONR13" s="84"/>
      <c r="ONS13" s="84"/>
      <c r="ONT13" s="84"/>
      <c r="ONU13" s="84"/>
      <c r="ONV13" s="84"/>
      <c r="ONW13" s="84"/>
      <c r="ONX13" s="84"/>
      <c r="ONY13" s="84"/>
      <c r="ONZ13" s="84"/>
      <c r="OOA13" s="84"/>
      <c r="OOB13" s="84"/>
      <c r="OOC13" s="84"/>
      <c r="OOD13" s="84"/>
      <c r="OOE13" s="84"/>
      <c r="OOF13" s="84"/>
      <c r="OOG13" s="84"/>
      <c r="OOH13" s="84"/>
      <c r="OOI13" s="84"/>
      <c r="OOJ13" s="84"/>
      <c r="OOK13" s="84"/>
      <c r="OOL13" s="84"/>
      <c r="OOM13" s="84"/>
      <c r="OON13" s="84"/>
      <c r="OOO13" s="84"/>
      <c r="OOP13" s="84"/>
      <c r="OOQ13" s="84"/>
      <c r="OOR13" s="84"/>
      <c r="OOS13" s="84"/>
      <c r="OOT13" s="84"/>
      <c r="OOU13" s="84"/>
      <c r="OOV13" s="84"/>
      <c r="OOW13" s="84"/>
      <c r="OOX13" s="84"/>
      <c r="OOY13" s="84"/>
      <c r="OOZ13" s="84"/>
      <c r="OPA13" s="84"/>
      <c r="OPB13" s="84"/>
      <c r="OPC13" s="84"/>
      <c r="OPD13" s="84"/>
      <c r="OPE13" s="84"/>
      <c r="OPF13" s="84"/>
      <c r="OPG13" s="84"/>
      <c r="OPH13" s="84"/>
      <c r="OPI13" s="84"/>
      <c r="OPJ13" s="84"/>
      <c r="OPK13" s="84"/>
      <c r="OPL13" s="84"/>
      <c r="OPM13" s="84"/>
      <c r="OPN13" s="84"/>
      <c r="OPO13" s="84"/>
      <c r="OPP13" s="84"/>
      <c r="OPQ13" s="84"/>
      <c r="OPR13" s="84"/>
      <c r="OPS13" s="84"/>
      <c r="OPT13" s="84"/>
      <c r="OPU13" s="84"/>
      <c r="OPV13" s="84"/>
      <c r="OPW13" s="84"/>
      <c r="OPX13" s="84"/>
      <c r="OPY13" s="84"/>
      <c r="OPZ13" s="84"/>
      <c r="OQA13" s="84"/>
      <c r="OQB13" s="84"/>
      <c r="OQC13" s="84"/>
      <c r="OQD13" s="84"/>
      <c r="OQE13" s="84"/>
      <c r="OQF13" s="84"/>
      <c r="OQG13" s="84"/>
      <c r="OQH13" s="84"/>
      <c r="OQI13" s="84"/>
      <c r="OQJ13" s="84"/>
      <c r="OQK13" s="84"/>
      <c r="OQL13" s="84"/>
      <c r="OQM13" s="84"/>
      <c r="OQN13" s="84"/>
      <c r="OQO13" s="84"/>
      <c r="OQP13" s="84"/>
      <c r="OQQ13" s="84"/>
      <c r="OQR13" s="84"/>
      <c r="OQS13" s="84"/>
      <c r="OQT13" s="84"/>
      <c r="OQU13" s="84"/>
      <c r="OQV13" s="84"/>
      <c r="OQW13" s="84"/>
      <c r="OQX13" s="84"/>
      <c r="OQY13" s="84"/>
      <c r="OQZ13" s="84"/>
      <c r="ORA13" s="84"/>
      <c r="ORB13" s="84"/>
      <c r="ORC13" s="84"/>
      <c r="ORD13" s="84"/>
      <c r="ORE13" s="84"/>
      <c r="ORF13" s="84"/>
      <c r="ORG13" s="84"/>
      <c r="ORH13" s="84"/>
      <c r="ORI13" s="84"/>
      <c r="ORJ13" s="84"/>
      <c r="ORK13" s="84"/>
      <c r="ORL13" s="84"/>
      <c r="ORM13" s="84"/>
      <c r="ORN13" s="84"/>
      <c r="ORO13" s="84"/>
      <c r="ORP13" s="84"/>
      <c r="ORQ13" s="84"/>
      <c r="ORR13" s="84"/>
      <c r="ORS13" s="84"/>
      <c r="ORT13" s="84"/>
      <c r="ORU13" s="84"/>
      <c r="ORV13" s="84"/>
      <c r="ORW13" s="84"/>
      <c r="ORX13" s="84"/>
      <c r="ORY13" s="84"/>
      <c r="ORZ13" s="84"/>
      <c r="OSA13" s="84"/>
      <c r="OSB13" s="84"/>
      <c r="OSC13" s="84"/>
      <c r="OSD13" s="84"/>
      <c r="OSE13" s="84"/>
      <c r="OSF13" s="84"/>
      <c r="OSG13" s="84"/>
      <c r="OSH13" s="84"/>
      <c r="OSI13" s="84"/>
      <c r="OSJ13" s="84"/>
      <c r="OSK13" s="84"/>
      <c r="OSL13" s="84"/>
      <c r="OSM13" s="84"/>
      <c r="OSN13" s="84"/>
      <c r="OSO13" s="84"/>
      <c r="OSP13" s="84"/>
      <c r="OSQ13" s="84"/>
      <c r="OSR13" s="84"/>
      <c r="OSS13" s="84"/>
      <c r="OST13" s="84"/>
      <c r="OSU13" s="84"/>
      <c r="OSV13" s="84"/>
      <c r="OSW13" s="84"/>
      <c r="OSX13" s="84"/>
      <c r="OSY13" s="84"/>
      <c r="OSZ13" s="84"/>
      <c r="OTA13" s="84"/>
      <c r="OTB13" s="84"/>
      <c r="OTC13" s="84"/>
      <c r="OTD13" s="84"/>
      <c r="OTE13" s="84"/>
      <c r="OTF13" s="84"/>
      <c r="OTG13" s="84"/>
      <c r="OTH13" s="84"/>
      <c r="OTI13" s="84"/>
      <c r="OTJ13" s="84"/>
      <c r="OTK13" s="84"/>
      <c r="OTL13" s="84"/>
      <c r="OTM13" s="84"/>
      <c r="OTN13" s="84"/>
      <c r="OTO13" s="84"/>
      <c r="OTP13" s="84"/>
      <c r="OTQ13" s="84"/>
      <c r="OTR13" s="84"/>
      <c r="OTS13" s="84"/>
      <c r="OTT13" s="84"/>
      <c r="OTU13" s="84"/>
      <c r="OTV13" s="84"/>
      <c r="OTW13" s="84"/>
      <c r="OTX13" s="84"/>
      <c r="OTY13" s="84"/>
      <c r="OTZ13" s="84"/>
      <c r="OUA13" s="84"/>
      <c r="OUB13" s="84"/>
      <c r="OUC13" s="84"/>
      <c r="OUD13" s="84"/>
      <c r="OUE13" s="84"/>
      <c r="OUF13" s="84"/>
      <c r="OUG13" s="84"/>
      <c r="OUH13" s="84"/>
      <c r="OUI13" s="84"/>
      <c r="OUJ13" s="84"/>
      <c r="OUK13" s="84"/>
      <c r="OUL13" s="84"/>
      <c r="OUM13" s="84"/>
      <c r="OUN13" s="84"/>
      <c r="OUO13" s="84"/>
      <c r="OUP13" s="84"/>
      <c r="OUQ13" s="84"/>
      <c r="OUR13" s="84"/>
      <c r="OUS13" s="84"/>
      <c r="OUT13" s="84"/>
      <c r="OUU13" s="84"/>
      <c r="OUV13" s="84"/>
      <c r="OUW13" s="84"/>
      <c r="OUX13" s="84"/>
      <c r="OUY13" s="84"/>
      <c r="OUZ13" s="84"/>
      <c r="OVA13" s="84"/>
      <c r="OVB13" s="84"/>
      <c r="OVC13" s="84"/>
      <c r="OVD13" s="84"/>
      <c r="OVE13" s="84"/>
      <c r="OVF13" s="84"/>
      <c r="OVG13" s="84"/>
      <c r="OVH13" s="84"/>
      <c r="OVI13" s="84"/>
      <c r="OVJ13" s="84"/>
      <c r="OVK13" s="84"/>
      <c r="OVL13" s="84"/>
      <c r="OVM13" s="84"/>
      <c r="OVN13" s="84"/>
      <c r="OVO13" s="84"/>
      <c r="OVP13" s="84"/>
      <c r="OVQ13" s="84"/>
      <c r="OVR13" s="84"/>
      <c r="OVS13" s="84"/>
      <c r="OVT13" s="84"/>
      <c r="OVU13" s="84"/>
      <c r="OVV13" s="84"/>
      <c r="OVW13" s="84"/>
      <c r="OVX13" s="84"/>
      <c r="OVY13" s="84"/>
      <c r="OVZ13" s="84"/>
      <c r="OWA13" s="84"/>
      <c r="OWB13" s="84"/>
      <c r="OWC13" s="84"/>
      <c r="OWD13" s="84"/>
      <c r="OWE13" s="84"/>
      <c r="OWF13" s="84"/>
      <c r="OWG13" s="84"/>
      <c r="OWH13" s="84"/>
      <c r="OWI13" s="84"/>
      <c r="OWJ13" s="84"/>
      <c r="OWK13" s="84"/>
      <c r="OWL13" s="84"/>
      <c r="OWM13" s="84"/>
      <c r="OWN13" s="84"/>
      <c r="OWO13" s="84"/>
      <c r="OWP13" s="84"/>
      <c r="OWQ13" s="84"/>
      <c r="OWR13" s="84"/>
      <c r="OWS13" s="84"/>
      <c r="OWT13" s="84"/>
      <c r="OWU13" s="84"/>
      <c r="OWV13" s="84"/>
      <c r="OWW13" s="84"/>
      <c r="OWX13" s="84"/>
      <c r="OWY13" s="84"/>
      <c r="OWZ13" s="84"/>
      <c r="OXA13" s="84"/>
      <c r="OXB13" s="84"/>
      <c r="OXC13" s="84"/>
      <c r="OXD13" s="84"/>
      <c r="OXE13" s="84"/>
      <c r="OXF13" s="84"/>
      <c r="OXG13" s="84"/>
      <c r="OXH13" s="84"/>
      <c r="OXI13" s="84"/>
      <c r="OXJ13" s="84"/>
      <c r="OXK13" s="84"/>
      <c r="OXL13" s="84"/>
      <c r="OXM13" s="84"/>
      <c r="OXN13" s="84"/>
      <c r="OXO13" s="84"/>
      <c r="OXP13" s="84"/>
      <c r="OXQ13" s="84"/>
      <c r="OXR13" s="84"/>
      <c r="OXS13" s="84"/>
      <c r="OXT13" s="84"/>
      <c r="OXU13" s="84"/>
      <c r="OXV13" s="84"/>
      <c r="OXW13" s="84"/>
      <c r="OXX13" s="84"/>
      <c r="OXY13" s="84"/>
      <c r="OXZ13" s="84"/>
      <c r="OYA13" s="84"/>
      <c r="OYB13" s="84"/>
      <c r="OYC13" s="84"/>
      <c r="OYD13" s="84"/>
      <c r="OYE13" s="84"/>
      <c r="OYF13" s="84"/>
      <c r="OYG13" s="84"/>
      <c r="OYH13" s="84"/>
      <c r="OYI13" s="84"/>
      <c r="OYJ13" s="84"/>
      <c r="OYK13" s="84"/>
      <c r="OYL13" s="84"/>
      <c r="OYM13" s="84"/>
      <c r="OYN13" s="84"/>
      <c r="OYO13" s="84"/>
      <c r="OYP13" s="84"/>
      <c r="OYQ13" s="84"/>
      <c r="OYR13" s="84"/>
      <c r="OYS13" s="84"/>
      <c r="OYT13" s="84"/>
      <c r="OYU13" s="84"/>
      <c r="OYV13" s="84"/>
      <c r="OYW13" s="84"/>
      <c r="OYX13" s="84"/>
      <c r="OYY13" s="84"/>
      <c r="OYZ13" s="84"/>
      <c r="OZA13" s="84"/>
      <c r="OZB13" s="84"/>
      <c r="OZC13" s="84"/>
      <c r="OZD13" s="84"/>
      <c r="OZE13" s="84"/>
      <c r="OZF13" s="84"/>
      <c r="OZG13" s="84"/>
      <c r="OZH13" s="84"/>
      <c r="OZI13" s="84"/>
      <c r="OZJ13" s="84"/>
      <c r="OZK13" s="84"/>
      <c r="OZL13" s="84"/>
      <c r="OZM13" s="84"/>
      <c r="OZN13" s="84"/>
      <c r="OZO13" s="84"/>
      <c r="OZP13" s="84"/>
      <c r="OZQ13" s="84"/>
      <c r="OZR13" s="84"/>
      <c r="OZS13" s="84"/>
      <c r="OZT13" s="84"/>
      <c r="OZU13" s="84"/>
      <c r="OZV13" s="84"/>
      <c r="OZW13" s="84"/>
      <c r="OZX13" s="84"/>
      <c r="OZY13" s="84"/>
      <c r="OZZ13" s="84"/>
      <c r="PAA13" s="84"/>
      <c r="PAB13" s="84"/>
      <c r="PAC13" s="84"/>
      <c r="PAD13" s="84"/>
      <c r="PAE13" s="84"/>
      <c r="PAF13" s="84"/>
      <c r="PAG13" s="84"/>
      <c r="PAH13" s="84"/>
      <c r="PAI13" s="84"/>
      <c r="PAJ13" s="84"/>
      <c r="PAK13" s="84"/>
      <c r="PAL13" s="84"/>
      <c r="PAM13" s="84"/>
      <c r="PAN13" s="84"/>
      <c r="PAO13" s="84"/>
      <c r="PAP13" s="84"/>
      <c r="PAQ13" s="84"/>
      <c r="PAR13" s="84"/>
      <c r="PAS13" s="84"/>
      <c r="PAT13" s="84"/>
      <c r="PAU13" s="84"/>
      <c r="PAV13" s="84"/>
      <c r="PAW13" s="84"/>
      <c r="PAX13" s="84"/>
      <c r="PAY13" s="84"/>
      <c r="PAZ13" s="84"/>
      <c r="PBA13" s="84"/>
      <c r="PBB13" s="84"/>
      <c r="PBC13" s="84"/>
      <c r="PBD13" s="84"/>
      <c r="PBE13" s="84"/>
      <c r="PBF13" s="84"/>
      <c r="PBG13" s="84"/>
      <c r="PBH13" s="84"/>
      <c r="PBI13" s="84"/>
      <c r="PBJ13" s="84"/>
      <c r="PBK13" s="84"/>
      <c r="PBL13" s="84"/>
      <c r="PBM13" s="84"/>
      <c r="PBN13" s="84"/>
      <c r="PBO13" s="84"/>
      <c r="PBP13" s="84"/>
      <c r="PBQ13" s="84"/>
      <c r="PBR13" s="84"/>
      <c r="PBS13" s="84"/>
      <c r="PBT13" s="84"/>
      <c r="PBU13" s="84"/>
      <c r="PBV13" s="84"/>
      <c r="PBW13" s="84"/>
      <c r="PBX13" s="84"/>
      <c r="PBY13" s="84"/>
      <c r="PBZ13" s="84"/>
      <c r="PCA13" s="84"/>
      <c r="PCB13" s="84"/>
      <c r="PCC13" s="84"/>
      <c r="PCD13" s="84"/>
      <c r="PCE13" s="84"/>
      <c r="PCF13" s="84"/>
      <c r="PCG13" s="84"/>
      <c r="PCH13" s="84"/>
      <c r="PCI13" s="84"/>
      <c r="PCJ13" s="84"/>
      <c r="PCK13" s="84"/>
      <c r="PCL13" s="84"/>
      <c r="PCM13" s="84"/>
      <c r="PCN13" s="84"/>
      <c r="PCO13" s="84"/>
      <c r="PCP13" s="84"/>
      <c r="PCQ13" s="84"/>
      <c r="PCR13" s="84"/>
      <c r="PCS13" s="84"/>
      <c r="PCT13" s="84"/>
      <c r="PCU13" s="84"/>
      <c r="PCV13" s="84"/>
      <c r="PCW13" s="84"/>
      <c r="PCX13" s="84"/>
      <c r="PCY13" s="84"/>
      <c r="PCZ13" s="84"/>
      <c r="PDA13" s="84"/>
      <c r="PDB13" s="84"/>
      <c r="PDC13" s="84"/>
      <c r="PDD13" s="84"/>
      <c r="PDE13" s="84"/>
      <c r="PDF13" s="84"/>
      <c r="PDG13" s="84"/>
      <c r="PDH13" s="84"/>
      <c r="PDI13" s="84"/>
      <c r="PDJ13" s="84"/>
      <c r="PDK13" s="84"/>
      <c r="PDL13" s="84"/>
      <c r="PDM13" s="84"/>
      <c r="PDN13" s="84"/>
      <c r="PDO13" s="84"/>
      <c r="PDP13" s="84"/>
      <c r="PDQ13" s="84"/>
      <c r="PDR13" s="84"/>
      <c r="PDS13" s="84"/>
      <c r="PDT13" s="84"/>
      <c r="PDU13" s="84"/>
      <c r="PDV13" s="84"/>
      <c r="PDW13" s="84"/>
      <c r="PDX13" s="84"/>
      <c r="PDY13" s="84"/>
      <c r="PDZ13" s="84"/>
      <c r="PEA13" s="84"/>
      <c r="PEB13" s="84"/>
      <c r="PEC13" s="84"/>
      <c r="PED13" s="84"/>
      <c r="PEE13" s="84"/>
      <c r="PEF13" s="84"/>
      <c r="PEG13" s="84"/>
      <c r="PEH13" s="84"/>
      <c r="PEI13" s="84"/>
      <c r="PEJ13" s="84"/>
      <c r="PEK13" s="84"/>
      <c r="PEL13" s="84"/>
      <c r="PEM13" s="84"/>
      <c r="PEN13" s="84"/>
      <c r="PEO13" s="84"/>
      <c r="PEP13" s="84"/>
      <c r="PEQ13" s="84"/>
      <c r="PER13" s="84"/>
      <c r="PES13" s="84"/>
      <c r="PET13" s="84"/>
      <c r="PEU13" s="84"/>
      <c r="PEV13" s="84"/>
      <c r="PEW13" s="84"/>
      <c r="PEX13" s="84"/>
      <c r="PEY13" s="84"/>
      <c r="PEZ13" s="84"/>
      <c r="PFA13" s="84"/>
      <c r="PFB13" s="84"/>
      <c r="PFC13" s="84"/>
      <c r="PFD13" s="84"/>
      <c r="PFE13" s="84"/>
      <c r="PFF13" s="84"/>
      <c r="PFG13" s="84"/>
      <c r="PFH13" s="84"/>
      <c r="PFI13" s="84"/>
      <c r="PFJ13" s="84"/>
      <c r="PFK13" s="84"/>
      <c r="PFL13" s="84"/>
      <c r="PFM13" s="84"/>
      <c r="PFN13" s="84"/>
      <c r="PFO13" s="84"/>
      <c r="PFP13" s="84"/>
      <c r="PFQ13" s="84"/>
      <c r="PFR13" s="84"/>
      <c r="PFS13" s="84"/>
      <c r="PFT13" s="84"/>
      <c r="PFU13" s="84"/>
      <c r="PFV13" s="84"/>
      <c r="PFW13" s="84"/>
      <c r="PFX13" s="84"/>
      <c r="PFY13" s="84"/>
      <c r="PFZ13" s="84"/>
      <c r="PGA13" s="84"/>
      <c r="PGB13" s="84"/>
      <c r="PGC13" s="84"/>
      <c r="PGD13" s="84"/>
      <c r="PGE13" s="84"/>
      <c r="PGF13" s="84"/>
      <c r="PGG13" s="84"/>
      <c r="PGH13" s="84"/>
      <c r="PGI13" s="84"/>
      <c r="PGJ13" s="84"/>
      <c r="PGK13" s="84"/>
      <c r="PGL13" s="84"/>
      <c r="PGM13" s="84"/>
      <c r="PGN13" s="84"/>
      <c r="PGO13" s="84"/>
      <c r="PGP13" s="84"/>
      <c r="PGQ13" s="84"/>
      <c r="PGR13" s="84"/>
      <c r="PGS13" s="84"/>
      <c r="PGT13" s="84"/>
      <c r="PGU13" s="84"/>
      <c r="PGV13" s="84"/>
      <c r="PGW13" s="84"/>
      <c r="PGX13" s="84"/>
      <c r="PGY13" s="84"/>
      <c r="PGZ13" s="84"/>
      <c r="PHA13" s="84"/>
      <c r="PHB13" s="84"/>
      <c r="PHC13" s="84"/>
      <c r="PHD13" s="84"/>
      <c r="PHE13" s="84"/>
      <c r="PHF13" s="84"/>
      <c r="PHG13" s="84"/>
      <c r="PHH13" s="84"/>
      <c r="PHI13" s="84"/>
      <c r="PHJ13" s="84"/>
      <c r="PHK13" s="84"/>
      <c r="PHL13" s="84"/>
      <c r="PHM13" s="84"/>
      <c r="PHN13" s="84"/>
      <c r="PHO13" s="84"/>
      <c r="PHP13" s="84"/>
      <c r="PHQ13" s="84"/>
      <c r="PHR13" s="84"/>
      <c r="PHS13" s="84"/>
      <c r="PHT13" s="84"/>
      <c r="PHU13" s="84"/>
      <c r="PHV13" s="84"/>
      <c r="PHW13" s="84"/>
      <c r="PHX13" s="84"/>
      <c r="PHY13" s="84"/>
      <c r="PHZ13" s="84"/>
      <c r="PIA13" s="84"/>
      <c r="PIB13" s="84"/>
      <c r="PIC13" s="84"/>
      <c r="PID13" s="84"/>
      <c r="PIE13" s="84"/>
      <c r="PIF13" s="84"/>
      <c r="PIG13" s="84"/>
      <c r="PIH13" s="84"/>
      <c r="PII13" s="84"/>
      <c r="PIJ13" s="84"/>
      <c r="PIK13" s="84"/>
      <c r="PIL13" s="84"/>
      <c r="PIM13" s="84"/>
      <c r="PIN13" s="84"/>
      <c r="PIO13" s="84"/>
      <c r="PIP13" s="84"/>
      <c r="PIQ13" s="84"/>
      <c r="PIR13" s="84"/>
      <c r="PIS13" s="84"/>
      <c r="PIT13" s="84"/>
      <c r="PIU13" s="84"/>
      <c r="PIV13" s="84"/>
      <c r="PIW13" s="84"/>
      <c r="PIX13" s="84"/>
      <c r="PIY13" s="84"/>
      <c r="PIZ13" s="84"/>
      <c r="PJA13" s="84"/>
      <c r="PJB13" s="84"/>
      <c r="PJC13" s="84"/>
      <c r="PJD13" s="84"/>
      <c r="PJE13" s="84"/>
      <c r="PJF13" s="84"/>
      <c r="PJG13" s="84"/>
      <c r="PJH13" s="84"/>
      <c r="PJI13" s="84"/>
      <c r="PJJ13" s="84"/>
      <c r="PJK13" s="84"/>
      <c r="PJL13" s="84"/>
      <c r="PJM13" s="84"/>
      <c r="PJN13" s="84"/>
      <c r="PJO13" s="84"/>
      <c r="PJP13" s="84"/>
      <c r="PJQ13" s="84"/>
      <c r="PJR13" s="84"/>
      <c r="PJS13" s="84"/>
      <c r="PJT13" s="84"/>
      <c r="PJU13" s="84"/>
      <c r="PJV13" s="84"/>
      <c r="PJW13" s="84"/>
      <c r="PJX13" s="84"/>
      <c r="PJY13" s="84"/>
      <c r="PJZ13" s="84"/>
      <c r="PKA13" s="84"/>
      <c r="PKB13" s="84"/>
      <c r="PKC13" s="84"/>
      <c r="PKD13" s="84"/>
      <c r="PKE13" s="84"/>
      <c r="PKF13" s="84"/>
      <c r="PKG13" s="84"/>
      <c r="PKH13" s="84"/>
      <c r="PKI13" s="84"/>
      <c r="PKJ13" s="84"/>
      <c r="PKK13" s="84"/>
      <c r="PKL13" s="84"/>
      <c r="PKM13" s="84"/>
      <c r="PKN13" s="84"/>
      <c r="PKO13" s="84"/>
      <c r="PKP13" s="84"/>
      <c r="PKQ13" s="84"/>
      <c r="PKR13" s="84"/>
      <c r="PKS13" s="84"/>
      <c r="PKT13" s="84"/>
      <c r="PKU13" s="84"/>
      <c r="PKV13" s="84"/>
      <c r="PKW13" s="84"/>
      <c r="PKX13" s="84"/>
      <c r="PKY13" s="84"/>
      <c r="PKZ13" s="84"/>
      <c r="PLA13" s="84"/>
      <c r="PLB13" s="84"/>
      <c r="PLC13" s="84"/>
      <c r="PLD13" s="84"/>
      <c r="PLE13" s="84"/>
      <c r="PLF13" s="84"/>
      <c r="PLG13" s="84"/>
      <c r="PLH13" s="84"/>
      <c r="PLI13" s="84"/>
      <c r="PLJ13" s="84"/>
      <c r="PLK13" s="84"/>
      <c r="PLL13" s="84"/>
      <c r="PLM13" s="84"/>
      <c r="PLN13" s="84"/>
      <c r="PLO13" s="84"/>
      <c r="PLP13" s="84"/>
      <c r="PLQ13" s="84"/>
      <c r="PLR13" s="84"/>
      <c r="PLS13" s="84"/>
      <c r="PLT13" s="84"/>
      <c r="PLU13" s="84"/>
      <c r="PLV13" s="84"/>
      <c r="PLW13" s="84"/>
      <c r="PLX13" s="84"/>
      <c r="PLY13" s="84"/>
      <c r="PLZ13" s="84"/>
      <c r="PMA13" s="84"/>
      <c r="PMB13" s="84"/>
      <c r="PMC13" s="84"/>
      <c r="PMD13" s="84"/>
      <c r="PME13" s="84"/>
      <c r="PMF13" s="84"/>
      <c r="PMG13" s="84"/>
      <c r="PMH13" s="84"/>
      <c r="PMI13" s="84"/>
      <c r="PMJ13" s="84"/>
      <c r="PMK13" s="84"/>
      <c r="PML13" s="84"/>
      <c r="PMM13" s="84"/>
      <c r="PMN13" s="84"/>
      <c r="PMO13" s="84"/>
      <c r="PMP13" s="84"/>
      <c r="PMQ13" s="84"/>
      <c r="PMR13" s="84"/>
      <c r="PMS13" s="84"/>
      <c r="PMT13" s="84"/>
      <c r="PMU13" s="84"/>
      <c r="PMV13" s="84"/>
      <c r="PMW13" s="84"/>
      <c r="PMX13" s="84"/>
      <c r="PMY13" s="84"/>
      <c r="PMZ13" s="84"/>
      <c r="PNA13" s="84"/>
      <c r="PNB13" s="84"/>
      <c r="PNC13" s="84"/>
      <c r="PND13" s="84"/>
      <c r="PNE13" s="84"/>
      <c r="PNF13" s="84"/>
      <c r="PNG13" s="84"/>
      <c r="PNH13" s="84"/>
      <c r="PNI13" s="84"/>
      <c r="PNJ13" s="84"/>
      <c r="PNK13" s="84"/>
      <c r="PNL13" s="84"/>
      <c r="PNM13" s="84"/>
      <c r="PNN13" s="84"/>
      <c r="PNO13" s="84"/>
      <c r="PNP13" s="84"/>
      <c r="PNQ13" s="84"/>
      <c r="PNR13" s="84"/>
      <c r="PNS13" s="84"/>
      <c r="PNT13" s="84"/>
      <c r="PNU13" s="84"/>
      <c r="PNV13" s="84"/>
      <c r="PNW13" s="84"/>
      <c r="PNX13" s="84"/>
      <c r="PNY13" s="84"/>
      <c r="PNZ13" s="84"/>
      <c r="POA13" s="84"/>
      <c r="POB13" s="84"/>
      <c r="POC13" s="84"/>
      <c r="POD13" s="84"/>
      <c r="POE13" s="84"/>
      <c r="POF13" s="84"/>
      <c r="POG13" s="84"/>
      <c r="POH13" s="84"/>
      <c r="POI13" s="84"/>
      <c r="POJ13" s="84"/>
      <c r="POK13" s="84"/>
      <c r="POL13" s="84"/>
      <c r="POM13" s="84"/>
      <c r="PON13" s="84"/>
      <c r="POO13" s="84"/>
      <c r="POP13" s="84"/>
      <c r="POQ13" s="84"/>
      <c r="POR13" s="84"/>
      <c r="POS13" s="84"/>
      <c r="POT13" s="84"/>
      <c r="POU13" s="84"/>
      <c r="POV13" s="84"/>
      <c r="POW13" s="84"/>
      <c r="POX13" s="84"/>
      <c r="POY13" s="84"/>
      <c r="POZ13" s="84"/>
      <c r="PPA13" s="84"/>
      <c r="PPB13" s="84"/>
      <c r="PPC13" s="84"/>
      <c r="PPD13" s="84"/>
      <c r="PPE13" s="84"/>
      <c r="PPF13" s="84"/>
      <c r="PPG13" s="84"/>
      <c r="PPH13" s="84"/>
      <c r="PPI13" s="84"/>
      <c r="PPJ13" s="84"/>
      <c r="PPK13" s="84"/>
      <c r="PPL13" s="84"/>
      <c r="PPM13" s="84"/>
      <c r="PPN13" s="84"/>
      <c r="PPO13" s="84"/>
      <c r="PPP13" s="84"/>
      <c r="PPQ13" s="84"/>
      <c r="PPR13" s="84"/>
      <c r="PPS13" s="84"/>
      <c r="PPT13" s="84"/>
      <c r="PPU13" s="84"/>
      <c r="PPV13" s="84"/>
      <c r="PPW13" s="84"/>
      <c r="PPX13" s="84"/>
      <c r="PPY13" s="84"/>
      <c r="PPZ13" s="84"/>
      <c r="PQA13" s="84"/>
      <c r="PQB13" s="84"/>
      <c r="PQC13" s="84"/>
      <c r="PQD13" s="84"/>
      <c r="PQE13" s="84"/>
      <c r="PQF13" s="84"/>
      <c r="PQG13" s="84"/>
      <c r="PQH13" s="84"/>
      <c r="PQI13" s="84"/>
      <c r="PQJ13" s="84"/>
      <c r="PQK13" s="84"/>
      <c r="PQL13" s="84"/>
      <c r="PQM13" s="84"/>
      <c r="PQN13" s="84"/>
      <c r="PQO13" s="84"/>
      <c r="PQP13" s="84"/>
      <c r="PQQ13" s="84"/>
      <c r="PQR13" s="84"/>
      <c r="PQS13" s="84"/>
      <c r="PQT13" s="84"/>
      <c r="PQU13" s="84"/>
      <c r="PQV13" s="84"/>
      <c r="PQW13" s="84"/>
      <c r="PQX13" s="84"/>
      <c r="PQY13" s="84"/>
      <c r="PQZ13" s="84"/>
      <c r="PRA13" s="84"/>
      <c r="PRB13" s="84"/>
      <c r="PRC13" s="84"/>
      <c r="PRD13" s="84"/>
      <c r="PRE13" s="84"/>
      <c r="PRF13" s="84"/>
      <c r="PRG13" s="84"/>
      <c r="PRH13" s="84"/>
      <c r="PRI13" s="84"/>
      <c r="PRJ13" s="84"/>
      <c r="PRK13" s="84"/>
      <c r="PRL13" s="84"/>
      <c r="PRM13" s="84"/>
      <c r="PRN13" s="84"/>
      <c r="PRO13" s="84"/>
      <c r="PRP13" s="84"/>
      <c r="PRQ13" s="84"/>
      <c r="PRR13" s="84"/>
      <c r="PRS13" s="84"/>
      <c r="PRT13" s="84"/>
      <c r="PRU13" s="84"/>
      <c r="PRV13" s="84"/>
      <c r="PRW13" s="84"/>
      <c r="PRX13" s="84"/>
      <c r="PRY13" s="84"/>
      <c r="PRZ13" s="84"/>
      <c r="PSA13" s="84"/>
      <c r="PSB13" s="84"/>
      <c r="PSC13" s="84"/>
      <c r="PSD13" s="84"/>
      <c r="PSE13" s="84"/>
      <c r="PSF13" s="84"/>
      <c r="PSG13" s="84"/>
      <c r="PSH13" s="84"/>
      <c r="PSI13" s="84"/>
      <c r="PSJ13" s="84"/>
      <c r="PSK13" s="84"/>
      <c r="PSL13" s="84"/>
      <c r="PSM13" s="84"/>
      <c r="PSN13" s="84"/>
      <c r="PSO13" s="84"/>
      <c r="PSP13" s="84"/>
      <c r="PSQ13" s="84"/>
      <c r="PSR13" s="84"/>
      <c r="PSS13" s="84"/>
      <c r="PST13" s="84"/>
      <c r="PSU13" s="84"/>
      <c r="PSV13" s="84"/>
      <c r="PSW13" s="84"/>
      <c r="PSX13" s="84"/>
      <c r="PSY13" s="84"/>
      <c r="PSZ13" s="84"/>
      <c r="PTA13" s="84"/>
      <c r="PTB13" s="84"/>
      <c r="PTC13" s="84"/>
      <c r="PTD13" s="84"/>
      <c r="PTE13" s="84"/>
      <c r="PTF13" s="84"/>
      <c r="PTG13" s="84"/>
      <c r="PTH13" s="84"/>
      <c r="PTI13" s="84"/>
      <c r="PTJ13" s="84"/>
      <c r="PTK13" s="84"/>
      <c r="PTL13" s="84"/>
      <c r="PTM13" s="84"/>
      <c r="PTN13" s="84"/>
      <c r="PTO13" s="84"/>
      <c r="PTP13" s="84"/>
      <c r="PTQ13" s="84"/>
      <c r="PTR13" s="84"/>
      <c r="PTS13" s="84"/>
      <c r="PTT13" s="84"/>
      <c r="PTU13" s="84"/>
      <c r="PTV13" s="84"/>
      <c r="PTW13" s="84"/>
      <c r="PTX13" s="84"/>
      <c r="PTY13" s="84"/>
      <c r="PTZ13" s="84"/>
      <c r="PUA13" s="84"/>
      <c r="PUB13" s="84"/>
      <c r="PUC13" s="84"/>
      <c r="PUD13" s="84"/>
      <c r="PUE13" s="84"/>
      <c r="PUF13" s="84"/>
      <c r="PUG13" s="84"/>
      <c r="PUH13" s="84"/>
      <c r="PUI13" s="84"/>
      <c r="PUJ13" s="84"/>
      <c r="PUK13" s="84"/>
      <c r="PUL13" s="84"/>
      <c r="PUM13" s="84"/>
      <c r="PUN13" s="84"/>
      <c r="PUO13" s="84"/>
      <c r="PUP13" s="84"/>
      <c r="PUQ13" s="84"/>
      <c r="PUR13" s="84"/>
      <c r="PUS13" s="84"/>
      <c r="PUT13" s="84"/>
      <c r="PUU13" s="84"/>
      <c r="PUV13" s="84"/>
      <c r="PUW13" s="84"/>
      <c r="PUX13" s="84"/>
      <c r="PUY13" s="84"/>
      <c r="PUZ13" s="84"/>
      <c r="PVA13" s="84"/>
      <c r="PVB13" s="84"/>
      <c r="PVC13" s="84"/>
      <c r="PVD13" s="84"/>
      <c r="PVE13" s="84"/>
      <c r="PVF13" s="84"/>
      <c r="PVG13" s="84"/>
      <c r="PVH13" s="84"/>
      <c r="PVI13" s="84"/>
      <c r="PVJ13" s="84"/>
      <c r="PVK13" s="84"/>
      <c r="PVL13" s="84"/>
      <c r="PVM13" s="84"/>
      <c r="PVN13" s="84"/>
      <c r="PVO13" s="84"/>
      <c r="PVP13" s="84"/>
      <c r="PVQ13" s="84"/>
      <c r="PVR13" s="84"/>
      <c r="PVS13" s="84"/>
      <c r="PVT13" s="84"/>
      <c r="PVU13" s="84"/>
      <c r="PVV13" s="84"/>
      <c r="PVW13" s="84"/>
      <c r="PVX13" s="84"/>
      <c r="PVY13" s="84"/>
      <c r="PVZ13" s="84"/>
      <c r="PWA13" s="84"/>
      <c r="PWB13" s="84"/>
      <c r="PWC13" s="84"/>
      <c r="PWD13" s="84"/>
      <c r="PWE13" s="84"/>
      <c r="PWF13" s="84"/>
      <c r="PWG13" s="84"/>
      <c r="PWH13" s="84"/>
      <c r="PWI13" s="84"/>
      <c r="PWJ13" s="84"/>
      <c r="PWK13" s="84"/>
      <c r="PWL13" s="84"/>
      <c r="PWM13" s="84"/>
      <c r="PWN13" s="84"/>
      <c r="PWO13" s="84"/>
      <c r="PWP13" s="84"/>
      <c r="PWQ13" s="84"/>
      <c r="PWR13" s="84"/>
      <c r="PWS13" s="84"/>
      <c r="PWT13" s="84"/>
      <c r="PWU13" s="84"/>
      <c r="PWV13" s="84"/>
      <c r="PWW13" s="84"/>
      <c r="PWX13" s="84"/>
      <c r="PWY13" s="84"/>
      <c r="PWZ13" s="84"/>
      <c r="PXA13" s="84"/>
      <c r="PXB13" s="84"/>
      <c r="PXC13" s="84"/>
      <c r="PXD13" s="84"/>
      <c r="PXE13" s="84"/>
      <c r="PXF13" s="84"/>
      <c r="PXG13" s="84"/>
      <c r="PXH13" s="84"/>
      <c r="PXI13" s="84"/>
      <c r="PXJ13" s="84"/>
      <c r="PXK13" s="84"/>
      <c r="PXL13" s="84"/>
      <c r="PXM13" s="84"/>
      <c r="PXN13" s="84"/>
      <c r="PXO13" s="84"/>
      <c r="PXP13" s="84"/>
      <c r="PXQ13" s="84"/>
      <c r="PXR13" s="84"/>
      <c r="PXS13" s="84"/>
      <c r="PXT13" s="84"/>
      <c r="PXU13" s="84"/>
      <c r="PXV13" s="84"/>
      <c r="PXW13" s="84"/>
      <c r="PXX13" s="84"/>
      <c r="PXY13" s="84"/>
      <c r="PXZ13" s="84"/>
      <c r="PYA13" s="84"/>
      <c r="PYB13" s="84"/>
      <c r="PYC13" s="84"/>
      <c r="PYD13" s="84"/>
      <c r="PYE13" s="84"/>
      <c r="PYF13" s="84"/>
      <c r="PYG13" s="84"/>
      <c r="PYH13" s="84"/>
      <c r="PYI13" s="84"/>
      <c r="PYJ13" s="84"/>
      <c r="PYK13" s="84"/>
      <c r="PYL13" s="84"/>
      <c r="PYM13" s="84"/>
      <c r="PYN13" s="84"/>
      <c r="PYO13" s="84"/>
      <c r="PYP13" s="84"/>
      <c r="PYQ13" s="84"/>
      <c r="PYR13" s="84"/>
      <c r="PYS13" s="84"/>
      <c r="PYT13" s="84"/>
      <c r="PYU13" s="84"/>
      <c r="PYV13" s="84"/>
      <c r="PYW13" s="84"/>
      <c r="PYX13" s="84"/>
      <c r="PYY13" s="84"/>
      <c r="PYZ13" s="84"/>
      <c r="PZA13" s="84"/>
      <c r="PZB13" s="84"/>
      <c r="PZC13" s="84"/>
      <c r="PZD13" s="84"/>
      <c r="PZE13" s="84"/>
      <c r="PZF13" s="84"/>
      <c r="PZG13" s="84"/>
      <c r="PZH13" s="84"/>
      <c r="PZI13" s="84"/>
      <c r="PZJ13" s="84"/>
      <c r="PZK13" s="84"/>
      <c r="PZL13" s="84"/>
      <c r="PZM13" s="84"/>
      <c r="PZN13" s="84"/>
      <c r="PZO13" s="84"/>
      <c r="PZP13" s="84"/>
      <c r="PZQ13" s="84"/>
      <c r="PZR13" s="84"/>
      <c r="PZS13" s="84"/>
      <c r="PZT13" s="84"/>
      <c r="PZU13" s="84"/>
      <c r="PZV13" s="84"/>
      <c r="PZW13" s="84"/>
      <c r="PZX13" s="84"/>
      <c r="PZY13" s="84"/>
      <c r="PZZ13" s="84"/>
      <c r="QAA13" s="84"/>
      <c r="QAB13" s="84"/>
      <c r="QAC13" s="84"/>
      <c r="QAD13" s="84"/>
      <c r="QAE13" s="84"/>
      <c r="QAF13" s="84"/>
      <c r="QAG13" s="84"/>
      <c r="QAH13" s="84"/>
      <c r="QAI13" s="84"/>
      <c r="QAJ13" s="84"/>
      <c r="QAK13" s="84"/>
      <c r="QAL13" s="84"/>
      <c r="QAM13" s="84"/>
      <c r="QAN13" s="84"/>
      <c r="QAO13" s="84"/>
      <c r="QAP13" s="84"/>
      <c r="QAQ13" s="84"/>
      <c r="QAR13" s="84"/>
      <c r="QAS13" s="84"/>
      <c r="QAT13" s="84"/>
      <c r="QAU13" s="84"/>
      <c r="QAV13" s="84"/>
      <c r="QAW13" s="84"/>
      <c r="QAX13" s="84"/>
      <c r="QAY13" s="84"/>
      <c r="QAZ13" s="84"/>
      <c r="QBA13" s="84"/>
      <c r="QBB13" s="84"/>
      <c r="QBC13" s="84"/>
      <c r="QBD13" s="84"/>
      <c r="QBE13" s="84"/>
      <c r="QBF13" s="84"/>
      <c r="QBG13" s="84"/>
      <c r="QBH13" s="84"/>
      <c r="QBI13" s="84"/>
      <c r="QBJ13" s="84"/>
      <c r="QBK13" s="84"/>
      <c r="QBL13" s="84"/>
      <c r="QBM13" s="84"/>
      <c r="QBN13" s="84"/>
      <c r="QBO13" s="84"/>
      <c r="QBP13" s="84"/>
      <c r="QBQ13" s="84"/>
      <c r="QBR13" s="84"/>
      <c r="QBS13" s="84"/>
      <c r="QBT13" s="84"/>
      <c r="QBU13" s="84"/>
      <c r="QBV13" s="84"/>
      <c r="QBW13" s="84"/>
      <c r="QBX13" s="84"/>
      <c r="QBY13" s="84"/>
      <c r="QBZ13" s="84"/>
      <c r="QCA13" s="84"/>
      <c r="QCB13" s="84"/>
      <c r="QCC13" s="84"/>
      <c r="QCD13" s="84"/>
      <c r="QCE13" s="84"/>
      <c r="QCF13" s="84"/>
      <c r="QCG13" s="84"/>
      <c r="QCH13" s="84"/>
      <c r="QCI13" s="84"/>
      <c r="QCJ13" s="84"/>
      <c r="QCK13" s="84"/>
      <c r="QCL13" s="84"/>
      <c r="QCM13" s="84"/>
      <c r="QCN13" s="84"/>
      <c r="QCO13" s="84"/>
      <c r="QCP13" s="84"/>
      <c r="QCQ13" s="84"/>
      <c r="QCR13" s="84"/>
      <c r="QCS13" s="84"/>
      <c r="QCT13" s="84"/>
      <c r="QCU13" s="84"/>
      <c r="QCV13" s="84"/>
      <c r="QCW13" s="84"/>
      <c r="QCX13" s="84"/>
      <c r="QCY13" s="84"/>
      <c r="QCZ13" s="84"/>
      <c r="QDA13" s="84"/>
      <c r="QDB13" s="84"/>
      <c r="QDC13" s="84"/>
      <c r="QDD13" s="84"/>
      <c r="QDE13" s="84"/>
      <c r="QDF13" s="84"/>
      <c r="QDG13" s="84"/>
      <c r="QDH13" s="84"/>
      <c r="QDI13" s="84"/>
      <c r="QDJ13" s="84"/>
      <c r="QDK13" s="84"/>
      <c r="QDL13" s="84"/>
      <c r="QDM13" s="84"/>
      <c r="QDN13" s="84"/>
      <c r="QDO13" s="84"/>
      <c r="QDP13" s="84"/>
      <c r="QDQ13" s="84"/>
      <c r="QDR13" s="84"/>
      <c r="QDS13" s="84"/>
      <c r="QDT13" s="84"/>
      <c r="QDU13" s="84"/>
      <c r="QDV13" s="84"/>
      <c r="QDW13" s="84"/>
      <c r="QDX13" s="84"/>
      <c r="QDY13" s="84"/>
      <c r="QDZ13" s="84"/>
      <c r="QEA13" s="84"/>
      <c r="QEB13" s="84"/>
      <c r="QEC13" s="84"/>
      <c r="QED13" s="84"/>
      <c r="QEE13" s="84"/>
      <c r="QEF13" s="84"/>
      <c r="QEG13" s="84"/>
      <c r="QEH13" s="84"/>
      <c r="QEI13" s="84"/>
      <c r="QEJ13" s="84"/>
      <c r="QEK13" s="84"/>
      <c r="QEL13" s="84"/>
      <c r="QEM13" s="84"/>
      <c r="QEN13" s="84"/>
      <c r="QEO13" s="84"/>
      <c r="QEP13" s="84"/>
      <c r="QEQ13" s="84"/>
      <c r="QER13" s="84"/>
      <c r="QES13" s="84"/>
      <c r="QET13" s="84"/>
      <c r="QEU13" s="84"/>
      <c r="QEV13" s="84"/>
      <c r="QEW13" s="84"/>
      <c r="QEX13" s="84"/>
      <c r="QEY13" s="84"/>
      <c r="QEZ13" s="84"/>
      <c r="QFA13" s="84"/>
      <c r="QFB13" s="84"/>
      <c r="QFC13" s="84"/>
      <c r="QFD13" s="84"/>
      <c r="QFE13" s="84"/>
      <c r="QFF13" s="84"/>
      <c r="QFG13" s="84"/>
      <c r="QFH13" s="84"/>
      <c r="QFI13" s="84"/>
      <c r="QFJ13" s="84"/>
      <c r="QFK13" s="84"/>
      <c r="QFL13" s="84"/>
      <c r="QFM13" s="84"/>
      <c r="QFN13" s="84"/>
      <c r="QFO13" s="84"/>
      <c r="QFP13" s="84"/>
      <c r="QFQ13" s="84"/>
      <c r="QFR13" s="84"/>
      <c r="QFS13" s="84"/>
      <c r="QFT13" s="84"/>
      <c r="QFU13" s="84"/>
      <c r="QFV13" s="84"/>
      <c r="QFW13" s="84"/>
      <c r="QFX13" s="84"/>
      <c r="QFY13" s="84"/>
      <c r="QFZ13" s="84"/>
      <c r="QGA13" s="84"/>
      <c r="QGB13" s="84"/>
      <c r="QGC13" s="84"/>
      <c r="QGD13" s="84"/>
      <c r="QGE13" s="84"/>
      <c r="QGF13" s="84"/>
      <c r="QGG13" s="84"/>
      <c r="QGH13" s="84"/>
      <c r="QGI13" s="84"/>
      <c r="QGJ13" s="84"/>
      <c r="QGK13" s="84"/>
      <c r="QGL13" s="84"/>
      <c r="QGM13" s="84"/>
      <c r="QGN13" s="84"/>
      <c r="QGO13" s="84"/>
      <c r="QGP13" s="84"/>
      <c r="QGQ13" s="84"/>
      <c r="QGR13" s="84"/>
      <c r="QGS13" s="84"/>
      <c r="QGT13" s="84"/>
      <c r="QGU13" s="84"/>
      <c r="QGV13" s="84"/>
      <c r="QGW13" s="84"/>
      <c r="QGX13" s="84"/>
      <c r="QGY13" s="84"/>
      <c r="QGZ13" s="84"/>
      <c r="QHA13" s="84"/>
      <c r="QHB13" s="84"/>
      <c r="QHC13" s="84"/>
      <c r="QHD13" s="84"/>
      <c r="QHE13" s="84"/>
      <c r="QHF13" s="84"/>
      <c r="QHG13" s="84"/>
      <c r="QHH13" s="84"/>
      <c r="QHI13" s="84"/>
      <c r="QHJ13" s="84"/>
      <c r="QHK13" s="84"/>
      <c r="QHL13" s="84"/>
      <c r="QHM13" s="84"/>
      <c r="QHN13" s="84"/>
      <c r="QHO13" s="84"/>
      <c r="QHP13" s="84"/>
      <c r="QHQ13" s="84"/>
      <c r="QHR13" s="84"/>
      <c r="QHS13" s="84"/>
      <c r="QHT13" s="84"/>
      <c r="QHU13" s="84"/>
      <c r="QHV13" s="84"/>
      <c r="QHW13" s="84"/>
      <c r="QHX13" s="84"/>
      <c r="QHY13" s="84"/>
      <c r="QHZ13" s="84"/>
      <c r="QIA13" s="84"/>
      <c r="QIB13" s="84"/>
      <c r="QIC13" s="84"/>
      <c r="QID13" s="84"/>
      <c r="QIE13" s="84"/>
      <c r="QIF13" s="84"/>
      <c r="QIG13" s="84"/>
      <c r="QIH13" s="84"/>
      <c r="QII13" s="84"/>
      <c r="QIJ13" s="84"/>
      <c r="QIK13" s="84"/>
      <c r="QIL13" s="84"/>
      <c r="QIM13" s="84"/>
      <c r="QIN13" s="84"/>
      <c r="QIO13" s="84"/>
      <c r="QIP13" s="84"/>
      <c r="QIQ13" s="84"/>
      <c r="QIR13" s="84"/>
      <c r="QIS13" s="84"/>
      <c r="QIT13" s="84"/>
      <c r="QIU13" s="84"/>
      <c r="QIV13" s="84"/>
      <c r="QIW13" s="84"/>
      <c r="QIX13" s="84"/>
      <c r="QIY13" s="84"/>
      <c r="QIZ13" s="84"/>
      <c r="QJA13" s="84"/>
      <c r="QJB13" s="84"/>
      <c r="QJC13" s="84"/>
      <c r="QJD13" s="84"/>
      <c r="QJE13" s="84"/>
      <c r="QJF13" s="84"/>
      <c r="QJG13" s="84"/>
      <c r="QJH13" s="84"/>
      <c r="QJI13" s="84"/>
      <c r="QJJ13" s="84"/>
      <c r="QJK13" s="84"/>
      <c r="QJL13" s="84"/>
      <c r="QJM13" s="84"/>
      <c r="QJN13" s="84"/>
      <c r="QJO13" s="84"/>
      <c r="QJP13" s="84"/>
      <c r="QJQ13" s="84"/>
      <c r="QJR13" s="84"/>
      <c r="QJS13" s="84"/>
      <c r="QJT13" s="84"/>
      <c r="QJU13" s="84"/>
      <c r="QJV13" s="84"/>
      <c r="QJW13" s="84"/>
      <c r="QJX13" s="84"/>
      <c r="QJY13" s="84"/>
      <c r="QJZ13" s="84"/>
      <c r="QKA13" s="84"/>
      <c r="QKB13" s="84"/>
      <c r="QKC13" s="84"/>
      <c r="QKD13" s="84"/>
      <c r="QKE13" s="84"/>
      <c r="QKF13" s="84"/>
      <c r="QKG13" s="84"/>
      <c r="QKH13" s="84"/>
      <c r="QKI13" s="84"/>
      <c r="QKJ13" s="84"/>
      <c r="QKK13" s="84"/>
      <c r="QKL13" s="84"/>
      <c r="QKM13" s="84"/>
      <c r="QKN13" s="84"/>
      <c r="QKO13" s="84"/>
      <c r="QKP13" s="84"/>
      <c r="QKQ13" s="84"/>
      <c r="QKR13" s="84"/>
      <c r="QKS13" s="84"/>
      <c r="QKT13" s="84"/>
      <c r="QKU13" s="84"/>
      <c r="QKV13" s="84"/>
      <c r="QKW13" s="84"/>
      <c r="QKX13" s="84"/>
      <c r="QKY13" s="84"/>
      <c r="QKZ13" s="84"/>
      <c r="QLA13" s="84"/>
      <c r="QLB13" s="84"/>
      <c r="QLC13" s="84"/>
      <c r="QLD13" s="84"/>
      <c r="QLE13" s="84"/>
      <c r="QLF13" s="84"/>
      <c r="QLG13" s="84"/>
      <c r="QLH13" s="84"/>
      <c r="QLI13" s="84"/>
      <c r="QLJ13" s="84"/>
      <c r="QLK13" s="84"/>
      <c r="QLL13" s="84"/>
      <c r="QLM13" s="84"/>
      <c r="QLN13" s="84"/>
      <c r="QLO13" s="84"/>
      <c r="QLP13" s="84"/>
      <c r="QLQ13" s="84"/>
      <c r="QLR13" s="84"/>
      <c r="QLS13" s="84"/>
      <c r="QLT13" s="84"/>
      <c r="QLU13" s="84"/>
      <c r="QLV13" s="84"/>
      <c r="QLW13" s="84"/>
      <c r="QLX13" s="84"/>
      <c r="QLY13" s="84"/>
      <c r="QLZ13" s="84"/>
      <c r="QMA13" s="84"/>
      <c r="QMB13" s="84"/>
      <c r="QMC13" s="84"/>
      <c r="QMD13" s="84"/>
      <c r="QME13" s="84"/>
      <c r="QMF13" s="84"/>
      <c r="QMG13" s="84"/>
      <c r="QMH13" s="84"/>
      <c r="QMI13" s="84"/>
      <c r="QMJ13" s="84"/>
      <c r="QMK13" s="84"/>
      <c r="QML13" s="84"/>
      <c r="QMM13" s="84"/>
      <c r="QMN13" s="84"/>
      <c r="QMO13" s="84"/>
      <c r="QMP13" s="84"/>
      <c r="QMQ13" s="84"/>
      <c r="QMR13" s="84"/>
      <c r="QMS13" s="84"/>
      <c r="QMT13" s="84"/>
      <c r="QMU13" s="84"/>
      <c r="QMV13" s="84"/>
      <c r="QMW13" s="84"/>
      <c r="QMX13" s="84"/>
      <c r="QMY13" s="84"/>
      <c r="QMZ13" s="84"/>
      <c r="QNA13" s="84"/>
      <c r="QNB13" s="84"/>
      <c r="QNC13" s="84"/>
      <c r="QND13" s="84"/>
      <c r="QNE13" s="84"/>
      <c r="QNF13" s="84"/>
      <c r="QNG13" s="84"/>
      <c r="QNH13" s="84"/>
      <c r="QNI13" s="84"/>
      <c r="QNJ13" s="84"/>
      <c r="QNK13" s="84"/>
      <c r="QNL13" s="84"/>
      <c r="QNM13" s="84"/>
      <c r="QNN13" s="84"/>
      <c r="QNO13" s="84"/>
      <c r="QNP13" s="84"/>
      <c r="QNQ13" s="84"/>
      <c r="QNR13" s="84"/>
      <c r="QNS13" s="84"/>
      <c r="QNT13" s="84"/>
      <c r="QNU13" s="84"/>
      <c r="QNV13" s="84"/>
      <c r="QNW13" s="84"/>
      <c r="QNX13" s="84"/>
      <c r="QNY13" s="84"/>
      <c r="QNZ13" s="84"/>
      <c r="QOA13" s="84"/>
      <c r="QOB13" s="84"/>
      <c r="QOC13" s="84"/>
      <c r="QOD13" s="84"/>
      <c r="QOE13" s="84"/>
      <c r="QOF13" s="84"/>
      <c r="QOG13" s="84"/>
      <c r="QOH13" s="84"/>
      <c r="QOI13" s="84"/>
      <c r="QOJ13" s="84"/>
      <c r="QOK13" s="84"/>
      <c r="QOL13" s="84"/>
      <c r="QOM13" s="84"/>
      <c r="QON13" s="84"/>
      <c r="QOO13" s="84"/>
      <c r="QOP13" s="84"/>
      <c r="QOQ13" s="84"/>
      <c r="QOR13" s="84"/>
      <c r="QOS13" s="84"/>
      <c r="QOT13" s="84"/>
      <c r="QOU13" s="84"/>
      <c r="QOV13" s="84"/>
      <c r="QOW13" s="84"/>
      <c r="QOX13" s="84"/>
      <c r="QOY13" s="84"/>
      <c r="QOZ13" s="84"/>
      <c r="QPA13" s="84"/>
      <c r="QPB13" s="84"/>
      <c r="QPC13" s="84"/>
      <c r="QPD13" s="84"/>
      <c r="QPE13" s="84"/>
      <c r="QPF13" s="84"/>
      <c r="QPG13" s="84"/>
      <c r="QPH13" s="84"/>
      <c r="QPI13" s="84"/>
      <c r="QPJ13" s="84"/>
      <c r="QPK13" s="84"/>
      <c r="QPL13" s="84"/>
      <c r="QPM13" s="84"/>
      <c r="QPN13" s="84"/>
      <c r="QPO13" s="84"/>
      <c r="QPP13" s="84"/>
      <c r="QPQ13" s="84"/>
      <c r="QPR13" s="84"/>
      <c r="QPS13" s="84"/>
      <c r="QPT13" s="84"/>
      <c r="QPU13" s="84"/>
      <c r="QPV13" s="84"/>
      <c r="QPW13" s="84"/>
      <c r="QPX13" s="84"/>
      <c r="QPY13" s="84"/>
      <c r="QPZ13" s="84"/>
      <c r="QQA13" s="84"/>
      <c r="QQB13" s="84"/>
      <c r="QQC13" s="84"/>
      <c r="QQD13" s="84"/>
      <c r="QQE13" s="84"/>
      <c r="QQF13" s="84"/>
      <c r="QQG13" s="84"/>
      <c r="QQH13" s="84"/>
      <c r="QQI13" s="84"/>
      <c r="QQJ13" s="84"/>
      <c r="QQK13" s="84"/>
      <c r="QQL13" s="84"/>
      <c r="QQM13" s="84"/>
      <c r="QQN13" s="84"/>
      <c r="QQO13" s="84"/>
      <c r="QQP13" s="84"/>
      <c r="QQQ13" s="84"/>
      <c r="QQR13" s="84"/>
      <c r="QQS13" s="84"/>
      <c r="QQT13" s="84"/>
      <c r="QQU13" s="84"/>
      <c r="QQV13" s="84"/>
      <c r="QQW13" s="84"/>
      <c r="QQX13" s="84"/>
      <c r="QQY13" s="84"/>
      <c r="QQZ13" s="84"/>
      <c r="QRA13" s="84"/>
      <c r="QRB13" s="84"/>
      <c r="QRC13" s="84"/>
      <c r="QRD13" s="84"/>
      <c r="QRE13" s="84"/>
      <c r="QRF13" s="84"/>
      <c r="QRG13" s="84"/>
      <c r="QRH13" s="84"/>
      <c r="QRI13" s="84"/>
      <c r="QRJ13" s="84"/>
      <c r="QRK13" s="84"/>
      <c r="QRL13" s="84"/>
      <c r="QRM13" s="84"/>
      <c r="QRN13" s="84"/>
      <c r="QRO13" s="84"/>
      <c r="QRP13" s="84"/>
      <c r="QRQ13" s="84"/>
      <c r="QRR13" s="84"/>
      <c r="QRS13" s="84"/>
      <c r="QRT13" s="84"/>
      <c r="QRU13" s="84"/>
      <c r="QRV13" s="84"/>
      <c r="QRW13" s="84"/>
      <c r="QRX13" s="84"/>
      <c r="QRY13" s="84"/>
      <c r="QRZ13" s="84"/>
      <c r="QSA13" s="84"/>
      <c r="QSB13" s="84"/>
      <c r="QSC13" s="84"/>
      <c r="QSD13" s="84"/>
      <c r="QSE13" s="84"/>
      <c r="QSF13" s="84"/>
      <c r="QSG13" s="84"/>
      <c r="QSH13" s="84"/>
      <c r="QSI13" s="84"/>
      <c r="QSJ13" s="84"/>
      <c r="QSK13" s="84"/>
      <c r="QSL13" s="84"/>
      <c r="QSM13" s="84"/>
      <c r="QSN13" s="84"/>
      <c r="QSO13" s="84"/>
      <c r="QSP13" s="84"/>
      <c r="QSQ13" s="84"/>
      <c r="QSR13" s="84"/>
      <c r="QSS13" s="84"/>
      <c r="QST13" s="84"/>
      <c r="QSU13" s="84"/>
      <c r="QSV13" s="84"/>
      <c r="QSW13" s="84"/>
      <c r="QSX13" s="84"/>
      <c r="QSY13" s="84"/>
      <c r="QSZ13" s="84"/>
      <c r="QTA13" s="84"/>
      <c r="QTB13" s="84"/>
      <c r="QTC13" s="84"/>
      <c r="QTD13" s="84"/>
      <c r="QTE13" s="84"/>
      <c r="QTF13" s="84"/>
      <c r="QTG13" s="84"/>
      <c r="QTH13" s="84"/>
      <c r="QTI13" s="84"/>
      <c r="QTJ13" s="84"/>
      <c r="QTK13" s="84"/>
      <c r="QTL13" s="84"/>
      <c r="QTM13" s="84"/>
      <c r="QTN13" s="84"/>
      <c r="QTO13" s="84"/>
      <c r="QTP13" s="84"/>
      <c r="QTQ13" s="84"/>
      <c r="QTR13" s="84"/>
      <c r="QTS13" s="84"/>
      <c r="QTT13" s="84"/>
      <c r="QTU13" s="84"/>
      <c r="QTV13" s="84"/>
      <c r="QTW13" s="84"/>
      <c r="QTX13" s="84"/>
      <c r="QTY13" s="84"/>
      <c r="QTZ13" s="84"/>
      <c r="QUA13" s="84"/>
      <c r="QUB13" s="84"/>
      <c r="QUC13" s="84"/>
      <c r="QUD13" s="84"/>
      <c r="QUE13" s="84"/>
      <c r="QUF13" s="84"/>
      <c r="QUG13" s="84"/>
      <c r="QUH13" s="84"/>
      <c r="QUI13" s="84"/>
      <c r="QUJ13" s="84"/>
      <c r="QUK13" s="84"/>
      <c r="QUL13" s="84"/>
      <c r="QUM13" s="84"/>
      <c r="QUN13" s="84"/>
      <c r="QUO13" s="84"/>
      <c r="QUP13" s="84"/>
      <c r="QUQ13" s="84"/>
      <c r="QUR13" s="84"/>
      <c r="QUS13" s="84"/>
      <c r="QUT13" s="84"/>
      <c r="QUU13" s="84"/>
      <c r="QUV13" s="84"/>
      <c r="QUW13" s="84"/>
      <c r="QUX13" s="84"/>
      <c r="QUY13" s="84"/>
      <c r="QUZ13" s="84"/>
      <c r="QVA13" s="84"/>
      <c r="QVB13" s="84"/>
      <c r="QVC13" s="84"/>
      <c r="QVD13" s="84"/>
      <c r="QVE13" s="84"/>
      <c r="QVF13" s="84"/>
      <c r="QVG13" s="84"/>
      <c r="QVH13" s="84"/>
      <c r="QVI13" s="84"/>
      <c r="QVJ13" s="84"/>
      <c r="QVK13" s="84"/>
      <c r="QVL13" s="84"/>
      <c r="QVM13" s="84"/>
      <c r="QVN13" s="84"/>
      <c r="QVO13" s="84"/>
      <c r="QVP13" s="84"/>
      <c r="QVQ13" s="84"/>
      <c r="QVR13" s="84"/>
      <c r="QVS13" s="84"/>
      <c r="QVT13" s="84"/>
      <c r="QVU13" s="84"/>
      <c r="QVV13" s="84"/>
      <c r="QVW13" s="84"/>
      <c r="QVX13" s="84"/>
      <c r="QVY13" s="84"/>
      <c r="QVZ13" s="84"/>
      <c r="QWA13" s="84"/>
      <c r="QWB13" s="84"/>
      <c r="QWC13" s="84"/>
      <c r="QWD13" s="84"/>
      <c r="QWE13" s="84"/>
      <c r="QWF13" s="84"/>
      <c r="QWG13" s="84"/>
      <c r="QWH13" s="84"/>
      <c r="QWI13" s="84"/>
      <c r="QWJ13" s="84"/>
      <c r="QWK13" s="84"/>
      <c r="QWL13" s="84"/>
      <c r="QWM13" s="84"/>
      <c r="QWN13" s="84"/>
      <c r="QWO13" s="84"/>
      <c r="QWP13" s="84"/>
      <c r="QWQ13" s="84"/>
      <c r="QWR13" s="84"/>
      <c r="QWS13" s="84"/>
      <c r="QWT13" s="84"/>
      <c r="QWU13" s="84"/>
      <c r="QWV13" s="84"/>
      <c r="QWW13" s="84"/>
      <c r="QWX13" s="84"/>
      <c r="QWY13" s="84"/>
      <c r="QWZ13" s="84"/>
      <c r="QXA13" s="84"/>
      <c r="QXB13" s="84"/>
      <c r="QXC13" s="84"/>
      <c r="QXD13" s="84"/>
      <c r="QXE13" s="84"/>
      <c r="QXF13" s="84"/>
      <c r="QXG13" s="84"/>
      <c r="QXH13" s="84"/>
      <c r="QXI13" s="84"/>
      <c r="QXJ13" s="84"/>
      <c r="QXK13" s="84"/>
      <c r="QXL13" s="84"/>
      <c r="QXM13" s="84"/>
      <c r="QXN13" s="84"/>
      <c r="QXO13" s="84"/>
      <c r="QXP13" s="84"/>
      <c r="QXQ13" s="84"/>
      <c r="QXR13" s="84"/>
      <c r="QXS13" s="84"/>
      <c r="QXT13" s="84"/>
      <c r="QXU13" s="84"/>
      <c r="QXV13" s="84"/>
      <c r="QXW13" s="84"/>
      <c r="QXX13" s="84"/>
      <c r="QXY13" s="84"/>
      <c r="QXZ13" s="84"/>
      <c r="QYA13" s="84"/>
      <c r="QYB13" s="84"/>
      <c r="QYC13" s="84"/>
      <c r="QYD13" s="84"/>
      <c r="QYE13" s="84"/>
      <c r="QYF13" s="84"/>
      <c r="QYG13" s="84"/>
      <c r="QYH13" s="84"/>
      <c r="QYI13" s="84"/>
      <c r="QYJ13" s="84"/>
      <c r="QYK13" s="84"/>
      <c r="QYL13" s="84"/>
      <c r="QYM13" s="84"/>
      <c r="QYN13" s="84"/>
      <c r="QYO13" s="84"/>
      <c r="QYP13" s="84"/>
      <c r="QYQ13" s="84"/>
      <c r="QYR13" s="84"/>
      <c r="QYS13" s="84"/>
      <c r="QYT13" s="84"/>
      <c r="QYU13" s="84"/>
      <c r="QYV13" s="84"/>
      <c r="QYW13" s="84"/>
      <c r="QYX13" s="84"/>
      <c r="QYY13" s="84"/>
      <c r="QYZ13" s="84"/>
      <c r="QZA13" s="84"/>
      <c r="QZB13" s="84"/>
      <c r="QZC13" s="84"/>
      <c r="QZD13" s="84"/>
      <c r="QZE13" s="84"/>
      <c r="QZF13" s="84"/>
      <c r="QZG13" s="84"/>
      <c r="QZH13" s="84"/>
      <c r="QZI13" s="84"/>
      <c r="QZJ13" s="84"/>
      <c r="QZK13" s="84"/>
      <c r="QZL13" s="84"/>
      <c r="QZM13" s="84"/>
      <c r="QZN13" s="84"/>
      <c r="QZO13" s="84"/>
      <c r="QZP13" s="84"/>
      <c r="QZQ13" s="84"/>
      <c r="QZR13" s="84"/>
      <c r="QZS13" s="84"/>
      <c r="QZT13" s="84"/>
      <c r="QZU13" s="84"/>
      <c r="QZV13" s="84"/>
      <c r="QZW13" s="84"/>
      <c r="QZX13" s="84"/>
      <c r="QZY13" s="84"/>
      <c r="QZZ13" s="84"/>
      <c r="RAA13" s="84"/>
      <c r="RAB13" s="84"/>
      <c r="RAC13" s="84"/>
      <c r="RAD13" s="84"/>
      <c r="RAE13" s="84"/>
      <c r="RAF13" s="84"/>
      <c r="RAG13" s="84"/>
      <c r="RAH13" s="84"/>
      <c r="RAI13" s="84"/>
      <c r="RAJ13" s="84"/>
      <c r="RAK13" s="84"/>
      <c r="RAL13" s="84"/>
      <c r="RAM13" s="84"/>
      <c r="RAN13" s="84"/>
      <c r="RAO13" s="84"/>
      <c r="RAP13" s="84"/>
      <c r="RAQ13" s="84"/>
      <c r="RAR13" s="84"/>
      <c r="RAS13" s="84"/>
      <c r="RAT13" s="84"/>
      <c r="RAU13" s="84"/>
      <c r="RAV13" s="84"/>
      <c r="RAW13" s="84"/>
      <c r="RAX13" s="84"/>
      <c r="RAY13" s="84"/>
      <c r="RAZ13" s="84"/>
      <c r="RBA13" s="84"/>
      <c r="RBB13" s="84"/>
      <c r="RBC13" s="84"/>
      <c r="RBD13" s="84"/>
      <c r="RBE13" s="84"/>
      <c r="RBF13" s="84"/>
      <c r="RBG13" s="84"/>
      <c r="RBH13" s="84"/>
      <c r="RBI13" s="84"/>
      <c r="RBJ13" s="84"/>
      <c r="RBK13" s="84"/>
      <c r="RBL13" s="84"/>
      <c r="RBM13" s="84"/>
      <c r="RBN13" s="84"/>
      <c r="RBO13" s="84"/>
      <c r="RBP13" s="84"/>
      <c r="RBQ13" s="84"/>
      <c r="RBR13" s="84"/>
      <c r="RBS13" s="84"/>
      <c r="RBT13" s="84"/>
      <c r="RBU13" s="84"/>
      <c r="RBV13" s="84"/>
      <c r="RBW13" s="84"/>
      <c r="RBX13" s="84"/>
      <c r="RBY13" s="84"/>
      <c r="RBZ13" s="84"/>
      <c r="RCA13" s="84"/>
      <c r="RCB13" s="84"/>
      <c r="RCC13" s="84"/>
      <c r="RCD13" s="84"/>
      <c r="RCE13" s="84"/>
      <c r="RCF13" s="84"/>
      <c r="RCG13" s="84"/>
      <c r="RCH13" s="84"/>
      <c r="RCI13" s="84"/>
      <c r="RCJ13" s="84"/>
      <c r="RCK13" s="84"/>
      <c r="RCL13" s="84"/>
      <c r="RCM13" s="84"/>
      <c r="RCN13" s="84"/>
      <c r="RCO13" s="84"/>
      <c r="RCP13" s="84"/>
      <c r="RCQ13" s="84"/>
      <c r="RCR13" s="84"/>
      <c r="RCS13" s="84"/>
      <c r="RCT13" s="84"/>
      <c r="RCU13" s="84"/>
      <c r="RCV13" s="84"/>
      <c r="RCW13" s="84"/>
      <c r="RCX13" s="84"/>
      <c r="RCY13" s="84"/>
      <c r="RCZ13" s="84"/>
      <c r="RDA13" s="84"/>
      <c r="RDB13" s="84"/>
      <c r="RDC13" s="84"/>
      <c r="RDD13" s="84"/>
      <c r="RDE13" s="84"/>
      <c r="RDF13" s="84"/>
      <c r="RDG13" s="84"/>
      <c r="RDH13" s="84"/>
      <c r="RDI13" s="84"/>
      <c r="RDJ13" s="84"/>
      <c r="RDK13" s="84"/>
      <c r="RDL13" s="84"/>
      <c r="RDM13" s="84"/>
      <c r="RDN13" s="84"/>
      <c r="RDO13" s="84"/>
      <c r="RDP13" s="84"/>
      <c r="RDQ13" s="84"/>
      <c r="RDR13" s="84"/>
      <c r="RDS13" s="84"/>
      <c r="RDT13" s="84"/>
      <c r="RDU13" s="84"/>
      <c r="RDV13" s="84"/>
      <c r="RDW13" s="84"/>
      <c r="RDX13" s="84"/>
      <c r="RDY13" s="84"/>
      <c r="RDZ13" s="84"/>
      <c r="REA13" s="84"/>
      <c r="REB13" s="84"/>
      <c r="REC13" s="84"/>
      <c r="RED13" s="84"/>
      <c r="REE13" s="84"/>
      <c r="REF13" s="84"/>
      <c r="REG13" s="84"/>
      <c r="REH13" s="84"/>
      <c r="REI13" s="84"/>
      <c r="REJ13" s="84"/>
      <c r="REK13" s="84"/>
      <c r="REL13" s="84"/>
      <c r="REM13" s="84"/>
      <c r="REN13" s="84"/>
      <c r="REO13" s="84"/>
      <c r="REP13" s="84"/>
      <c r="REQ13" s="84"/>
      <c r="RER13" s="84"/>
      <c r="RES13" s="84"/>
      <c r="RET13" s="84"/>
      <c r="REU13" s="84"/>
      <c r="REV13" s="84"/>
      <c r="REW13" s="84"/>
      <c r="REX13" s="84"/>
      <c r="REY13" s="84"/>
      <c r="REZ13" s="84"/>
      <c r="RFA13" s="84"/>
      <c r="RFB13" s="84"/>
      <c r="RFC13" s="84"/>
      <c r="RFD13" s="84"/>
      <c r="RFE13" s="84"/>
      <c r="RFF13" s="84"/>
      <c r="RFG13" s="84"/>
      <c r="RFH13" s="84"/>
      <c r="RFI13" s="84"/>
      <c r="RFJ13" s="84"/>
      <c r="RFK13" s="84"/>
      <c r="RFL13" s="84"/>
      <c r="RFM13" s="84"/>
      <c r="RFN13" s="84"/>
      <c r="RFO13" s="84"/>
      <c r="RFP13" s="84"/>
      <c r="RFQ13" s="84"/>
      <c r="RFR13" s="84"/>
      <c r="RFS13" s="84"/>
      <c r="RFT13" s="84"/>
      <c r="RFU13" s="84"/>
      <c r="RFV13" s="84"/>
      <c r="RFW13" s="84"/>
      <c r="RFX13" s="84"/>
      <c r="RFY13" s="84"/>
      <c r="RFZ13" s="84"/>
      <c r="RGA13" s="84"/>
      <c r="RGB13" s="84"/>
      <c r="RGC13" s="84"/>
      <c r="RGD13" s="84"/>
      <c r="RGE13" s="84"/>
      <c r="RGF13" s="84"/>
      <c r="RGG13" s="84"/>
      <c r="RGH13" s="84"/>
      <c r="RGI13" s="84"/>
      <c r="RGJ13" s="84"/>
      <c r="RGK13" s="84"/>
      <c r="RGL13" s="84"/>
      <c r="RGM13" s="84"/>
      <c r="RGN13" s="84"/>
      <c r="RGO13" s="84"/>
      <c r="RGP13" s="84"/>
      <c r="RGQ13" s="84"/>
      <c r="RGR13" s="84"/>
      <c r="RGS13" s="84"/>
      <c r="RGT13" s="84"/>
      <c r="RGU13" s="84"/>
      <c r="RGV13" s="84"/>
      <c r="RGW13" s="84"/>
      <c r="RGX13" s="84"/>
      <c r="RGY13" s="84"/>
      <c r="RGZ13" s="84"/>
      <c r="RHA13" s="84"/>
      <c r="RHB13" s="84"/>
      <c r="RHC13" s="84"/>
      <c r="RHD13" s="84"/>
      <c r="RHE13" s="84"/>
      <c r="RHF13" s="84"/>
      <c r="RHG13" s="84"/>
      <c r="RHH13" s="84"/>
      <c r="RHI13" s="84"/>
      <c r="RHJ13" s="84"/>
      <c r="RHK13" s="84"/>
      <c r="RHL13" s="84"/>
      <c r="RHM13" s="84"/>
      <c r="RHN13" s="84"/>
      <c r="RHO13" s="84"/>
      <c r="RHP13" s="84"/>
      <c r="RHQ13" s="84"/>
      <c r="RHR13" s="84"/>
      <c r="RHS13" s="84"/>
      <c r="RHT13" s="84"/>
      <c r="RHU13" s="84"/>
      <c r="RHV13" s="84"/>
      <c r="RHW13" s="84"/>
      <c r="RHX13" s="84"/>
      <c r="RHY13" s="84"/>
      <c r="RHZ13" s="84"/>
      <c r="RIA13" s="84"/>
      <c r="RIB13" s="84"/>
      <c r="RIC13" s="84"/>
      <c r="RID13" s="84"/>
      <c r="RIE13" s="84"/>
      <c r="RIF13" s="84"/>
      <c r="RIG13" s="84"/>
      <c r="RIH13" s="84"/>
      <c r="RII13" s="84"/>
      <c r="RIJ13" s="84"/>
      <c r="RIK13" s="84"/>
      <c r="RIL13" s="84"/>
      <c r="RIM13" s="84"/>
      <c r="RIN13" s="84"/>
      <c r="RIO13" s="84"/>
      <c r="RIP13" s="84"/>
      <c r="RIQ13" s="84"/>
      <c r="RIR13" s="84"/>
      <c r="RIS13" s="84"/>
      <c r="RIT13" s="84"/>
      <c r="RIU13" s="84"/>
      <c r="RIV13" s="84"/>
      <c r="RIW13" s="84"/>
      <c r="RIX13" s="84"/>
      <c r="RIY13" s="84"/>
      <c r="RIZ13" s="84"/>
      <c r="RJA13" s="84"/>
      <c r="RJB13" s="84"/>
      <c r="RJC13" s="84"/>
      <c r="RJD13" s="84"/>
      <c r="RJE13" s="84"/>
      <c r="RJF13" s="84"/>
      <c r="RJG13" s="84"/>
      <c r="RJH13" s="84"/>
      <c r="RJI13" s="84"/>
      <c r="RJJ13" s="84"/>
      <c r="RJK13" s="84"/>
      <c r="RJL13" s="84"/>
      <c r="RJM13" s="84"/>
      <c r="RJN13" s="84"/>
      <c r="RJO13" s="84"/>
      <c r="RJP13" s="84"/>
      <c r="RJQ13" s="84"/>
      <c r="RJR13" s="84"/>
      <c r="RJS13" s="84"/>
      <c r="RJT13" s="84"/>
      <c r="RJU13" s="84"/>
      <c r="RJV13" s="84"/>
      <c r="RJW13" s="84"/>
      <c r="RJX13" s="84"/>
      <c r="RJY13" s="84"/>
      <c r="RJZ13" s="84"/>
      <c r="RKA13" s="84"/>
      <c r="RKB13" s="84"/>
      <c r="RKC13" s="84"/>
      <c r="RKD13" s="84"/>
      <c r="RKE13" s="84"/>
      <c r="RKF13" s="84"/>
      <c r="RKG13" s="84"/>
      <c r="RKH13" s="84"/>
      <c r="RKI13" s="84"/>
      <c r="RKJ13" s="84"/>
      <c r="RKK13" s="84"/>
      <c r="RKL13" s="84"/>
      <c r="RKM13" s="84"/>
      <c r="RKN13" s="84"/>
      <c r="RKO13" s="84"/>
      <c r="RKP13" s="84"/>
      <c r="RKQ13" s="84"/>
      <c r="RKR13" s="84"/>
      <c r="RKS13" s="84"/>
      <c r="RKT13" s="84"/>
      <c r="RKU13" s="84"/>
      <c r="RKV13" s="84"/>
      <c r="RKW13" s="84"/>
      <c r="RKX13" s="84"/>
      <c r="RKY13" s="84"/>
      <c r="RKZ13" s="84"/>
      <c r="RLA13" s="84"/>
      <c r="RLB13" s="84"/>
      <c r="RLC13" s="84"/>
      <c r="RLD13" s="84"/>
      <c r="RLE13" s="84"/>
      <c r="RLF13" s="84"/>
      <c r="RLG13" s="84"/>
      <c r="RLH13" s="84"/>
      <c r="RLI13" s="84"/>
      <c r="RLJ13" s="84"/>
      <c r="RLK13" s="84"/>
      <c r="RLL13" s="84"/>
      <c r="RLM13" s="84"/>
      <c r="RLN13" s="84"/>
      <c r="RLO13" s="84"/>
      <c r="RLP13" s="84"/>
      <c r="RLQ13" s="84"/>
      <c r="RLR13" s="84"/>
      <c r="RLS13" s="84"/>
      <c r="RLT13" s="84"/>
      <c r="RLU13" s="84"/>
      <c r="RLV13" s="84"/>
      <c r="RLW13" s="84"/>
      <c r="RLX13" s="84"/>
      <c r="RLY13" s="84"/>
      <c r="RLZ13" s="84"/>
      <c r="RMA13" s="84"/>
      <c r="RMB13" s="84"/>
      <c r="RMC13" s="84"/>
      <c r="RMD13" s="84"/>
      <c r="RME13" s="84"/>
      <c r="RMF13" s="84"/>
      <c r="RMG13" s="84"/>
      <c r="RMH13" s="84"/>
      <c r="RMI13" s="84"/>
      <c r="RMJ13" s="84"/>
      <c r="RMK13" s="84"/>
      <c r="RML13" s="84"/>
      <c r="RMM13" s="84"/>
      <c r="RMN13" s="84"/>
      <c r="RMO13" s="84"/>
      <c r="RMP13" s="84"/>
      <c r="RMQ13" s="84"/>
      <c r="RMR13" s="84"/>
      <c r="RMS13" s="84"/>
      <c r="RMT13" s="84"/>
      <c r="RMU13" s="84"/>
      <c r="RMV13" s="84"/>
      <c r="RMW13" s="84"/>
      <c r="RMX13" s="84"/>
      <c r="RMY13" s="84"/>
      <c r="RMZ13" s="84"/>
      <c r="RNA13" s="84"/>
      <c r="RNB13" s="84"/>
      <c r="RNC13" s="84"/>
      <c r="RND13" s="84"/>
      <c r="RNE13" s="84"/>
      <c r="RNF13" s="84"/>
      <c r="RNG13" s="84"/>
      <c r="RNH13" s="84"/>
      <c r="RNI13" s="84"/>
      <c r="RNJ13" s="84"/>
      <c r="RNK13" s="84"/>
      <c r="RNL13" s="84"/>
      <c r="RNM13" s="84"/>
      <c r="RNN13" s="84"/>
      <c r="RNO13" s="84"/>
      <c r="RNP13" s="84"/>
      <c r="RNQ13" s="84"/>
      <c r="RNR13" s="84"/>
      <c r="RNS13" s="84"/>
      <c r="RNT13" s="84"/>
      <c r="RNU13" s="84"/>
      <c r="RNV13" s="84"/>
      <c r="RNW13" s="84"/>
      <c r="RNX13" s="84"/>
      <c r="RNY13" s="84"/>
      <c r="RNZ13" s="84"/>
      <c r="ROA13" s="84"/>
      <c r="ROB13" s="84"/>
      <c r="ROC13" s="84"/>
      <c r="ROD13" s="84"/>
      <c r="ROE13" s="84"/>
      <c r="ROF13" s="84"/>
      <c r="ROG13" s="84"/>
      <c r="ROH13" s="84"/>
      <c r="ROI13" s="84"/>
      <c r="ROJ13" s="84"/>
      <c r="ROK13" s="84"/>
      <c r="ROL13" s="84"/>
      <c r="ROM13" s="84"/>
      <c r="RON13" s="84"/>
      <c r="ROO13" s="84"/>
      <c r="ROP13" s="84"/>
      <c r="ROQ13" s="84"/>
      <c r="ROR13" s="84"/>
      <c r="ROS13" s="84"/>
      <c r="ROT13" s="84"/>
      <c r="ROU13" s="84"/>
      <c r="ROV13" s="84"/>
      <c r="ROW13" s="84"/>
      <c r="ROX13" s="84"/>
      <c r="ROY13" s="84"/>
      <c r="ROZ13" s="84"/>
      <c r="RPA13" s="84"/>
      <c r="RPB13" s="84"/>
      <c r="RPC13" s="84"/>
      <c r="RPD13" s="84"/>
      <c r="RPE13" s="84"/>
      <c r="RPF13" s="84"/>
      <c r="RPG13" s="84"/>
      <c r="RPH13" s="84"/>
      <c r="RPI13" s="84"/>
      <c r="RPJ13" s="84"/>
      <c r="RPK13" s="84"/>
      <c r="RPL13" s="84"/>
      <c r="RPM13" s="84"/>
      <c r="RPN13" s="84"/>
      <c r="RPO13" s="84"/>
      <c r="RPP13" s="84"/>
      <c r="RPQ13" s="84"/>
      <c r="RPR13" s="84"/>
      <c r="RPS13" s="84"/>
      <c r="RPT13" s="84"/>
      <c r="RPU13" s="84"/>
      <c r="RPV13" s="84"/>
      <c r="RPW13" s="84"/>
      <c r="RPX13" s="84"/>
      <c r="RPY13" s="84"/>
      <c r="RPZ13" s="84"/>
      <c r="RQA13" s="84"/>
      <c r="RQB13" s="84"/>
      <c r="RQC13" s="84"/>
      <c r="RQD13" s="84"/>
      <c r="RQE13" s="84"/>
      <c r="RQF13" s="84"/>
      <c r="RQG13" s="84"/>
      <c r="RQH13" s="84"/>
      <c r="RQI13" s="84"/>
      <c r="RQJ13" s="84"/>
      <c r="RQK13" s="84"/>
      <c r="RQL13" s="84"/>
      <c r="RQM13" s="84"/>
      <c r="RQN13" s="84"/>
      <c r="RQO13" s="84"/>
      <c r="RQP13" s="84"/>
      <c r="RQQ13" s="84"/>
      <c r="RQR13" s="84"/>
      <c r="RQS13" s="84"/>
      <c r="RQT13" s="84"/>
      <c r="RQU13" s="84"/>
      <c r="RQV13" s="84"/>
      <c r="RQW13" s="84"/>
      <c r="RQX13" s="84"/>
      <c r="RQY13" s="84"/>
      <c r="RQZ13" s="84"/>
      <c r="RRA13" s="84"/>
      <c r="RRB13" s="84"/>
      <c r="RRC13" s="84"/>
      <c r="RRD13" s="84"/>
      <c r="RRE13" s="84"/>
      <c r="RRF13" s="84"/>
      <c r="RRG13" s="84"/>
      <c r="RRH13" s="84"/>
      <c r="RRI13" s="84"/>
      <c r="RRJ13" s="84"/>
      <c r="RRK13" s="84"/>
      <c r="RRL13" s="84"/>
      <c r="RRM13" s="84"/>
      <c r="RRN13" s="84"/>
      <c r="RRO13" s="84"/>
      <c r="RRP13" s="84"/>
      <c r="RRQ13" s="84"/>
      <c r="RRR13" s="84"/>
      <c r="RRS13" s="84"/>
      <c r="RRT13" s="84"/>
      <c r="RRU13" s="84"/>
      <c r="RRV13" s="84"/>
      <c r="RRW13" s="84"/>
      <c r="RRX13" s="84"/>
      <c r="RRY13" s="84"/>
      <c r="RRZ13" s="84"/>
      <c r="RSA13" s="84"/>
      <c r="RSB13" s="84"/>
      <c r="RSC13" s="84"/>
      <c r="RSD13" s="84"/>
      <c r="RSE13" s="84"/>
      <c r="RSF13" s="84"/>
      <c r="RSG13" s="84"/>
      <c r="RSH13" s="84"/>
      <c r="RSI13" s="84"/>
      <c r="RSJ13" s="84"/>
      <c r="RSK13" s="84"/>
      <c r="RSL13" s="84"/>
      <c r="RSM13" s="84"/>
      <c r="RSN13" s="84"/>
      <c r="RSO13" s="84"/>
      <c r="RSP13" s="84"/>
      <c r="RSQ13" s="84"/>
      <c r="RSR13" s="84"/>
      <c r="RSS13" s="84"/>
      <c r="RST13" s="84"/>
      <c r="RSU13" s="84"/>
      <c r="RSV13" s="84"/>
      <c r="RSW13" s="84"/>
      <c r="RSX13" s="84"/>
      <c r="RSY13" s="84"/>
      <c r="RSZ13" s="84"/>
      <c r="RTA13" s="84"/>
      <c r="RTB13" s="84"/>
      <c r="RTC13" s="84"/>
      <c r="RTD13" s="84"/>
      <c r="RTE13" s="84"/>
      <c r="RTF13" s="84"/>
      <c r="RTG13" s="84"/>
      <c r="RTH13" s="84"/>
      <c r="RTI13" s="84"/>
      <c r="RTJ13" s="84"/>
      <c r="RTK13" s="84"/>
      <c r="RTL13" s="84"/>
      <c r="RTM13" s="84"/>
      <c r="RTN13" s="84"/>
      <c r="RTO13" s="84"/>
      <c r="RTP13" s="84"/>
      <c r="RTQ13" s="84"/>
      <c r="RTR13" s="84"/>
      <c r="RTS13" s="84"/>
      <c r="RTT13" s="84"/>
      <c r="RTU13" s="84"/>
      <c r="RTV13" s="84"/>
      <c r="RTW13" s="84"/>
      <c r="RTX13" s="84"/>
      <c r="RTY13" s="84"/>
      <c r="RTZ13" s="84"/>
      <c r="RUA13" s="84"/>
      <c r="RUB13" s="84"/>
      <c r="RUC13" s="84"/>
      <c r="RUD13" s="84"/>
      <c r="RUE13" s="84"/>
      <c r="RUF13" s="84"/>
      <c r="RUG13" s="84"/>
      <c r="RUH13" s="84"/>
      <c r="RUI13" s="84"/>
      <c r="RUJ13" s="84"/>
      <c r="RUK13" s="84"/>
      <c r="RUL13" s="84"/>
      <c r="RUM13" s="84"/>
      <c r="RUN13" s="84"/>
      <c r="RUO13" s="84"/>
      <c r="RUP13" s="84"/>
      <c r="RUQ13" s="84"/>
      <c r="RUR13" s="84"/>
      <c r="RUS13" s="84"/>
      <c r="RUT13" s="84"/>
      <c r="RUU13" s="84"/>
      <c r="RUV13" s="84"/>
      <c r="RUW13" s="84"/>
      <c r="RUX13" s="84"/>
      <c r="RUY13" s="84"/>
      <c r="RUZ13" s="84"/>
      <c r="RVA13" s="84"/>
      <c r="RVB13" s="84"/>
      <c r="RVC13" s="84"/>
      <c r="RVD13" s="84"/>
      <c r="RVE13" s="84"/>
      <c r="RVF13" s="84"/>
      <c r="RVG13" s="84"/>
      <c r="RVH13" s="84"/>
      <c r="RVI13" s="84"/>
      <c r="RVJ13" s="84"/>
      <c r="RVK13" s="84"/>
      <c r="RVL13" s="84"/>
      <c r="RVM13" s="84"/>
      <c r="RVN13" s="84"/>
      <c r="RVO13" s="84"/>
      <c r="RVP13" s="84"/>
      <c r="RVQ13" s="84"/>
      <c r="RVR13" s="84"/>
      <c r="RVS13" s="84"/>
      <c r="RVT13" s="84"/>
      <c r="RVU13" s="84"/>
      <c r="RVV13" s="84"/>
      <c r="RVW13" s="84"/>
      <c r="RVX13" s="84"/>
      <c r="RVY13" s="84"/>
      <c r="RVZ13" s="84"/>
      <c r="RWA13" s="84"/>
      <c r="RWB13" s="84"/>
      <c r="RWC13" s="84"/>
      <c r="RWD13" s="84"/>
      <c r="RWE13" s="84"/>
      <c r="RWF13" s="84"/>
      <c r="RWG13" s="84"/>
      <c r="RWH13" s="84"/>
      <c r="RWI13" s="84"/>
      <c r="RWJ13" s="84"/>
      <c r="RWK13" s="84"/>
      <c r="RWL13" s="84"/>
      <c r="RWM13" s="84"/>
      <c r="RWN13" s="84"/>
      <c r="RWO13" s="84"/>
      <c r="RWP13" s="84"/>
      <c r="RWQ13" s="84"/>
      <c r="RWR13" s="84"/>
      <c r="RWS13" s="84"/>
      <c r="RWT13" s="84"/>
      <c r="RWU13" s="84"/>
      <c r="RWV13" s="84"/>
      <c r="RWW13" s="84"/>
      <c r="RWX13" s="84"/>
      <c r="RWY13" s="84"/>
      <c r="RWZ13" s="84"/>
      <c r="RXA13" s="84"/>
      <c r="RXB13" s="84"/>
      <c r="RXC13" s="84"/>
      <c r="RXD13" s="84"/>
      <c r="RXE13" s="84"/>
      <c r="RXF13" s="84"/>
      <c r="RXG13" s="84"/>
      <c r="RXH13" s="84"/>
      <c r="RXI13" s="84"/>
      <c r="RXJ13" s="84"/>
      <c r="RXK13" s="84"/>
      <c r="RXL13" s="84"/>
      <c r="RXM13" s="84"/>
      <c r="RXN13" s="84"/>
      <c r="RXO13" s="84"/>
      <c r="RXP13" s="84"/>
      <c r="RXQ13" s="84"/>
      <c r="RXR13" s="84"/>
      <c r="RXS13" s="84"/>
      <c r="RXT13" s="84"/>
      <c r="RXU13" s="84"/>
      <c r="RXV13" s="84"/>
      <c r="RXW13" s="84"/>
      <c r="RXX13" s="84"/>
      <c r="RXY13" s="84"/>
      <c r="RXZ13" s="84"/>
      <c r="RYA13" s="84"/>
      <c r="RYB13" s="84"/>
      <c r="RYC13" s="84"/>
      <c r="RYD13" s="84"/>
      <c r="RYE13" s="84"/>
      <c r="RYF13" s="84"/>
      <c r="RYG13" s="84"/>
      <c r="RYH13" s="84"/>
      <c r="RYI13" s="84"/>
      <c r="RYJ13" s="84"/>
      <c r="RYK13" s="84"/>
      <c r="RYL13" s="84"/>
      <c r="RYM13" s="84"/>
      <c r="RYN13" s="84"/>
      <c r="RYO13" s="84"/>
      <c r="RYP13" s="84"/>
      <c r="RYQ13" s="84"/>
      <c r="RYR13" s="84"/>
      <c r="RYS13" s="84"/>
      <c r="RYT13" s="84"/>
      <c r="RYU13" s="84"/>
      <c r="RYV13" s="84"/>
      <c r="RYW13" s="84"/>
      <c r="RYX13" s="84"/>
      <c r="RYY13" s="84"/>
      <c r="RYZ13" s="84"/>
      <c r="RZA13" s="84"/>
      <c r="RZB13" s="84"/>
      <c r="RZC13" s="84"/>
      <c r="RZD13" s="84"/>
      <c r="RZE13" s="84"/>
      <c r="RZF13" s="84"/>
      <c r="RZG13" s="84"/>
      <c r="RZH13" s="84"/>
      <c r="RZI13" s="84"/>
      <c r="RZJ13" s="84"/>
      <c r="RZK13" s="84"/>
      <c r="RZL13" s="84"/>
      <c r="RZM13" s="84"/>
      <c r="RZN13" s="84"/>
      <c r="RZO13" s="84"/>
      <c r="RZP13" s="84"/>
      <c r="RZQ13" s="84"/>
      <c r="RZR13" s="84"/>
      <c r="RZS13" s="84"/>
      <c r="RZT13" s="84"/>
      <c r="RZU13" s="84"/>
      <c r="RZV13" s="84"/>
      <c r="RZW13" s="84"/>
      <c r="RZX13" s="84"/>
      <c r="RZY13" s="84"/>
      <c r="RZZ13" s="84"/>
      <c r="SAA13" s="84"/>
      <c r="SAB13" s="84"/>
      <c r="SAC13" s="84"/>
      <c r="SAD13" s="84"/>
      <c r="SAE13" s="84"/>
      <c r="SAF13" s="84"/>
      <c r="SAG13" s="84"/>
      <c r="SAH13" s="84"/>
      <c r="SAI13" s="84"/>
      <c r="SAJ13" s="84"/>
      <c r="SAK13" s="84"/>
      <c r="SAL13" s="84"/>
      <c r="SAM13" s="84"/>
      <c r="SAN13" s="84"/>
      <c r="SAO13" s="84"/>
      <c r="SAP13" s="84"/>
      <c r="SAQ13" s="84"/>
      <c r="SAR13" s="84"/>
      <c r="SAS13" s="84"/>
      <c r="SAT13" s="84"/>
      <c r="SAU13" s="84"/>
      <c r="SAV13" s="84"/>
      <c r="SAW13" s="84"/>
      <c r="SAX13" s="84"/>
      <c r="SAY13" s="84"/>
      <c r="SAZ13" s="84"/>
      <c r="SBA13" s="84"/>
      <c r="SBB13" s="84"/>
      <c r="SBC13" s="84"/>
      <c r="SBD13" s="84"/>
      <c r="SBE13" s="84"/>
      <c r="SBF13" s="84"/>
      <c r="SBG13" s="84"/>
      <c r="SBH13" s="84"/>
      <c r="SBI13" s="84"/>
      <c r="SBJ13" s="84"/>
      <c r="SBK13" s="84"/>
      <c r="SBL13" s="84"/>
      <c r="SBM13" s="84"/>
      <c r="SBN13" s="84"/>
      <c r="SBO13" s="84"/>
      <c r="SBP13" s="84"/>
      <c r="SBQ13" s="84"/>
      <c r="SBR13" s="84"/>
      <c r="SBS13" s="84"/>
      <c r="SBT13" s="84"/>
      <c r="SBU13" s="84"/>
      <c r="SBV13" s="84"/>
      <c r="SBW13" s="84"/>
      <c r="SBX13" s="84"/>
      <c r="SBY13" s="84"/>
      <c r="SBZ13" s="84"/>
      <c r="SCA13" s="84"/>
      <c r="SCB13" s="84"/>
      <c r="SCC13" s="84"/>
      <c r="SCD13" s="84"/>
      <c r="SCE13" s="84"/>
      <c r="SCF13" s="84"/>
      <c r="SCG13" s="84"/>
      <c r="SCH13" s="84"/>
      <c r="SCI13" s="84"/>
      <c r="SCJ13" s="84"/>
      <c r="SCK13" s="84"/>
      <c r="SCL13" s="84"/>
      <c r="SCM13" s="84"/>
      <c r="SCN13" s="84"/>
      <c r="SCO13" s="84"/>
      <c r="SCP13" s="84"/>
      <c r="SCQ13" s="84"/>
      <c r="SCR13" s="84"/>
      <c r="SCS13" s="84"/>
      <c r="SCT13" s="84"/>
      <c r="SCU13" s="84"/>
      <c r="SCV13" s="84"/>
      <c r="SCW13" s="84"/>
      <c r="SCX13" s="84"/>
      <c r="SCY13" s="84"/>
      <c r="SCZ13" s="84"/>
      <c r="SDA13" s="84"/>
      <c r="SDB13" s="84"/>
      <c r="SDC13" s="84"/>
      <c r="SDD13" s="84"/>
      <c r="SDE13" s="84"/>
      <c r="SDF13" s="84"/>
      <c r="SDG13" s="84"/>
      <c r="SDH13" s="84"/>
      <c r="SDI13" s="84"/>
      <c r="SDJ13" s="84"/>
      <c r="SDK13" s="84"/>
      <c r="SDL13" s="84"/>
      <c r="SDM13" s="84"/>
      <c r="SDN13" s="84"/>
      <c r="SDO13" s="84"/>
      <c r="SDP13" s="84"/>
      <c r="SDQ13" s="84"/>
      <c r="SDR13" s="84"/>
      <c r="SDS13" s="84"/>
      <c r="SDT13" s="84"/>
      <c r="SDU13" s="84"/>
      <c r="SDV13" s="84"/>
      <c r="SDW13" s="84"/>
      <c r="SDX13" s="84"/>
      <c r="SDY13" s="84"/>
      <c r="SDZ13" s="84"/>
      <c r="SEA13" s="84"/>
      <c r="SEB13" s="84"/>
      <c r="SEC13" s="84"/>
      <c r="SED13" s="84"/>
      <c r="SEE13" s="84"/>
      <c r="SEF13" s="84"/>
      <c r="SEG13" s="84"/>
      <c r="SEH13" s="84"/>
      <c r="SEI13" s="84"/>
      <c r="SEJ13" s="84"/>
      <c r="SEK13" s="84"/>
      <c r="SEL13" s="84"/>
      <c r="SEM13" s="84"/>
      <c r="SEN13" s="84"/>
      <c r="SEO13" s="84"/>
      <c r="SEP13" s="84"/>
      <c r="SEQ13" s="84"/>
      <c r="SER13" s="84"/>
      <c r="SES13" s="84"/>
      <c r="SET13" s="84"/>
      <c r="SEU13" s="84"/>
      <c r="SEV13" s="84"/>
      <c r="SEW13" s="84"/>
      <c r="SEX13" s="84"/>
      <c r="SEY13" s="84"/>
      <c r="SEZ13" s="84"/>
      <c r="SFA13" s="84"/>
      <c r="SFB13" s="84"/>
      <c r="SFC13" s="84"/>
      <c r="SFD13" s="84"/>
      <c r="SFE13" s="84"/>
      <c r="SFF13" s="84"/>
      <c r="SFG13" s="84"/>
      <c r="SFH13" s="84"/>
      <c r="SFI13" s="84"/>
      <c r="SFJ13" s="84"/>
      <c r="SFK13" s="84"/>
      <c r="SFL13" s="84"/>
      <c r="SFM13" s="84"/>
      <c r="SFN13" s="84"/>
      <c r="SFO13" s="84"/>
      <c r="SFP13" s="84"/>
      <c r="SFQ13" s="84"/>
      <c r="SFR13" s="84"/>
      <c r="SFS13" s="84"/>
      <c r="SFT13" s="84"/>
      <c r="SFU13" s="84"/>
      <c r="SFV13" s="84"/>
      <c r="SFW13" s="84"/>
      <c r="SFX13" s="84"/>
      <c r="SFY13" s="84"/>
      <c r="SFZ13" s="84"/>
      <c r="SGA13" s="84"/>
      <c r="SGB13" s="84"/>
      <c r="SGC13" s="84"/>
      <c r="SGD13" s="84"/>
      <c r="SGE13" s="84"/>
      <c r="SGF13" s="84"/>
      <c r="SGG13" s="84"/>
      <c r="SGH13" s="84"/>
      <c r="SGI13" s="84"/>
      <c r="SGJ13" s="84"/>
      <c r="SGK13" s="84"/>
      <c r="SGL13" s="84"/>
      <c r="SGM13" s="84"/>
      <c r="SGN13" s="84"/>
      <c r="SGO13" s="84"/>
      <c r="SGP13" s="84"/>
      <c r="SGQ13" s="84"/>
      <c r="SGR13" s="84"/>
      <c r="SGS13" s="84"/>
      <c r="SGT13" s="84"/>
      <c r="SGU13" s="84"/>
      <c r="SGV13" s="84"/>
      <c r="SGW13" s="84"/>
      <c r="SGX13" s="84"/>
      <c r="SGY13" s="84"/>
      <c r="SGZ13" s="84"/>
      <c r="SHA13" s="84"/>
      <c r="SHB13" s="84"/>
      <c r="SHC13" s="84"/>
      <c r="SHD13" s="84"/>
      <c r="SHE13" s="84"/>
      <c r="SHF13" s="84"/>
      <c r="SHG13" s="84"/>
      <c r="SHH13" s="84"/>
      <c r="SHI13" s="84"/>
      <c r="SHJ13" s="84"/>
      <c r="SHK13" s="84"/>
      <c r="SHL13" s="84"/>
      <c r="SHM13" s="84"/>
      <c r="SHN13" s="84"/>
      <c r="SHO13" s="84"/>
      <c r="SHP13" s="84"/>
      <c r="SHQ13" s="84"/>
      <c r="SHR13" s="84"/>
      <c r="SHS13" s="84"/>
      <c r="SHT13" s="84"/>
      <c r="SHU13" s="84"/>
      <c r="SHV13" s="84"/>
      <c r="SHW13" s="84"/>
      <c r="SHX13" s="84"/>
      <c r="SHY13" s="84"/>
      <c r="SHZ13" s="84"/>
      <c r="SIA13" s="84"/>
      <c r="SIB13" s="84"/>
      <c r="SIC13" s="84"/>
      <c r="SID13" s="84"/>
      <c r="SIE13" s="84"/>
      <c r="SIF13" s="84"/>
      <c r="SIG13" s="84"/>
      <c r="SIH13" s="84"/>
      <c r="SII13" s="84"/>
      <c r="SIJ13" s="84"/>
      <c r="SIK13" s="84"/>
      <c r="SIL13" s="84"/>
      <c r="SIM13" s="84"/>
      <c r="SIN13" s="84"/>
      <c r="SIO13" s="84"/>
      <c r="SIP13" s="84"/>
      <c r="SIQ13" s="84"/>
      <c r="SIR13" s="84"/>
      <c r="SIS13" s="84"/>
      <c r="SIT13" s="84"/>
      <c r="SIU13" s="84"/>
      <c r="SIV13" s="84"/>
      <c r="SIW13" s="84"/>
      <c r="SIX13" s="84"/>
      <c r="SIY13" s="84"/>
      <c r="SIZ13" s="84"/>
      <c r="SJA13" s="84"/>
      <c r="SJB13" s="84"/>
      <c r="SJC13" s="84"/>
      <c r="SJD13" s="84"/>
      <c r="SJE13" s="84"/>
      <c r="SJF13" s="84"/>
      <c r="SJG13" s="84"/>
      <c r="SJH13" s="84"/>
      <c r="SJI13" s="84"/>
      <c r="SJJ13" s="84"/>
      <c r="SJK13" s="84"/>
      <c r="SJL13" s="84"/>
      <c r="SJM13" s="84"/>
      <c r="SJN13" s="84"/>
      <c r="SJO13" s="84"/>
      <c r="SJP13" s="84"/>
      <c r="SJQ13" s="84"/>
      <c r="SJR13" s="84"/>
      <c r="SJS13" s="84"/>
      <c r="SJT13" s="84"/>
      <c r="SJU13" s="84"/>
      <c r="SJV13" s="84"/>
      <c r="SJW13" s="84"/>
      <c r="SJX13" s="84"/>
      <c r="SJY13" s="84"/>
      <c r="SJZ13" s="84"/>
      <c r="SKA13" s="84"/>
      <c r="SKB13" s="84"/>
      <c r="SKC13" s="84"/>
      <c r="SKD13" s="84"/>
      <c r="SKE13" s="84"/>
      <c r="SKF13" s="84"/>
      <c r="SKG13" s="84"/>
      <c r="SKH13" s="84"/>
      <c r="SKI13" s="84"/>
      <c r="SKJ13" s="84"/>
      <c r="SKK13" s="84"/>
      <c r="SKL13" s="84"/>
      <c r="SKM13" s="84"/>
      <c r="SKN13" s="84"/>
      <c r="SKO13" s="84"/>
      <c r="SKP13" s="84"/>
      <c r="SKQ13" s="84"/>
      <c r="SKR13" s="84"/>
      <c r="SKS13" s="84"/>
      <c r="SKT13" s="84"/>
      <c r="SKU13" s="84"/>
      <c r="SKV13" s="84"/>
      <c r="SKW13" s="84"/>
      <c r="SKX13" s="84"/>
      <c r="SKY13" s="84"/>
      <c r="SKZ13" s="84"/>
      <c r="SLA13" s="84"/>
      <c r="SLB13" s="84"/>
      <c r="SLC13" s="84"/>
      <c r="SLD13" s="84"/>
      <c r="SLE13" s="84"/>
      <c r="SLF13" s="84"/>
      <c r="SLG13" s="84"/>
      <c r="SLH13" s="84"/>
      <c r="SLI13" s="84"/>
      <c r="SLJ13" s="84"/>
      <c r="SLK13" s="84"/>
      <c r="SLL13" s="84"/>
      <c r="SLM13" s="84"/>
      <c r="SLN13" s="84"/>
      <c r="SLO13" s="84"/>
      <c r="SLP13" s="84"/>
      <c r="SLQ13" s="84"/>
      <c r="SLR13" s="84"/>
      <c r="SLS13" s="84"/>
      <c r="SLT13" s="84"/>
      <c r="SLU13" s="84"/>
      <c r="SLV13" s="84"/>
      <c r="SLW13" s="84"/>
      <c r="SLX13" s="84"/>
      <c r="SLY13" s="84"/>
      <c r="SLZ13" s="84"/>
      <c r="SMA13" s="84"/>
      <c r="SMB13" s="84"/>
      <c r="SMC13" s="84"/>
      <c r="SMD13" s="84"/>
      <c r="SME13" s="84"/>
      <c r="SMF13" s="84"/>
      <c r="SMG13" s="84"/>
      <c r="SMH13" s="84"/>
      <c r="SMI13" s="84"/>
      <c r="SMJ13" s="84"/>
      <c r="SMK13" s="84"/>
      <c r="SML13" s="84"/>
      <c r="SMM13" s="84"/>
      <c r="SMN13" s="84"/>
      <c r="SMO13" s="84"/>
      <c r="SMP13" s="84"/>
      <c r="SMQ13" s="84"/>
      <c r="SMR13" s="84"/>
      <c r="SMS13" s="84"/>
      <c r="SMT13" s="84"/>
      <c r="SMU13" s="84"/>
      <c r="SMV13" s="84"/>
      <c r="SMW13" s="84"/>
      <c r="SMX13" s="84"/>
      <c r="SMY13" s="84"/>
      <c r="SMZ13" s="84"/>
      <c r="SNA13" s="84"/>
      <c r="SNB13" s="84"/>
      <c r="SNC13" s="84"/>
      <c r="SND13" s="84"/>
      <c r="SNE13" s="84"/>
      <c r="SNF13" s="84"/>
      <c r="SNG13" s="84"/>
      <c r="SNH13" s="84"/>
      <c r="SNI13" s="84"/>
      <c r="SNJ13" s="84"/>
      <c r="SNK13" s="84"/>
      <c r="SNL13" s="84"/>
      <c r="SNM13" s="84"/>
      <c r="SNN13" s="84"/>
      <c r="SNO13" s="84"/>
      <c r="SNP13" s="84"/>
      <c r="SNQ13" s="84"/>
      <c r="SNR13" s="84"/>
      <c r="SNS13" s="84"/>
      <c r="SNT13" s="84"/>
      <c r="SNU13" s="84"/>
      <c r="SNV13" s="84"/>
      <c r="SNW13" s="84"/>
      <c r="SNX13" s="84"/>
      <c r="SNY13" s="84"/>
      <c r="SNZ13" s="84"/>
      <c r="SOA13" s="84"/>
      <c r="SOB13" s="84"/>
      <c r="SOC13" s="84"/>
      <c r="SOD13" s="84"/>
      <c r="SOE13" s="84"/>
      <c r="SOF13" s="84"/>
      <c r="SOG13" s="84"/>
      <c r="SOH13" s="84"/>
      <c r="SOI13" s="84"/>
      <c r="SOJ13" s="84"/>
      <c r="SOK13" s="84"/>
      <c r="SOL13" s="84"/>
      <c r="SOM13" s="84"/>
      <c r="SON13" s="84"/>
      <c r="SOO13" s="84"/>
      <c r="SOP13" s="84"/>
      <c r="SOQ13" s="84"/>
      <c r="SOR13" s="84"/>
      <c r="SOS13" s="84"/>
      <c r="SOT13" s="84"/>
      <c r="SOU13" s="84"/>
      <c r="SOV13" s="84"/>
      <c r="SOW13" s="84"/>
      <c r="SOX13" s="84"/>
      <c r="SOY13" s="84"/>
      <c r="SOZ13" s="84"/>
      <c r="SPA13" s="84"/>
      <c r="SPB13" s="84"/>
      <c r="SPC13" s="84"/>
      <c r="SPD13" s="84"/>
      <c r="SPE13" s="84"/>
      <c r="SPF13" s="84"/>
      <c r="SPG13" s="84"/>
      <c r="SPH13" s="84"/>
      <c r="SPI13" s="84"/>
      <c r="SPJ13" s="84"/>
      <c r="SPK13" s="84"/>
      <c r="SPL13" s="84"/>
      <c r="SPM13" s="84"/>
      <c r="SPN13" s="84"/>
      <c r="SPO13" s="84"/>
      <c r="SPP13" s="84"/>
      <c r="SPQ13" s="84"/>
      <c r="SPR13" s="84"/>
      <c r="SPS13" s="84"/>
      <c r="SPT13" s="84"/>
      <c r="SPU13" s="84"/>
      <c r="SPV13" s="84"/>
      <c r="SPW13" s="84"/>
      <c r="SPX13" s="84"/>
      <c r="SPY13" s="84"/>
      <c r="SPZ13" s="84"/>
      <c r="SQA13" s="84"/>
      <c r="SQB13" s="84"/>
      <c r="SQC13" s="84"/>
      <c r="SQD13" s="84"/>
      <c r="SQE13" s="84"/>
      <c r="SQF13" s="84"/>
      <c r="SQG13" s="84"/>
      <c r="SQH13" s="84"/>
      <c r="SQI13" s="84"/>
      <c r="SQJ13" s="84"/>
      <c r="SQK13" s="84"/>
      <c r="SQL13" s="84"/>
      <c r="SQM13" s="84"/>
      <c r="SQN13" s="84"/>
      <c r="SQO13" s="84"/>
      <c r="SQP13" s="84"/>
      <c r="SQQ13" s="84"/>
      <c r="SQR13" s="84"/>
      <c r="SQS13" s="84"/>
      <c r="SQT13" s="84"/>
      <c r="SQU13" s="84"/>
      <c r="SQV13" s="84"/>
      <c r="SQW13" s="84"/>
      <c r="SQX13" s="84"/>
      <c r="SQY13" s="84"/>
      <c r="SQZ13" s="84"/>
      <c r="SRA13" s="84"/>
      <c r="SRB13" s="84"/>
      <c r="SRC13" s="84"/>
      <c r="SRD13" s="84"/>
      <c r="SRE13" s="84"/>
      <c r="SRF13" s="84"/>
      <c r="SRG13" s="84"/>
      <c r="SRH13" s="84"/>
      <c r="SRI13" s="84"/>
      <c r="SRJ13" s="84"/>
      <c r="SRK13" s="84"/>
      <c r="SRL13" s="84"/>
      <c r="SRM13" s="84"/>
      <c r="SRN13" s="84"/>
      <c r="SRO13" s="84"/>
      <c r="SRP13" s="84"/>
      <c r="SRQ13" s="84"/>
      <c r="SRR13" s="84"/>
      <c r="SRS13" s="84"/>
      <c r="SRT13" s="84"/>
      <c r="SRU13" s="84"/>
      <c r="SRV13" s="84"/>
      <c r="SRW13" s="84"/>
      <c r="SRX13" s="84"/>
      <c r="SRY13" s="84"/>
      <c r="SRZ13" s="84"/>
      <c r="SSA13" s="84"/>
      <c r="SSB13" s="84"/>
      <c r="SSC13" s="84"/>
      <c r="SSD13" s="84"/>
      <c r="SSE13" s="84"/>
      <c r="SSF13" s="84"/>
      <c r="SSG13" s="84"/>
      <c r="SSH13" s="84"/>
      <c r="SSI13" s="84"/>
      <c r="SSJ13" s="84"/>
      <c r="SSK13" s="84"/>
      <c r="SSL13" s="84"/>
      <c r="SSM13" s="84"/>
      <c r="SSN13" s="84"/>
      <c r="SSO13" s="84"/>
      <c r="SSP13" s="84"/>
      <c r="SSQ13" s="84"/>
      <c r="SSR13" s="84"/>
      <c r="SSS13" s="84"/>
      <c r="SST13" s="84"/>
      <c r="SSU13" s="84"/>
      <c r="SSV13" s="84"/>
      <c r="SSW13" s="84"/>
      <c r="SSX13" s="84"/>
      <c r="SSY13" s="84"/>
      <c r="SSZ13" s="84"/>
      <c r="STA13" s="84"/>
      <c r="STB13" s="84"/>
      <c r="STC13" s="84"/>
      <c r="STD13" s="84"/>
      <c r="STE13" s="84"/>
      <c r="STF13" s="84"/>
      <c r="STG13" s="84"/>
      <c r="STH13" s="84"/>
      <c r="STI13" s="84"/>
      <c r="STJ13" s="84"/>
      <c r="STK13" s="84"/>
      <c r="STL13" s="84"/>
      <c r="STM13" s="84"/>
      <c r="STN13" s="84"/>
      <c r="STO13" s="84"/>
      <c r="STP13" s="84"/>
      <c r="STQ13" s="84"/>
      <c r="STR13" s="84"/>
      <c r="STS13" s="84"/>
      <c r="STT13" s="84"/>
      <c r="STU13" s="84"/>
      <c r="STV13" s="84"/>
      <c r="STW13" s="84"/>
      <c r="STX13" s="84"/>
      <c r="STY13" s="84"/>
      <c r="STZ13" s="84"/>
      <c r="SUA13" s="84"/>
      <c r="SUB13" s="84"/>
      <c r="SUC13" s="84"/>
      <c r="SUD13" s="84"/>
      <c r="SUE13" s="84"/>
      <c r="SUF13" s="84"/>
      <c r="SUG13" s="84"/>
      <c r="SUH13" s="84"/>
      <c r="SUI13" s="84"/>
      <c r="SUJ13" s="84"/>
      <c r="SUK13" s="84"/>
      <c r="SUL13" s="84"/>
      <c r="SUM13" s="84"/>
      <c r="SUN13" s="84"/>
      <c r="SUO13" s="84"/>
      <c r="SUP13" s="84"/>
      <c r="SUQ13" s="84"/>
      <c r="SUR13" s="84"/>
      <c r="SUS13" s="84"/>
      <c r="SUT13" s="84"/>
      <c r="SUU13" s="84"/>
      <c r="SUV13" s="84"/>
      <c r="SUW13" s="84"/>
      <c r="SUX13" s="84"/>
      <c r="SUY13" s="84"/>
      <c r="SUZ13" s="84"/>
      <c r="SVA13" s="84"/>
      <c r="SVB13" s="84"/>
      <c r="SVC13" s="84"/>
      <c r="SVD13" s="84"/>
      <c r="SVE13" s="84"/>
      <c r="SVF13" s="84"/>
      <c r="SVG13" s="84"/>
      <c r="SVH13" s="84"/>
      <c r="SVI13" s="84"/>
      <c r="SVJ13" s="84"/>
      <c r="SVK13" s="84"/>
      <c r="SVL13" s="84"/>
      <c r="SVM13" s="84"/>
      <c r="SVN13" s="84"/>
      <c r="SVO13" s="84"/>
      <c r="SVP13" s="84"/>
      <c r="SVQ13" s="84"/>
      <c r="SVR13" s="84"/>
      <c r="SVS13" s="84"/>
      <c r="SVT13" s="84"/>
      <c r="SVU13" s="84"/>
      <c r="SVV13" s="84"/>
      <c r="SVW13" s="84"/>
      <c r="SVX13" s="84"/>
      <c r="SVY13" s="84"/>
      <c r="SVZ13" s="84"/>
      <c r="SWA13" s="84"/>
      <c r="SWB13" s="84"/>
      <c r="SWC13" s="84"/>
      <c r="SWD13" s="84"/>
      <c r="SWE13" s="84"/>
      <c r="SWF13" s="84"/>
      <c r="SWG13" s="84"/>
      <c r="SWH13" s="84"/>
      <c r="SWI13" s="84"/>
      <c r="SWJ13" s="84"/>
      <c r="SWK13" s="84"/>
      <c r="SWL13" s="84"/>
      <c r="SWM13" s="84"/>
      <c r="SWN13" s="84"/>
      <c r="SWO13" s="84"/>
      <c r="SWP13" s="84"/>
      <c r="SWQ13" s="84"/>
      <c r="SWR13" s="84"/>
      <c r="SWS13" s="84"/>
      <c r="SWT13" s="84"/>
      <c r="SWU13" s="84"/>
      <c r="SWV13" s="84"/>
      <c r="SWW13" s="84"/>
      <c r="SWX13" s="84"/>
      <c r="SWY13" s="84"/>
      <c r="SWZ13" s="84"/>
      <c r="SXA13" s="84"/>
      <c r="SXB13" s="84"/>
      <c r="SXC13" s="84"/>
      <c r="SXD13" s="84"/>
      <c r="SXE13" s="84"/>
      <c r="SXF13" s="84"/>
      <c r="SXG13" s="84"/>
      <c r="SXH13" s="84"/>
      <c r="SXI13" s="84"/>
      <c r="SXJ13" s="84"/>
      <c r="SXK13" s="84"/>
      <c r="SXL13" s="84"/>
      <c r="SXM13" s="84"/>
      <c r="SXN13" s="84"/>
      <c r="SXO13" s="84"/>
      <c r="SXP13" s="84"/>
      <c r="SXQ13" s="84"/>
      <c r="SXR13" s="84"/>
      <c r="SXS13" s="84"/>
      <c r="SXT13" s="84"/>
      <c r="SXU13" s="84"/>
      <c r="SXV13" s="84"/>
      <c r="SXW13" s="84"/>
      <c r="SXX13" s="84"/>
      <c r="SXY13" s="84"/>
      <c r="SXZ13" s="84"/>
      <c r="SYA13" s="84"/>
      <c r="SYB13" s="84"/>
      <c r="SYC13" s="84"/>
      <c r="SYD13" s="84"/>
      <c r="SYE13" s="84"/>
      <c r="SYF13" s="84"/>
      <c r="SYG13" s="84"/>
      <c r="SYH13" s="84"/>
      <c r="SYI13" s="84"/>
      <c r="SYJ13" s="84"/>
      <c r="SYK13" s="84"/>
      <c r="SYL13" s="84"/>
      <c r="SYM13" s="84"/>
      <c r="SYN13" s="84"/>
      <c r="SYO13" s="84"/>
      <c r="SYP13" s="84"/>
      <c r="SYQ13" s="84"/>
      <c r="SYR13" s="84"/>
      <c r="SYS13" s="84"/>
      <c r="SYT13" s="84"/>
      <c r="SYU13" s="84"/>
      <c r="SYV13" s="84"/>
      <c r="SYW13" s="84"/>
      <c r="SYX13" s="84"/>
      <c r="SYY13" s="84"/>
      <c r="SYZ13" s="84"/>
      <c r="SZA13" s="84"/>
      <c r="SZB13" s="84"/>
      <c r="SZC13" s="84"/>
      <c r="SZD13" s="84"/>
      <c r="SZE13" s="84"/>
      <c r="SZF13" s="84"/>
      <c r="SZG13" s="84"/>
      <c r="SZH13" s="84"/>
      <c r="SZI13" s="84"/>
      <c r="SZJ13" s="84"/>
      <c r="SZK13" s="84"/>
      <c r="SZL13" s="84"/>
      <c r="SZM13" s="84"/>
      <c r="SZN13" s="84"/>
      <c r="SZO13" s="84"/>
      <c r="SZP13" s="84"/>
      <c r="SZQ13" s="84"/>
      <c r="SZR13" s="84"/>
      <c r="SZS13" s="84"/>
      <c r="SZT13" s="84"/>
      <c r="SZU13" s="84"/>
      <c r="SZV13" s="84"/>
      <c r="SZW13" s="84"/>
      <c r="SZX13" s="84"/>
      <c r="SZY13" s="84"/>
      <c r="SZZ13" s="84"/>
      <c r="TAA13" s="84"/>
      <c r="TAB13" s="84"/>
      <c r="TAC13" s="84"/>
      <c r="TAD13" s="84"/>
      <c r="TAE13" s="84"/>
      <c r="TAF13" s="84"/>
      <c r="TAG13" s="84"/>
      <c r="TAH13" s="84"/>
      <c r="TAI13" s="84"/>
      <c r="TAJ13" s="84"/>
      <c r="TAK13" s="84"/>
      <c r="TAL13" s="84"/>
      <c r="TAM13" s="84"/>
      <c r="TAN13" s="84"/>
      <c r="TAO13" s="84"/>
      <c r="TAP13" s="84"/>
      <c r="TAQ13" s="84"/>
      <c r="TAR13" s="84"/>
      <c r="TAS13" s="84"/>
      <c r="TAT13" s="84"/>
      <c r="TAU13" s="84"/>
      <c r="TAV13" s="84"/>
      <c r="TAW13" s="84"/>
      <c r="TAX13" s="84"/>
      <c r="TAY13" s="84"/>
      <c r="TAZ13" s="84"/>
      <c r="TBA13" s="84"/>
      <c r="TBB13" s="84"/>
      <c r="TBC13" s="84"/>
      <c r="TBD13" s="84"/>
      <c r="TBE13" s="84"/>
      <c r="TBF13" s="84"/>
      <c r="TBG13" s="84"/>
      <c r="TBH13" s="84"/>
      <c r="TBI13" s="84"/>
      <c r="TBJ13" s="84"/>
      <c r="TBK13" s="84"/>
      <c r="TBL13" s="84"/>
      <c r="TBM13" s="84"/>
      <c r="TBN13" s="84"/>
      <c r="TBO13" s="84"/>
      <c r="TBP13" s="84"/>
      <c r="TBQ13" s="84"/>
      <c r="TBR13" s="84"/>
      <c r="TBS13" s="84"/>
      <c r="TBT13" s="84"/>
      <c r="TBU13" s="84"/>
      <c r="TBV13" s="84"/>
      <c r="TBW13" s="84"/>
      <c r="TBX13" s="84"/>
      <c r="TBY13" s="84"/>
      <c r="TBZ13" s="84"/>
      <c r="TCA13" s="84"/>
      <c r="TCB13" s="84"/>
      <c r="TCC13" s="84"/>
      <c r="TCD13" s="84"/>
      <c r="TCE13" s="84"/>
      <c r="TCF13" s="84"/>
      <c r="TCG13" s="84"/>
      <c r="TCH13" s="84"/>
      <c r="TCI13" s="84"/>
      <c r="TCJ13" s="84"/>
      <c r="TCK13" s="84"/>
      <c r="TCL13" s="84"/>
      <c r="TCM13" s="84"/>
      <c r="TCN13" s="84"/>
      <c r="TCO13" s="84"/>
      <c r="TCP13" s="84"/>
      <c r="TCQ13" s="84"/>
      <c r="TCR13" s="84"/>
      <c r="TCS13" s="84"/>
      <c r="TCT13" s="84"/>
      <c r="TCU13" s="84"/>
      <c r="TCV13" s="84"/>
      <c r="TCW13" s="84"/>
      <c r="TCX13" s="84"/>
      <c r="TCY13" s="84"/>
      <c r="TCZ13" s="84"/>
      <c r="TDA13" s="84"/>
      <c r="TDB13" s="84"/>
      <c r="TDC13" s="84"/>
      <c r="TDD13" s="84"/>
      <c r="TDE13" s="84"/>
      <c r="TDF13" s="84"/>
      <c r="TDG13" s="84"/>
      <c r="TDH13" s="84"/>
      <c r="TDI13" s="84"/>
      <c r="TDJ13" s="84"/>
      <c r="TDK13" s="84"/>
      <c r="TDL13" s="84"/>
      <c r="TDM13" s="84"/>
      <c r="TDN13" s="84"/>
      <c r="TDO13" s="84"/>
      <c r="TDP13" s="84"/>
      <c r="TDQ13" s="84"/>
      <c r="TDR13" s="84"/>
      <c r="TDS13" s="84"/>
      <c r="TDT13" s="84"/>
      <c r="TDU13" s="84"/>
      <c r="TDV13" s="84"/>
      <c r="TDW13" s="84"/>
      <c r="TDX13" s="84"/>
      <c r="TDY13" s="84"/>
      <c r="TDZ13" s="84"/>
      <c r="TEA13" s="84"/>
      <c r="TEB13" s="84"/>
      <c r="TEC13" s="84"/>
      <c r="TED13" s="84"/>
      <c r="TEE13" s="84"/>
      <c r="TEF13" s="84"/>
      <c r="TEG13" s="84"/>
      <c r="TEH13" s="84"/>
      <c r="TEI13" s="84"/>
      <c r="TEJ13" s="84"/>
      <c r="TEK13" s="84"/>
      <c r="TEL13" s="84"/>
      <c r="TEM13" s="84"/>
      <c r="TEN13" s="84"/>
      <c r="TEO13" s="84"/>
      <c r="TEP13" s="84"/>
      <c r="TEQ13" s="84"/>
      <c r="TER13" s="84"/>
      <c r="TES13" s="84"/>
      <c r="TET13" s="84"/>
      <c r="TEU13" s="84"/>
      <c r="TEV13" s="84"/>
      <c r="TEW13" s="84"/>
      <c r="TEX13" s="84"/>
      <c r="TEY13" s="84"/>
      <c r="TEZ13" s="84"/>
      <c r="TFA13" s="84"/>
      <c r="TFB13" s="84"/>
      <c r="TFC13" s="84"/>
      <c r="TFD13" s="84"/>
      <c r="TFE13" s="84"/>
      <c r="TFF13" s="84"/>
      <c r="TFG13" s="84"/>
      <c r="TFH13" s="84"/>
      <c r="TFI13" s="84"/>
      <c r="TFJ13" s="84"/>
      <c r="TFK13" s="84"/>
      <c r="TFL13" s="84"/>
      <c r="TFM13" s="84"/>
      <c r="TFN13" s="84"/>
      <c r="TFO13" s="84"/>
      <c r="TFP13" s="84"/>
      <c r="TFQ13" s="84"/>
      <c r="TFR13" s="84"/>
      <c r="TFS13" s="84"/>
      <c r="TFT13" s="84"/>
      <c r="TFU13" s="84"/>
      <c r="TFV13" s="84"/>
      <c r="TFW13" s="84"/>
      <c r="TFX13" s="84"/>
      <c r="TFY13" s="84"/>
      <c r="TFZ13" s="84"/>
      <c r="TGA13" s="84"/>
      <c r="TGB13" s="84"/>
      <c r="TGC13" s="84"/>
      <c r="TGD13" s="84"/>
      <c r="TGE13" s="84"/>
      <c r="TGF13" s="84"/>
      <c r="TGG13" s="84"/>
      <c r="TGH13" s="84"/>
      <c r="TGI13" s="84"/>
      <c r="TGJ13" s="84"/>
      <c r="TGK13" s="84"/>
      <c r="TGL13" s="84"/>
      <c r="TGM13" s="84"/>
      <c r="TGN13" s="84"/>
      <c r="TGO13" s="84"/>
      <c r="TGP13" s="84"/>
      <c r="TGQ13" s="84"/>
      <c r="TGR13" s="84"/>
      <c r="TGS13" s="84"/>
      <c r="TGT13" s="84"/>
      <c r="TGU13" s="84"/>
      <c r="TGV13" s="84"/>
      <c r="TGW13" s="84"/>
      <c r="TGX13" s="84"/>
      <c r="TGY13" s="84"/>
      <c r="TGZ13" s="84"/>
      <c r="THA13" s="84"/>
      <c r="THB13" s="84"/>
      <c r="THC13" s="84"/>
      <c r="THD13" s="84"/>
      <c r="THE13" s="84"/>
      <c r="THF13" s="84"/>
      <c r="THG13" s="84"/>
      <c r="THH13" s="84"/>
      <c r="THI13" s="84"/>
      <c r="THJ13" s="84"/>
      <c r="THK13" s="84"/>
      <c r="THL13" s="84"/>
      <c r="THM13" s="84"/>
      <c r="THN13" s="84"/>
      <c r="THO13" s="84"/>
      <c r="THP13" s="84"/>
      <c r="THQ13" s="84"/>
      <c r="THR13" s="84"/>
      <c r="THS13" s="84"/>
      <c r="THT13" s="84"/>
      <c r="THU13" s="84"/>
      <c r="THV13" s="84"/>
      <c r="THW13" s="84"/>
      <c r="THX13" s="84"/>
      <c r="THY13" s="84"/>
      <c r="THZ13" s="84"/>
      <c r="TIA13" s="84"/>
      <c r="TIB13" s="84"/>
      <c r="TIC13" s="84"/>
      <c r="TID13" s="84"/>
      <c r="TIE13" s="84"/>
      <c r="TIF13" s="84"/>
      <c r="TIG13" s="84"/>
      <c r="TIH13" s="84"/>
      <c r="TII13" s="84"/>
      <c r="TIJ13" s="84"/>
      <c r="TIK13" s="84"/>
      <c r="TIL13" s="84"/>
      <c r="TIM13" s="84"/>
      <c r="TIN13" s="84"/>
      <c r="TIO13" s="84"/>
      <c r="TIP13" s="84"/>
      <c r="TIQ13" s="84"/>
      <c r="TIR13" s="84"/>
      <c r="TIS13" s="84"/>
      <c r="TIT13" s="84"/>
      <c r="TIU13" s="84"/>
      <c r="TIV13" s="84"/>
      <c r="TIW13" s="84"/>
      <c r="TIX13" s="84"/>
      <c r="TIY13" s="84"/>
      <c r="TIZ13" s="84"/>
      <c r="TJA13" s="84"/>
      <c r="TJB13" s="84"/>
      <c r="TJC13" s="84"/>
      <c r="TJD13" s="84"/>
      <c r="TJE13" s="84"/>
      <c r="TJF13" s="84"/>
      <c r="TJG13" s="84"/>
      <c r="TJH13" s="84"/>
      <c r="TJI13" s="84"/>
      <c r="TJJ13" s="84"/>
      <c r="TJK13" s="84"/>
      <c r="TJL13" s="84"/>
      <c r="TJM13" s="84"/>
      <c r="TJN13" s="84"/>
      <c r="TJO13" s="84"/>
      <c r="TJP13" s="84"/>
      <c r="TJQ13" s="84"/>
      <c r="TJR13" s="84"/>
      <c r="TJS13" s="84"/>
      <c r="TJT13" s="84"/>
      <c r="TJU13" s="84"/>
      <c r="TJV13" s="84"/>
      <c r="TJW13" s="84"/>
      <c r="TJX13" s="84"/>
      <c r="TJY13" s="84"/>
      <c r="TJZ13" s="84"/>
      <c r="TKA13" s="84"/>
      <c r="TKB13" s="84"/>
      <c r="TKC13" s="84"/>
      <c r="TKD13" s="84"/>
      <c r="TKE13" s="84"/>
      <c r="TKF13" s="84"/>
      <c r="TKG13" s="84"/>
      <c r="TKH13" s="84"/>
      <c r="TKI13" s="84"/>
      <c r="TKJ13" s="84"/>
      <c r="TKK13" s="84"/>
      <c r="TKL13" s="84"/>
      <c r="TKM13" s="84"/>
      <c r="TKN13" s="84"/>
      <c r="TKO13" s="84"/>
      <c r="TKP13" s="84"/>
      <c r="TKQ13" s="84"/>
      <c r="TKR13" s="84"/>
      <c r="TKS13" s="84"/>
      <c r="TKT13" s="84"/>
      <c r="TKU13" s="84"/>
      <c r="TKV13" s="84"/>
      <c r="TKW13" s="84"/>
      <c r="TKX13" s="84"/>
      <c r="TKY13" s="84"/>
      <c r="TKZ13" s="84"/>
      <c r="TLA13" s="84"/>
      <c r="TLB13" s="84"/>
      <c r="TLC13" s="84"/>
      <c r="TLD13" s="84"/>
      <c r="TLE13" s="84"/>
      <c r="TLF13" s="84"/>
      <c r="TLG13" s="84"/>
      <c r="TLH13" s="84"/>
      <c r="TLI13" s="84"/>
      <c r="TLJ13" s="84"/>
      <c r="TLK13" s="84"/>
      <c r="TLL13" s="84"/>
      <c r="TLM13" s="84"/>
      <c r="TLN13" s="84"/>
      <c r="TLO13" s="84"/>
      <c r="TLP13" s="84"/>
      <c r="TLQ13" s="84"/>
      <c r="TLR13" s="84"/>
      <c r="TLS13" s="84"/>
      <c r="TLT13" s="84"/>
      <c r="TLU13" s="84"/>
      <c r="TLV13" s="84"/>
      <c r="TLW13" s="84"/>
      <c r="TLX13" s="84"/>
      <c r="TLY13" s="84"/>
      <c r="TLZ13" s="84"/>
      <c r="TMA13" s="84"/>
      <c r="TMB13" s="84"/>
      <c r="TMC13" s="84"/>
      <c r="TMD13" s="84"/>
      <c r="TME13" s="84"/>
      <c r="TMF13" s="84"/>
      <c r="TMG13" s="84"/>
      <c r="TMH13" s="84"/>
      <c r="TMI13" s="84"/>
      <c r="TMJ13" s="84"/>
      <c r="TMK13" s="84"/>
      <c r="TML13" s="84"/>
      <c r="TMM13" s="84"/>
      <c r="TMN13" s="84"/>
      <c r="TMO13" s="84"/>
      <c r="TMP13" s="84"/>
      <c r="TMQ13" s="84"/>
      <c r="TMR13" s="84"/>
      <c r="TMS13" s="84"/>
      <c r="TMT13" s="84"/>
      <c r="TMU13" s="84"/>
      <c r="TMV13" s="84"/>
      <c r="TMW13" s="84"/>
      <c r="TMX13" s="84"/>
      <c r="TMY13" s="84"/>
      <c r="TMZ13" s="84"/>
      <c r="TNA13" s="84"/>
      <c r="TNB13" s="84"/>
      <c r="TNC13" s="84"/>
      <c r="TND13" s="84"/>
      <c r="TNE13" s="84"/>
      <c r="TNF13" s="84"/>
      <c r="TNG13" s="84"/>
      <c r="TNH13" s="84"/>
      <c r="TNI13" s="84"/>
      <c r="TNJ13" s="84"/>
      <c r="TNK13" s="84"/>
      <c r="TNL13" s="84"/>
      <c r="TNM13" s="84"/>
      <c r="TNN13" s="84"/>
      <c r="TNO13" s="84"/>
      <c r="TNP13" s="84"/>
      <c r="TNQ13" s="84"/>
      <c r="TNR13" s="84"/>
      <c r="TNS13" s="84"/>
      <c r="TNT13" s="84"/>
      <c r="TNU13" s="84"/>
      <c r="TNV13" s="84"/>
      <c r="TNW13" s="84"/>
      <c r="TNX13" s="84"/>
      <c r="TNY13" s="84"/>
      <c r="TNZ13" s="84"/>
      <c r="TOA13" s="84"/>
      <c r="TOB13" s="84"/>
      <c r="TOC13" s="84"/>
      <c r="TOD13" s="84"/>
      <c r="TOE13" s="84"/>
      <c r="TOF13" s="84"/>
      <c r="TOG13" s="84"/>
      <c r="TOH13" s="84"/>
      <c r="TOI13" s="84"/>
      <c r="TOJ13" s="84"/>
      <c r="TOK13" s="84"/>
      <c r="TOL13" s="84"/>
      <c r="TOM13" s="84"/>
      <c r="TON13" s="84"/>
      <c r="TOO13" s="84"/>
      <c r="TOP13" s="84"/>
      <c r="TOQ13" s="84"/>
      <c r="TOR13" s="84"/>
      <c r="TOS13" s="84"/>
      <c r="TOT13" s="84"/>
      <c r="TOU13" s="84"/>
      <c r="TOV13" s="84"/>
      <c r="TOW13" s="84"/>
      <c r="TOX13" s="84"/>
      <c r="TOY13" s="84"/>
      <c r="TOZ13" s="84"/>
      <c r="TPA13" s="84"/>
      <c r="TPB13" s="84"/>
      <c r="TPC13" s="84"/>
      <c r="TPD13" s="84"/>
      <c r="TPE13" s="84"/>
      <c r="TPF13" s="84"/>
      <c r="TPG13" s="84"/>
      <c r="TPH13" s="84"/>
      <c r="TPI13" s="84"/>
      <c r="TPJ13" s="84"/>
      <c r="TPK13" s="84"/>
      <c r="TPL13" s="84"/>
      <c r="TPM13" s="84"/>
      <c r="TPN13" s="84"/>
      <c r="TPO13" s="84"/>
      <c r="TPP13" s="84"/>
      <c r="TPQ13" s="84"/>
      <c r="TPR13" s="84"/>
      <c r="TPS13" s="84"/>
      <c r="TPT13" s="84"/>
      <c r="TPU13" s="84"/>
      <c r="TPV13" s="84"/>
      <c r="TPW13" s="84"/>
      <c r="TPX13" s="84"/>
      <c r="TPY13" s="84"/>
      <c r="TPZ13" s="84"/>
      <c r="TQA13" s="84"/>
      <c r="TQB13" s="84"/>
      <c r="TQC13" s="84"/>
      <c r="TQD13" s="84"/>
      <c r="TQE13" s="84"/>
      <c r="TQF13" s="84"/>
      <c r="TQG13" s="84"/>
      <c r="TQH13" s="84"/>
      <c r="TQI13" s="84"/>
      <c r="TQJ13" s="84"/>
      <c r="TQK13" s="84"/>
      <c r="TQL13" s="84"/>
      <c r="TQM13" s="84"/>
      <c r="TQN13" s="84"/>
      <c r="TQO13" s="84"/>
      <c r="TQP13" s="84"/>
      <c r="TQQ13" s="84"/>
      <c r="TQR13" s="84"/>
      <c r="TQS13" s="84"/>
      <c r="TQT13" s="84"/>
      <c r="TQU13" s="84"/>
      <c r="TQV13" s="84"/>
      <c r="TQW13" s="84"/>
      <c r="TQX13" s="84"/>
      <c r="TQY13" s="84"/>
      <c r="TQZ13" s="84"/>
      <c r="TRA13" s="84"/>
      <c r="TRB13" s="84"/>
      <c r="TRC13" s="84"/>
      <c r="TRD13" s="84"/>
      <c r="TRE13" s="84"/>
      <c r="TRF13" s="84"/>
      <c r="TRG13" s="84"/>
      <c r="TRH13" s="84"/>
      <c r="TRI13" s="84"/>
      <c r="TRJ13" s="84"/>
      <c r="TRK13" s="84"/>
      <c r="TRL13" s="84"/>
      <c r="TRM13" s="84"/>
      <c r="TRN13" s="84"/>
      <c r="TRO13" s="84"/>
      <c r="TRP13" s="84"/>
      <c r="TRQ13" s="84"/>
      <c r="TRR13" s="84"/>
      <c r="TRS13" s="84"/>
      <c r="TRT13" s="84"/>
      <c r="TRU13" s="84"/>
      <c r="TRV13" s="84"/>
      <c r="TRW13" s="84"/>
      <c r="TRX13" s="84"/>
      <c r="TRY13" s="84"/>
      <c r="TRZ13" s="84"/>
      <c r="TSA13" s="84"/>
      <c r="TSB13" s="84"/>
      <c r="TSC13" s="84"/>
      <c r="TSD13" s="84"/>
      <c r="TSE13" s="84"/>
      <c r="TSF13" s="84"/>
      <c r="TSG13" s="84"/>
      <c r="TSH13" s="84"/>
      <c r="TSI13" s="84"/>
      <c r="TSJ13" s="84"/>
      <c r="TSK13" s="84"/>
      <c r="TSL13" s="84"/>
      <c r="TSM13" s="84"/>
      <c r="TSN13" s="84"/>
      <c r="TSO13" s="84"/>
      <c r="TSP13" s="84"/>
      <c r="TSQ13" s="84"/>
      <c r="TSR13" s="84"/>
      <c r="TSS13" s="84"/>
      <c r="TST13" s="84"/>
      <c r="TSU13" s="84"/>
      <c r="TSV13" s="84"/>
      <c r="TSW13" s="84"/>
      <c r="TSX13" s="84"/>
      <c r="TSY13" s="84"/>
      <c r="TSZ13" s="84"/>
      <c r="TTA13" s="84"/>
      <c r="TTB13" s="84"/>
      <c r="TTC13" s="84"/>
      <c r="TTD13" s="84"/>
      <c r="TTE13" s="84"/>
      <c r="TTF13" s="84"/>
      <c r="TTG13" s="84"/>
      <c r="TTH13" s="84"/>
      <c r="TTI13" s="84"/>
      <c r="TTJ13" s="84"/>
      <c r="TTK13" s="84"/>
      <c r="TTL13" s="84"/>
      <c r="TTM13" s="84"/>
      <c r="TTN13" s="84"/>
      <c r="TTO13" s="84"/>
      <c r="TTP13" s="84"/>
      <c r="TTQ13" s="84"/>
      <c r="TTR13" s="84"/>
      <c r="TTS13" s="84"/>
      <c r="TTT13" s="84"/>
      <c r="TTU13" s="84"/>
      <c r="TTV13" s="84"/>
      <c r="TTW13" s="84"/>
      <c r="TTX13" s="84"/>
      <c r="TTY13" s="84"/>
      <c r="TTZ13" s="84"/>
      <c r="TUA13" s="84"/>
      <c r="TUB13" s="84"/>
      <c r="TUC13" s="84"/>
      <c r="TUD13" s="84"/>
      <c r="TUE13" s="84"/>
      <c r="TUF13" s="84"/>
      <c r="TUG13" s="84"/>
      <c r="TUH13" s="84"/>
      <c r="TUI13" s="84"/>
      <c r="TUJ13" s="84"/>
      <c r="TUK13" s="84"/>
      <c r="TUL13" s="84"/>
      <c r="TUM13" s="84"/>
      <c r="TUN13" s="84"/>
      <c r="TUO13" s="84"/>
      <c r="TUP13" s="84"/>
      <c r="TUQ13" s="84"/>
      <c r="TUR13" s="84"/>
      <c r="TUS13" s="84"/>
      <c r="TUT13" s="84"/>
      <c r="TUU13" s="84"/>
      <c r="TUV13" s="84"/>
      <c r="TUW13" s="84"/>
      <c r="TUX13" s="84"/>
      <c r="TUY13" s="84"/>
      <c r="TUZ13" s="84"/>
      <c r="TVA13" s="84"/>
      <c r="TVB13" s="84"/>
      <c r="TVC13" s="84"/>
      <c r="TVD13" s="84"/>
      <c r="TVE13" s="84"/>
      <c r="TVF13" s="84"/>
      <c r="TVG13" s="84"/>
      <c r="TVH13" s="84"/>
      <c r="TVI13" s="84"/>
      <c r="TVJ13" s="84"/>
      <c r="TVK13" s="84"/>
      <c r="TVL13" s="84"/>
      <c r="TVM13" s="84"/>
      <c r="TVN13" s="84"/>
      <c r="TVO13" s="84"/>
      <c r="TVP13" s="84"/>
      <c r="TVQ13" s="84"/>
      <c r="TVR13" s="84"/>
      <c r="TVS13" s="84"/>
      <c r="TVT13" s="84"/>
      <c r="TVU13" s="84"/>
      <c r="TVV13" s="84"/>
      <c r="TVW13" s="84"/>
      <c r="TVX13" s="84"/>
      <c r="TVY13" s="84"/>
      <c r="TVZ13" s="84"/>
      <c r="TWA13" s="84"/>
      <c r="TWB13" s="84"/>
      <c r="TWC13" s="84"/>
      <c r="TWD13" s="84"/>
      <c r="TWE13" s="84"/>
      <c r="TWF13" s="84"/>
      <c r="TWG13" s="84"/>
      <c r="TWH13" s="84"/>
      <c r="TWI13" s="84"/>
      <c r="TWJ13" s="84"/>
      <c r="TWK13" s="84"/>
      <c r="TWL13" s="84"/>
      <c r="TWM13" s="84"/>
      <c r="TWN13" s="84"/>
      <c r="TWO13" s="84"/>
      <c r="TWP13" s="84"/>
      <c r="TWQ13" s="84"/>
      <c r="TWR13" s="84"/>
      <c r="TWS13" s="84"/>
      <c r="TWT13" s="84"/>
      <c r="TWU13" s="84"/>
      <c r="TWV13" s="84"/>
      <c r="TWW13" s="84"/>
      <c r="TWX13" s="84"/>
      <c r="TWY13" s="84"/>
      <c r="TWZ13" s="84"/>
      <c r="TXA13" s="84"/>
      <c r="TXB13" s="84"/>
      <c r="TXC13" s="84"/>
      <c r="TXD13" s="84"/>
      <c r="TXE13" s="84"/>
      <c r="TXF13" s="84"/>
      <c r="TXG13" s="84"/>
      <c r="TXH13" s="84"/>
      <c r="TXI13" s="84"/>
      <c r="TXJ13" s="84"/>
      <c r="TXK13" s="84"/>
      <c r="TXL13" s="84"/>
      <c r="TXM13" s="84"/>
      <c r="TXN13" s="84"/>
      <c r="TXO13" s="84"/>
      <c r="TXP13" s="84"/>
      <c r="TXQ13" s="84"/>
      <c r="TXR13" s="84"/>
      <c r="TXS13" s="84"/>
      <c r="TXT13" s="84"/>
      <c r="TXU13" s="84"/>
      <c r="TXV13" s="84"/>
      <c r="TXW13" s="84"/>
      <c r="TXX13" s="84"/>
      <c r="TXY13" s="84"/>
      <c r="TXZ13" s="84"/>
      <c r="TYA13" s="84"/>
      <c r="TYB13" s="84"/>
      <c r="TYC13" s="84"/>
      <c r="TYD13" s="84"/>
      <c r="TYE13" s="84"/>
      <c r="TYF13" s="84"/>
      <c r="TYG13" s="84"/>
      <c r="TYH13" s="84"/>
      <c r="TYI13" s="84"/>
      <c r="TYJ13" s="84"/>
      <c r="TYK13" s="84"/>
      <c r="TYL13" s="84"/>
      <c r="TYM13" s="84"/>
      <c r="TYN13" s="84"/>
      <c r="TYO13" s="84"/>
      <c r="TYP13" s="84"/>
      <c r="TYQ13" s="84"/>
      <c r="TYR13" s="84"/>
      <c r="TYS13" s="84"/>
      <c r="TYT13" s="84"/>
      <c r="TYU13" s="84"/>
      <c r="TYV13" s="84"/>
      <c r="TYW13" s="84"/>
      <c r="TYX13" s="84"/>
      <c r="TYY13" s="84"/>
      <c r="TYZ13" s="84"/>
      <c r="TZA13" s="84"/>
      <c r="TZB13" s="84"/>
      <c r="TZC13" s="84"/>
      <c r="TZD13" s="84"/>
      <c r="TZE13" s="84"/>
      <c r="TZF13" s="84"/>
      <c r="TZG13" s="84"/>
      <c r="TZH13" s="84"/>
      <c r="TZI13" s="84"/>
      <c r="TZJ13" s="84"/>
      <c r="TZK13" s="84"/>
      <c r="TZL13" s="84"/>
      <c r="TZM13" s="84"/>
      <c r="TZN13" s="84"/>
      <c r="TZO13" s="84"/>
      <c r="TZP13" s="84"/>
      <c r="TZQ13" s="84"/>
      <c r="TZR13" s="84"/>
      <c r="TZS13" s="84"/>
      <c r="TZT13" s="84"/>
      <c r="TZU13" s="84"/>
      <c r="TZV13" s="84"/>
      <c r="TZW13" s="84"/>
      <c r="TZX13" s="84"/>
      <c r="TZY13" s="84"/>
      <c r="TZZ13" s="84"/>
      <c r="UAA13" s="84"/>
      <c r="UAB13" s="84"/>
      <c r="UAC13" s="84"/>
      <c r="UAD13" s="84"/>
      <c r="UAE13" s="84"/>
      <c r="UAF13" s="84"/>
      <c r="UAG13" s="84"/>
      <c r="UAH13" s="84"/>
      <c r="UAI13" s="84"/>
      <c r="UAJ13" s="84"/>
      <c r="UAK13" s="84"/>
      <c r="UAL13" s="84"/>
      <c r="UAM13" s="84"/>
      <c r="UAN13" s="84"/>
      <c r="UAO13" s="84"/>
      <c r="UAP13" s="84"/>
      <c r="UAQ13" s="84"/>
      <c r="UAR13" s="84"/>
      <c r="UAS13" s="84"/>
      <c r="UAT13" s="84"/>
      <c r="UAU13" s="84"/>
      <c r="UAV13" s="84"/>
      <c r="UAW13" s="84"/>
      <c r="UAX13" s="84"/>
      <c r="UAY13" s="84"/>
      <c r="UAZ13" s="84"/>
      <c r="UBA13" s="84"/>
      <c r="UBB13" s="84"/>
      <c r="UBC13" s="84"/>
      <c r="UBD13" s="84"/>
      <c r="UBE13" s="84"/>
      <c r="UBF13" s="84"/>
      <c r="UBG13" s="84"/>
      <c r="UBH13" s="84"/>
      <c r="UBI13" s="84"/>
      <c r="UBJ13" s="84"/>
      <c r="UBK13" s="84"/>
      <c r="UBL13" s="84"/>
      <c r="UBM13" s="84"/>
      <c r="UBN13" s="84"/>
      <c r="UBO13" s="84"/>
      <c r="UBP13" s="84"/>
      <c r="UBQ13" s="84"/>
      <c r="UBR13" s="84"/>
      <c r="UBS13" s="84"/>
      <c r="UBT13" s="84"/>
      <c r="UBU13" s="84"/>
      <c r="UBV13" s="84"/>
      <c r="UBW13" s="84"/>
      <c r="UBX13" s="84"/>
      <c r="UBY13" s="84"/>
      <c r="UBZ13" s="84"/>
      <c r="UCA13" s="84"/>
      <c r="UCB13" s="84"/>
      <c r="UCC13" s="84"/>
      <c r="UCD13" s="84"/>
      <c r="UCE13" s="84"/>
      <c r="UCF13" s="84"/>
      <c r="UCG13" s="84"/>
      <c r="UCH13" s="84"/>
      <c r="UCI13" s="84"/>
      <c r="UCJ13" s="84"/>
      <c r="UCK13" s="84"/>
      <c r="UCL13" s="84"/>
      <c r="UCM13" s="84"/>
      <c r="UCN13" s="84"/>
      <c r="UCO13" s="84"/>
      <c r="UCP13" s="84"/>
      <c r="UCQ13" s="84"/>
      <c r="UCR13" s="84"/>
      <c r="UCS13" s="84"/>
      <c r="UCT13" s="84"/>
      <c r="UCU13" s="84"/>
      <c r="UCV13" s="84"/>
      <c r="UCW13" s="84"/>
      <c r="UCX13" s="84"/>
      <c r="UCY13" s="84"/>
      <c r="UCZ13" s="84"/>
      <c r="UDA13" s="84"/>
      <c r="UDB13" s="84"/>
      <c r="UDC13" s="84"/>
      <c r="UDD13" s="84"/>
      <c r="UDE13" s="84"/>
      <c r="UDF13" s="84"/>
      <c r="UDG13" s="84"/>
      <c r="UDH13" s="84"/>
      <c r="UDI13" s="84"/>
      <c r="UDJ13" s="84"/>
      <c r="UDK13" s="84"/>
      <c r="UDL13" s="84"/>
      <c r="UDM13" s="84"/>
      <c r="UDN13" s="84"/>
      <c r="UDO13" s="84"/>
      <c r="UDP13" s="84"/>
      <c r="UDQ13" s="84"/>
      <c r="UDR13" s="84"/>
      <c r="UDS13" s="84"/>
      <c r="UDT13" s="84"/>
      <c r="UDU13" s="84"/>
      <c r="UDV13" s="84"/>
      <c r="UDW13" s="84"/>
      <c r="UDX13" s="84"/>
      <c r="UDY13" s="84"/>
      <c r="UDZ13" s="84"/>
      <c r="UEA13" s="84"/>
      <c r="UEB13" s="84"/>
      <c r="UEC13" s="84"/>
      <c r="UED13" s="84"/>
      <c r="UEE13" s="84"/>
      <c r="UEF13" s="84"/>
      <c r="UEG13" s="84"/>
      <c r="UEH13" s="84"/>
      <c r="UEI13" s="84"/>
      <c r="UEJ13" s="84"/>
      <c r="UEK13" s="84"/>
      <c r="UEL13" s="84"/>
      <c r="UEM13" s="84"/>
      <c r="UEN13" s="84"/>
      <c r="UEO13" s="84"/>
      <c r="UEP13" s="84"/>
      <c r="UEQ13" s="84"/>
      <c r="UER13" s="84"/>
      <c r="UES13" s="84"/>
      <c r="UET13" s="84"/>
      <c r="UEU13" s="84"/>
      <c r="UEV13" s="84"/>
      <c r="UEW13" s="84"/>
      <c r="UEX13" s="84"/>
      <c r="UEY13" s="84"/>
      <c r="UEZ13" s="84"/>
      <c r="UFA13" s="84"/>
      <c r="UFB13" s="84"/>
      <c r="UFC13" s="84"/>
      <c r="UFD13" s="84"/>
      <c r="UFE13" s="84"/>
      <c r="UFF13" s="84"/>
      <c r="UFG13" s="84"/>
      <c r="UFH13" s="84"/>
      <c r="UFI13" s="84"/>
      <c r="UFJ13" s="84"/>
      <c r="UFK13" s="84"/>
      <c r="UFL13" s="84"/>
      <c r="UFM13" s="84"/>
      <c r="UFN13" s="84"/>
      <c r="UFO13" s="84"/>
      <c r="UFP13" s="84"/>
      <c r="UFQ13" s="84"/>
      <c r="UFR13" s="84"/>
      <c r="UFS13" s="84"/>
      <c r="UFT13" s="84"/>
      <c r="UFU13" s="84"/>
      <c r="UFV13" s="84"/>
      <c r="UFW13" s="84"/>
      <c r="UFX13" s="84"/>
      <c r="UFY13" s="84"/>
      <c r="UFZ13" s="84"/>
      <c r="UGA13" s="84"/>
      <c r="UGB13" s="84"/>
      <c r="UGC13" s="84"/>
      <c r="UGD13" s="84"/>
      <c r="UGE13" s="84"/>
      <c r="UGF13" s="84"/>
      <c r="UGG13" s="84"/>
      <c r="UGH13" s="84"/>
      <c r="UGI13" s="84"/>
      <c r="UGJ13" s="84"/>
      <c r="UGK13" s="84"/>
      <c r="UGL13" s="84"/>
      <c r="UGM13" s="84"/>
      <c r="UGN13" s="84"/>
      <c r="UGO13" s="84"/>
      <c r="UGP13" s="84"/>
      <c r="UGQ13" s="84"/>
      <c r="UGR13" s="84"/>
      <c r="UGS13" s="84"/>
      <c r="UGT13" s="84"/>
      <c r="UGU13" s="84"/>
      <c r="UGV13" s="84"/>
      <c r="UGW13" s="84"/>
      <c r="UGX13" s="84"/>
      <c r="UGY13" s="84"/>
      <c r="UGZ13" s="84"/>
      <c r="UHA13" s="84"/>
      <c r="UHB13" s="84"/>
      <c r="UHC13" s="84"/>
      <c r="UHD13" s="84"/>
      <c r="UHE13" s="84"/>
      <c r="UHF13" s="84"/>
      <c r="UHG13" s="84"/>
      <c r="UHH13" s="84"/>
      <c r="UHI13" s="84"/>
      <c r="UHJ13" s="84"/>
      <c r="UHK13" s="84"/>
      <c r="UHL13" s="84"/>
      <c r="UHM13" s="84"/>
      <c r="UHN13" s="84"/>
      <c r="UHO13" s="84"/>
      <c r="UHP13" s="84"/>
      <c r="UHQ13" s="84"/>
      <c r="UHR13" s="84"/>
      <c r="UHS13" s="84"/>
      <c r="UHT13" s="84"/>
      <c r="UHU13" s="84"/>
      <c r="UHV13" s="84"/>
      <c r="UHW13" s="84"/>
      <c r="UHX13" s="84"/>
      <c r="UHY13" s="84"/>
      <c r="UHZ13" s="84"/>
      <c r="UIA13" s="84"/>
      <c r="UIB13" s="84"/>
      <c r="UIC13" s="84"/>
      <c r="UID13" s="84"/>
      <c r="UIE13" s="84"/>
      <c r="UIF13" s="84"/>
      <c r="UIG13" s="84"/>
      <c r="UIH13" s="84"/>
      <c r="UII13" s="84"/>
      <c r="UIJ13" s="84"/>
      <c r="UIK13" s="84"/>
      <c r="UIL13" s="84"/>
      <c r="UIM13" s="84"/>
      <c r="UIN13" s="84"/>
      <c r="UIO13" s="84"/>
      <c r="UIP13" s="84"/>
      <c r="UIQ13" s="84"/>
      <c r="UIR13" s="84"/>
      <c r="UIS13" s="84"/>
      <c r="UIT13" s="84"/>
      <c r="UIU13" s="84"/>
      <c r="UIV13" s="84"/>
      <c r="UIW13" s="84"/>
      <c r="UIX13" s="84"/>
      <c r="UIY13" s="84"/>
      <c r="UIZ13" s="84"/>
      <c r="UJA13" s="84"/>
      <c r="UJB13" s="84"/>
      <c r="UJC13" s="84"/>
      <c r="UJD13" s="84"/>
      <c r="UJE13" s="84"/>
      <c r="UJF13" s="84"/>
      <c r="UJG13" s="84"/>
      <c r="UJH13" s="84"/>
      <c r="UJI13" s="84"/>
      <c r="UJJ13" s="84"/>
      <c r="UJK13" s="84"/>
      <c r="UJL13" s="84"/>
      <c r="UJM13" s="84"/>
      <c r="UJN13" s="84"/>
      <c r="UJO13" s="84"/>
      <c r="UJP13" s="84"/>
      <c r="UJQ13" s="84"/>
      <c r="UJR13" s="84"/>
      <c r="UJS13" s="84"/>
      <c r="UJT13" s="84"/>
      <c r="UJU13" s="84"/>
      <c r="UJV13" s="84"/>
      <c r="UJW13" s="84"/>
      <c r="UJX13" s="84"/>
      <c r="UJY13" s="84"/>
      <c r="UJZ13" s="84"/>
      <c r="UKA13" s="84"/>
      <c r="UKB13" s="84"/>
      <c r="UKC13" s="84"/>
      <c r="UKD13" s="84"/>
      <c r="UKE13" s="84"/>
      <c r="UKF13" s="84"/>
      <c r="UKG13" s="84"/>
      <c r="UKH13" s="84"/>
      <c r="UKI13" s="84"/>
      <c r="UKJ13" s="84"/>
      <c r="UKK13" s="84"/>
      <c r="UKL13" s="84"/>
      <c r="UKM13" s="84"/>
      <c r="UKN13" s="84"/>
      <c r="UKO13" s="84"/>
      <c r="UKP13" s="84"/>
      <c r="UKQ13" s="84"/>
      <c r="UKR13" s="84"/>
      <c r="UKS13" s="84"/>
      <c r="UKT13" s="84"/>
      <c r="UKU13" s="84"/>
      <c r="UKV13" s="84"/>
      <c r="UKW13" s="84"/>
      <c r="UKX13" s="84"/>
      <c r="UKY13" s="84"/>
      <c r="UKZ13" s="84"/>
      <c r="ULA13" s="84"/>
      <c r="ULB13" s="84"/>
      <c r="ULC13" s="84"/>
      <c r="ULD13" s="84"/>
      <c r="ULE13" s="84"/>
      <c r="ULF13" s="84"/>
      <c r="ULG13" s="84"/>
      <c r="ULH13" s="84"/>
      <c r="ULI13" s="84"/>
      <c r="ULJ13" s="84"/>
      <c r="ULK13" s="84"/>
      <c r="ULL13" s="84"/>
      <c r="ULM13" s="84"/>
      <c r="ULN13" s="84"/>
      <c r="ULO13" s="84"/>
      <c r="ULP13" s="84"/>
      <c r="ULQ13" s="84"/>
      <c r="ULR13" s="84"/>
      <c r="ULS13" s="84"/>
      <c r="ULT13" s="84"/>
      <c r="ULU13" s="84"/>
      <c r="ULV13" s="84"/>
      <c r="ULW13" s="84"/>
      <c r="ULX13" s="84"/>
      <c r="ULY13" s="84"/>
      <c r="ULZ13" s="84"/>
      <c r="UMA13" s="84"/>
      <c r="UMB13" s="84"/>
      <c r="UMC13" s="84"/>
      <c r="UMD13" s="84"/>
      <c r="UME13" s="84"/>
      <c r="UMF13" s="84"/>
      <c r="UMG13" s="84"/>
      <c r="UMH13" s="84"/>
      <c r="UMI13" s="84"/>
      <c r="UMJ13" s="84"/>
      <c r="UMK13" s="84"/>
      <c r="UML13" s="84"/>
      <c r="UMM13" s="84"/>
      <c r="UMN13" s="84"/>
      <c r="UMO13" s="84"/>
      <c r="UMP13" s="84"/>
      <c r="UMQ13" s="84"/>
      <c r="UMR13" s="84"/>
      <c r="UMS13" s="84"/>
      <c r="UMT13" s="84"/>
      <c r="UMU13" s="84"/>
      <c r="UMV13" s="84"/>
      <c r="UMW13" s="84"/>
      <c r="UMX13" s="84"/>
      <c r="UMY13" s="84"/>
      <c r="UMZ13" s="84"/>
      <c r="UNA13" s="84"/>
      <c r="UNB13" s="84"/>
      <c r="UNC13" s="84"/>
      <c r="UND13" s="84"/>
      <c r="UNE13" s="84"/>
      <c r="UNF13" s="84"/>
      <c r="UNG13" s="84"/>
      <c r="UNH13" s="84"/>
      <c r="UNI13" s="84"/>
      <c r="UNJ13" s="84"/>
      <c r="UNK13" s="84"/>
      <c r="UNL13" s="84"/>
      <c r="UNM13" s="84"/>
      <c r="UNN13" s="84"/>
      <c r="UNO13" s="84"/>
      <c r="UNP13" s="84"/>
      <c r="UNQ13" s="84"/>
      <c r="UNR13" s="84"/>
      <c r="UNS13" s="84"/>
      <c r="UNT13" s="84"/>
      <c r="UNU13" s="84"/>
      <c r="UNV13" s="84"/>
      <c r="UNW13" s="84"/>
      <c r="UNX13" s="84"/>
      <c r="UNY13" s="84"/>
      <c r="UNZ13" s="84"/>
      <c r="UOA13" s="84"/>
      <c r="UOB13" s="84"/>
      <c r="UOC13" s="84"/>
      <c r="UOD13" s="84"/>
      <c r="UOE13" s="84"/>
      <c r="UOF13" s="84"/>
      <c r="UOG13" s="84"/>
      <c r="UOH13" s="84"/>
      <c r="UOI13" s="84"/>
      <c r="UOJ13" s="84"/>
      <c r="UOK13" s="84"/>
      <c r="UOL13" s="84"/>
      <c r="UOM13" s="84"/>
      <c r="UON13" s="84"/>
      <c r="UOO13" s="84"/>
      <c r="UOP13" s="84"/>
      <c r="UOQ13" s="84"/>
      <c r="UOR13" s="84"/>
      <c r="UOS13" s="84"/>
      <c r="UOT13" s="84"/>
      <c r="UOU13" s="84"/>
      <c r="UOV13" s="84"/>
      <c r="UOW13" s="84"/>
      <c r="UOX13" s="84"/>
      <c r="UOY13" s="84"/>
      <c r="UOZ13" s="84"/>
      <c r="UPA13" s="84"/>
      <c r="UPB13" s="84"/>
      <c r="UPC13" s="84"/>
      <c r="UPD13" s="84"/>
      <c r="UPE13" s="84"/>
      <c r="UPF13" s="84"/>
      <c r="UPG13" s="84"/>
      <c r="UPH13" s="84"/>
      <c r="UPI13" s="84"/>
      <c r="UPJ13" s="84"/>
      <c r="UPK13" s="84"/>
      <c r="UPL13" s="84"/>
      <c r="UPM13" s="84"/>
      <c r="UPN13" s="84"/>
      <c r="UPO13" s="84"/>
      <c r="UPP13" s="84"/>
      <c r="UPQ13" s="84"/>
      <c r="UPR13" s="84"/>
      <c r="UPS13" s="84"/>
      <c r="UPT13" s="84"/>
      <c r="UPU13" s="84"/>
      <c r="UPV13" s="84"/>
      <c r="UPW13" s="84"/>
      <c r="UPX13" s="84"/>
      <c r="UPY13" s="84"/>
      <c r="UPZ13" s="84"/>
      <c r="UQA13" s="84"/>
      <c r="UQB13" s="84"/>
      <c r="UQC13" s="84"/>
      <c r="UQD13" s="84"/>
      <c r="UQE13" s="84"/>
      <c r="UQF13" s="84"/>
      <c r="UQG13" s="84"/>
      <c r="UQH13" s="84"/>
      <c r="UQI13" s="84"/>
      <c r="UQJ13" s="84"/>
      <c r="UQK13" s="84"/>
      <c r="UQL13" s="84"/>
      <c r="UQM13" s="84"/>
      <c r="UQN13" s="84"/>
      <c r="UQO13" s="84"/>
      <c r="UQP13" s="84"/>
      <c r="UQQ13" s="84"/>
      <c r="UQR13" s="84"/>
      <c r="UQS13" s="84"/>
      <c r="UQT13" s="84"/>
      <c r="UQU13" s="84"/>
      <c r="UQV13" s="84"/>
      <c r="UQW13" s="84"/>
      <c r="UQX13" s="84"/>
      <c r="UQY13" s="84"/>
      <c r="UQZ13" s="84"/>
      <c r="URA13" s="84"/>
      <c r="URB13" s="84"/>
      <c r="URC13" s="84"/>
      <c r="URD13" s="84"/>
      <c r="URE13" s="84"/>
      <c r="URF13" s="84"/>
      <c r="URG13" s="84"/>
      <c r="URH13" s="84"/>
      <c r="URI13" s="84"/>
      <c r="URJ13" s="84"/>
      <c r="URK13" s="84"/>
      <c r="URL13" s="84"/>
      <c r="URM13" s="84"/>
      <c r="URN13" s="84"/>
      <c r="URO13" s="84"/>
      <c r="URP13" s="84"/>
      <c r="URQ13" s="84"/>
      <c r="URR13" s="84"/>
      <c r="URS13" s="84"/>
      <c r="URT13" s="84"/>
      <c r="URU13" s="84"/>
      <c r="URV13" s="84"/>
      <c r="URW13" s="84"/>
      <c r="URX13" s="84"/>
      <c r="URY13" s="84"/>
      <c r="URZ13" s="84"/>
      <c r="USA13" s="84"/>
      <c r="USB13" s="84"/>
      <c r="USC13" s="84"/>
      <c r="USD13" s="84"/>
      <c r="USE13" s="84"/>
      <c r="USF13" s="84"/>
      <c r="USG13" s="84"/>
      <c r="USH13" s="84"/>
      <c r="USI13" s="84"/>
      <c r="USJ13" s="84"/>
      <c r="USK13" s="84"/>
      <c r="USL13" s="84"/>
      <c r="USM13" s="84"/>
      <c r="USN13" s="84"/>
      <c r="USO13" s="84"/>
      <c r="USP13" s="84"/>
      <c r="USQ13" s="84"/>
      <c r="USR13" s="84"/>
      <c r="USS13" s="84"/>
      <c r="UST13" s="84"/>
      <c r="USU13" s="84"/>
      <c r="USV13" s="84"/>
      <c r="USW13" s="84"/>
      <c r="USX13" s="84"/>
      <c r="USY13" s="84"/>
      <c r="USZ13" s="84"/>
      <c r="UTA13" s="84"/>
      <c r="UTB13" s="84"/>
      <c r="UTC13" s="84"/>
      <c r="UTD13" s="84"/>
      <c r="UTE13" s="84"/>
      <c r="UTF13" s="84"/>
      <c r="UTG13" s="84"/>
      <c r="UTH13" s="84"/>
      <c r="UTI13" s="84"/>
      <c r="UTJ13" s="84"/>
      <c r="UTK13" s="84"/>
      <c r="UTL13" s="84"/>
      <c r="UTM13" s="84"/>
      <c r="UTN13" s="84"/>
      <c r="UTO13" s="84"/>
      <c r="UTP13" s="84"/>
      <c r="UTQ13" s="84"/>
      <c r="UTR13" s="84"/>
      <c r="UTS13" s="84"/>
      <c r="UTT13" s="84"/>
      <c r="UTU13" s="84"/>
      <c r="UTV13" s="84"/>
      <c r="UTW13" s="84"/>
      <c r="UTX13" s="84"/>
      <c r="UTY13" s="84"/>
      <c r="UTZ13" s="84"/>
      <c r="UUA13" s="84"/>
      <c r="UUB13" s="84"/>
      <c r="UUC13" s="84"/>
      <c r="UUD13" s="84"/>
      <c r="UUE13" s="84"/>
      <c r="UUF13" s="84"/>
      <c r="UUG13" s="84"/>
      <c r="UUH13" s="84"/>
      <c r="UUI13" s="84"/>
      <c r="UUJ13" s="84"/>
      <c r="UUK13" s="84"/>
      <c r="UUL13" s="84"/>
      <c r="UUM13" s="84"/>
      <c r="UUN13" s="84"/>
      <c r="UUO13" s="84"/>
      <c r="UUP13" s="84"/>
      <c r="UUQ13" s="84"/>
      <c r="UUR13" s="84"/>
      <c r="UUS13" s="84"/>
      <c r="UUT13" s="84"/>
      <c r="UUU13" s="84"/>
      <c r="UUV13" s="84"/>
      <c r="UUW13" s="84"/>
      <c r="UUX13" s="84"/>
      <c r="UUY13" s="84"/>
      <c r="UUZ13" s="84"/>
      <c r="UVA13" s="84"/>
      <c r="UVB13" s="84"/>
      <c r="UVC13" s="84"/>
      <c r="UVD13" s="84"/>
      <c r="UVE13" s="84"/>
      <c r="UVF13" s="84"/>
      <c r="UVG13" s="84"/>
      <c r="UVH13" s="84"/>
      <c r="UVI13" s="84"/>
      <c r="UVJ13" s="84"/>
      <c r="UVK13" s="84"/>
      <c r="UVL13" s="84"/>
      <c r="UVM13" s="84"/>
      <c r="UVN13" s="84"/>
      <c r="UVO13" s="84"/>
      <c r="UVP13" s="84"/>
      <c r="UVQ13" s="84"/>
      <c r="UVR13" s="84"/>
      <c r="UVS13" s="84"/>
      <c r="UVT13" s="84"/>
      <c r="UVU13" s="84"/>
      <c r="UVV13" s="84"/>
      <c r="UVW13" s="84"/>
      <c r="UVX13" s="84"/>
      <c r="UVY13" s="84"/>
      <c r="UVZ13" s="84"/>
      <c r="UWA13" s="84"/>
      <c r="UWB13" s="84"/>
      <c r="UWC13" s="84"/>
      <c r="UWD13" s="84"/>
      <c r="UWE13" s="84"/>
      <c r="UWF13" s="84"/>
      <c r="UWG13" s="84"/>
      <c r="UWH13" s="84"/>
      <c r="UWI13" s="84"/>
      <c r="UWJ13" s="84"/>
      <c r="UWK13" s="84"/>
      <c r="UWL13" s="84"/>
      <c r="UWM13" s="84"/>
      <c r="UWN13" s="84"/>
      <c r="UWO13" s="84"/>
      <c r="UWP13" s="84"/>
      <c r="UWQ13" s="84"/>
      <c r="UWR13" s="84"/>
      <c r="UWS13" s="84"/>
      <c r="UWT13" s="84"/>
      <c r="UWU13" s="84"/>
      <c r="UWV13" s="84"/>
      <c r="UWW13" s="84"/>
      <c r="UWX13" s="84"/>
      <c r="UWY13" s="84"/>
      <c r="UWZ13" s="84"/>
      <c r="UXA13" s="84"/>
      <c r="UXB13" s="84"/>
      <c r="UXC13" s="84"/>
      <c r="UXD13" s="84"/>
      <c r="UXE13" s="84"/>
      <c r="UXF13" s="84"/>
      <c r="UXG13" s="84"/>
      <c r="UXH13" s="84"/>
      <c r="UXI13" s="84"/>
      <c r="UXJ13" s="84"/>
      <c r="UXK13" s="84"/>
      <c r="UXL13" s="84"/>
      <c r="UXM13" s="84"/>
      <c r="UXN13" s="84"/>
      <c r="UXO13" s="84"/>
      <c r="UXP13" s="84"/>
      <c r="UXQ13" s="84"/>
      <c r="UXR13" s="84"/>
      <c r="UXS13" s="84"/>
      <c r="UXT13" s="84"/>
      <c r="UXU13" s="84"/>
      <c r="UXV13" s="84"/>
      <c r="UXW13" s="84"/>
      <c r="UXX13" s="84"/>
      <c r="UXY13" s="84"/>
      <c r="UXZ13" s="84"/>
      <c r="UYA13" s="84"/>
      <c r="UYB13" s="84"/>
      <c r="UYC13" s="84"/>
      <c r="UYD13" s="84"/>
      <c r="UYE13" s="84"/>
      <c r="UYF13" s="84"/>
      <c r="UYG13" s="84"/>
      <c r="UYH13" s="84"/>
      <c r="UYI13" s="84"/>
      <c r="UYJ13" s="84"/>
      <c r="UYK13" s="84"/>
      <c r="UYL13" s="84"/>
      <c r="UYM13" s="84"/>
      <c r="UYN13" s="84"/>
      <c r="UYO13" s="84"/>
      <c r="UYP13" s="84"/>
      <c r="UYQ13" s="84"/>
      <c r="UYR13" s="84"/>
      <c r="UYS13" s="84"/>
      <c r="UYT13" s="84"/>
      <c r="UYU13" s="84"/>
      <c r="UYV13" s="84"/>
      <c r="UYW13" s="84"/>
      <c r="UYX13" s="84"/>
      <c r="UYY13" s="84"/>
      <c r="UYZ13" s="84"/>
      <c r="UZA13" s="84"/>
      <c r="UZB13" s="84"/>
      <c r="UZC13" s="84"/>
      <c r="UZD13" s="84"/>
      <c r="UZE13" s="84"/>
      <c r="UZF13" s="84"/>
      <c r="UZG13" s="84"/>
      <c r="UZH13" s="84"/>
      <c r="UZI13" s="84"/>
      <c r="UZJ13" s="84"/>
      <c r="UZK13" s="84"/>
      <c r="UZL13" s="84"/>
      <c r="UZM13" s="84"/>
      <c r="UZN13" s="84"/>
      <c r="UZO13" s="84"/>
      <c r="UZP13" s="84"/>
      <c r="UZQ13" s="84"/>
      <c r="UZR13" s="84"/>
      <c r="UZS13" s="84"/>
      <c r="UZT13" s="84"/>
      <c r="UZU13" s="84"/>
      <c r="UZV13" s="84"/>
      <c r="UZW13" s="84"/>
      <c r="UZX13" s="84"/>
      <c r="UZY13" s="84"/>
      <c r="UZZ13" s="84"/>
      <c r="VAA13" s="84"/>
      <c r="VAB13" s="84"/>
      <c r="VAC13" s="84"/>
      <c r="VAD13" s="84"/>
      <c r="VAE13" s="84"/>
      <c r="VAF13" s="84"/>
      <c r="VAG13" s="84"/>
      <c r="VAH13" s="84"/>
      <c r="VAI13" s="84"/>
      <c r="VAJ13" s="84"/>
      <c r="VAK13" s="84"/>
      <c r="VAL13" s="84"/>
      <c r="VAM13" s="84"/>
      <c r="VAN13" s="84"/>
      <c r="VAO13" s="84"/>
      <c r="VAP13" s="84"/>
      <c r="VAQ13" s="84"/>
      <c r="VAR13" s="84"/>
      <c r="VAS13" s="84"/>
      <c r="VAT13" s="84"/>
      <c r="VAU13" s="84"/>
      <c r="VAV13" s="84"/>
      <c r="VAW13" s="84"/>
      <c r="VAX13" s="84"/>
      <c r="VAY13" s="84"/>
      <c r="VAZ13" s="84"/>
      <c r="VBA13" s="84"/>
      <c r="VBB13" s="84"/>
      <c r="VBC13" s="84"/>
      <c r="VBD13" s="84"/>
      <c r="VBE13" s="84"/>
      <c r="VBF13" s="84"/>
      <c r="VBG13" s="84"/>
      <c r="VBH13" s="84"/>
      <c r="VBI13" s="84"/>
      <c r="VBJ13" s="84"/>
      <c r="VBK13" s="84"/>
      <c r="VBL13" s="84"/>
      <c r="VBM13" s="84"/>
      <c r="VBN13" s="84"/>
      <c r="VBO13" s="84"/>
      <c r="VBP13" s="84"/>
      <c r="VBQ13" s="84"/>
      <c r="VBR13" s="84"/>
      <c r="VBS13" s="84"/>
      <c r="VBT13" s="84"/>
      <c r="VBU13" s="84"/>
      <c r="VBV13" s="84"/>
      <c r="VBW13" s="84"/>
      <c r="VBX13" s="84"/>
      <c r="VBY13" s="84"/>
      <c r="VBZ13" s="84"/>
      <c r="VCA13" s="84"/>
      <c r="VCB13" s="84"/>
      <c r="VCC13" s="84"/>
      <c r="VCD13" s="84"/>
      <c r="VCE13" s="84"/>
      <c r="VCF13" s="84"/>
      <c r="VCG13" s="84"/>
      <c r="VCH13" s="84"/>
      <c r="VCI13" s="84"/>
      <c r="VCJ13" s="84"/>
      <c r="VCK13" s="84"/>
      <c r="VCL13" s="84"/>
      <c r="VCM13" s="84"/>
      <c r="VCN13" s="84"/>
      <c r="VCO13" s="84"/>
      <c r="VCP13" s="84"/>
      <c r="VCQ13" s="84"/>
      <c r="VCR13" s="84"/>
      <c r="VCS13" s="84"/>
      <c r="VCT13" s="84"/>
      <c r="VCU13" s="84"/>
      <c r="VCV13" s="84"/>
      <c r="VCW13" s="84"/>
      <c r="VCX13" s="84"/>
      <c r="VCY13" s="84"/>
      <c r="VCZ13" s="84"/>
      <c r="VDA13" s="84"/>
      <c r="VDB13" s="84"/>
      <c r="VDC13" s="84"/>
      <c r="VDD13" s="84"/>
      <c r="VDE13" s="84"/>
      <c r="VDF13" s="84"/>
      <c r="VDG13" s="84"/>
      <c r="VDH13" s="84"/>
      <c r="VDI13" s="84"/>
      <c r="VDJ13" s="84"/>
      <c r="VDK13" s="84"/>
      <c r="VDL13" s="84"/>
      <c r="VDM13" s="84"/>
      <c r="VDN13" s="84"/>
      <c r="VDO13" s="84"/>
      <c r="VDP13" s="84"/>
      <c r="VDQ13" s="84"/>
      <c r="VDR13" s="84"/>
      <c r="VDS13" s="84"/>
      <c r="VDT13" s="84"/>
      <c r="VDU13" s="84"/>
      <c r="VDV13" s="84"/>
      <c r="VDW13" s="84"/>
      <c r="VDX13" s="84"/>
      <c r="VDY13" s="84"/>
      <c r="VDZ13" s="84"/>
      <c r="VEA13" s="84"/>
      <c r="VEB13" s="84"/>
      <c r="VEC13" s="84"/>
      <c r="VED13" s="84"/>
      <c r="VEE13" s="84"/>
      <c r="VEF13" s="84"/>
      <c r="VEG13" s="84"/>
      <c r="VEH13" s="84"/>
      <c r="VEI13" s="84"/>
      <c r="VEJ13" s="84"/>
      <c r="VEK13" s="84"/>
      <c r="VEL13" s="84"/>
      <c r="VEM13" s="84"/>
      <c r="VEN13" s="84"/>
      <c r="VEO13" s="84"/>
      <c r="VEP13" s="84"/>
      <c r="VEQ13" s="84"/>
      <c r="VER13" s="84"/>
      <c r="VES13" s="84"/>
      <c r="VET13" s="84"/>
      <c r="VEU13" s="84"/>
      <c r="VEV13" s="84"/>
      <c r="VEW13" s="84"/>
      <c r="VEX13" s="84"/>
      <c r="VEY13" s="84"/>
      <c r="VEZ13" s="84"/>
      <c r="VFA13" s="84"/>
      <c r="VFB13" s="84"/>
      <c r="VFC13" s="84"/>
      <c r="VFD13" s="84"/>
      <c r="VFE13" s="84"/>
      <c r="VFF13" s="84"/>
      <c r="VFG13" s="84"/>
      <c r="VFH13" s="84"/>
      <c r="VFI13" s="84"/>
      <c r="VFJ13" s="84"/>
      <c r="VFK13" s="84"/>
      <c r="VFL13" s="84"/>
      <c r="VFM13" s="84"/>
      <c r="VFN13" s="84"/>
      <c r="VFO13" s="84"/>
      <c r="VFP13" s="84"/>
      <c r="VFQ13" s="84"/>
      <c r="VFR13" s="84"/>
      <c r="VFS13" s="84"/>
      <c r="VFT13" s="84"/>
      <c r="VFU13" s="84"/>
      <c r="VFV13" s="84"/>
      <c r="VFW13" s="84"/>
      <c r="VFX13" s="84"/>
      <c r="VFY13" s="84"/>
      <c r="VFZ13" s="84"/>
      <c r="VGA13" s="84"/>
      <c r="VGB13" s="84"/>
      <c r="VGC13" s="84"/>
      <c r="VGD13" s="84"/>
      <c r="VGE13" s="84"/>
      <c r="VGF13" s="84"/>
      <c r="VGG13" s="84"/>
      <c r="VGH13" s="84"/>
      <c r="VGI13" s="84"/>
      <c r="VGJ13" s="84"/>
      <c r="VGK13" s="84"/>
      <c r="VGL13" s="84"/>
      <c r="VGM13" s="84"/>
      <c r="VGN13" s="84"/>
      <c r="VGO13" s="84"/>
      <c r="VGP13" s="84"/>
      <c r="VGQ13" s="84"/>
      <c r="VGR13" s="84"/>
      <c r="VGS13" s="84"/>
      <c r="VGT13" s="84"/>
      <c r="VGU13" s="84"/>
      <c r="VGV13" s="84"/>
      <c r="VGW13" s="84"/>
      <c r="VGX13" s="84"/>
      <c r="VGY13" s="84"/>
      <c r="VGZ13" s="84"/>
      <c r="VHA13" s="84"/>
      <c r="VHB13" s="84"/>
      <c r="VHC13" s="84"/>
      <c r="VHD13" s="84"/>
      <c r="VHE13" s="84"/>
      <c r="VHF13" s="84"/>
      <c r="VHG13" s="84"/>
      <c r="VHH13" s="84"/>
      <c r="VHI13" s="84"/>
      <c r="VHJ13" s="84"/>
      <c r="VHK13" s="84"/>
      <c r="VHL13" s="84"/>
      <c r="VHM13" s="84"/>
      <c r="VHN13" s="84"/>
      <c r="VHO13" s="84"/>
      <c r="VHP13" s="84"/>
      <c r="VHQ13" s="84"/>
      <c r="VHR13" s="84"/>
      <c r="VHS13" s="84"/>
      <c r="VHT13" s="84"/>
      <c r="VHU13" s="84"/>
      <c r="VHV13" s="84"/>
      <c r="VHW13" s="84"/>
      <c r="VHX13" s="84"/>
      <c r="VHY13" s="84"/>
      <c r="VHZ13" s="84"/>
      <c r="VIA13" s="84"/>
      <c r="VIB13" s="84"/>
      <c r="VIC13" s="84"/>
      <c r="VID13" s="84"/>
      <c r="VIE13" s="84"/>
      <c r="VIF13" s="84"/>
      <c r="VIG13" s="84"/>
      <c r="VIH13" s="84"/>
      <c r="VII13" s="84"/>
      <c r="VIJ13" s="84"/>
      <c r="VIK13" s="84"/>
      <c r="VIL13" s="84"/>
      <c r="VIM13" s="84"/>
      <c r="VIN13" s="84"/>
      <c r="VIO13" s="84"/>
      <c r="VIP13" s="84"/>
      <c r="VIQ13" s="84"/>
      <c r="VIR13" s="84"/>
      <c r="VIS13" s="84"/>
      <c r="VIT13" s="84"/>
      <c r="VIU13" s="84"/>
      <c r="VIV13" s="84"/>
      <c r="VIW13" s="84"/>
      <c r="VIX13" s="84"/>
      <c r="VIY13" s="84"/>
      <c r="VIZ13" s="84"/>
      <c r="VJA13" s="84"/>
      <c r="VJB13" s="84"/>
      <c r="VJC13" s="84"/>
      <c r="VJD13" s="84"/>
      <c r="VJE13" s="84"/>
      <c r="VJF13" s="84"/>
      <c r="VJG13" s="84"/>
      <c r="VJH13" s="84"/>
      <c r="VJI13" s="84"/>
      <c r="VJJ13" s="84"/>
      <c r="VJK13" s="84"/>
      <c r="VJL13" s="84"/>
      <c r="VJM13" s="84"/>
      <c r="VJN13" s="84"/>
      <c r="VJO13" s="84"/>
      <c r="VJP13" s="84"/>
      <c r="VJQ13" s="84"/>
      <c r="VJR13" s="84"/>
      <c r="VJS13" s="84"/>
      <c r="VJT13" s="84"/>
      <c r="VJU13" s="84"/>
      <c r="VJV13" s="84"/>
      <c r="VJW13" s="84"/>
      <c r="VJX13" s="84"/>
      <c r="VJY13" s="84"/>
      <c r="VJZ13" s="84"/>
      <c r="VKA13" s="84"/>
      <c r="VKB13" s="84"/>
      <c r="VKC13" s="84"/>
      <c r="VKD13" s="84"/>
      <c r="VKE13" s="84"/>
      <c r="VKF13" s="84"/>
      <c r="VKG13" s="84"/>
      <c r="VKH13" s="84"/>
      <c r="VKI13" s="84"/>
      <c r="VKJ13" s="84"/>
      <c r="VKK13" s="84"/>
      <c r="VKL13" s="84"/>
      <c r="VKM13" s="84"/>
      <c r="VKN13" s="84"/>
      <c r="VKO13" s="84"/>
      <c r="VKP13" s="84"/>
      <c r="VKQ13" s="84"/>
      <c r="VKR13" s="84"/>
      <c r="VKS13" s="84"/>
      <c r="VKT13" s="84"/>
      <c r="VKU13" s="84"/>
      <c r="VKV13" s="84"/>
      <c r="VKW13" s="84"/>
      <c r="VKX13" s="84"/>
      <c r="VKY13" s="84"/>
      <c r="VKZ13" s="84"/>
      <c r="VLA13" s="84"/>
      <c r="VLB13" s="84"/>
      <c r="VLC13" s="84"/>
      <c r="VLD13" s="84"/>
      <c r="VLE13" s="84"/>
      <c r="VLF13" s="84"/>
      <c r="VLG13" s="84"/>
      <c r="VLH13" s="84"/>
      <c r="VLI13" s="84"/>
      <c r="VLJ13" s="84"/>
      <c r="VLK13" s="84"/>
      <c r="VLL13" s="84"/>
      <c r="VLM13" s="84"/>
      <c r="VLN13" s="84"/>
      <c r="VLO13" s="84"/>
      <c r="VLP13" s="84"/>
      <c r="VLQ13" s="84"/>
      <c r="VLR13" s="84"/>
      <c r="VLS13" s="84"/>
      <c r="VLT13" s="84"/>
      <c r="VLU13" s="84"/>
      <c r="VLV13" s="84"/>
      <c r="VLW13" s="84"/>
      <c r="VLX13" s="84"/>
      <c r="VLY13" s="84"/>
      <c r="VLZ13" s="84"/>
      <c r="VMA13" s="84"/>
      <c r="VMB13" s="84"/>
      <c r="VMC13" s="84"/>
      <c r="VMD13" s="84"/>
      <c r="VME13" s="84"/>
      <c r="VMF13" s="84"/>
      <c r="VMG13" s="84"/>
      <c r="VMH13" s="84"/>
      <c r="VMI13" s="84"/>
      <c r="VMJ13" s="84"/>
      <c r="VMK13" s="84"/>
      <c r="VML13" s="84"/>
      <c r="VMM13" s="84"/>
      <c r="VMN13" s="84"/>
      <c r="VMO13" s="84"/>
      <c r="VMP13" s="84"/>
      <c r="VMQ13" s="84"/>
      <c r="VMR13" s="84"/>
      <c r="VMS13" s="84"/>
      <c r="VMT13" s="84"/>
      <c r="VMU13" s="84"/>
      <c r="VMV13" s="84"/>
      <c r="VMW13" s="84"/>
      <c r="VMX13" s="84"/>
      <c r="VMY13" s="84"/>
      <c r="VMZ13" s="84"/>
      <c r="VNA13" s="84"/>
      <c r="VNB13" s="84"/>
      <c r="VNC13" s="84"/>
      <c r="VND13" s="84"/>
      <c r="VNE13" s="84"/>
      <c r="VNF13" s="84"/>
      <c r="VNG13" s="84"/>
      <c r="VNH13" s="84"/>
      <c r="VNI13" s="84"/>
      <c r="VNJ13" s="84"/>
      <c r="VNK13" s="84"/>
      <c r="VNL13" s="84"/>
      <c r="VNM13" s="84"/>
      <c r="VNN13" s="84"/>
      <c r="VNO13" s="84"/>
      <c r="VNP13" s="84"/>
      <c r="VNQ13" s="84"/>
      <c r="VNR13" s="84"/>
      <c r="VNS13" s="84"/>
      <c r="VNT13" s="84"/>
      <c r="VNU13" s="84"/>
      <c r="VNV13" s="84"/>
      <c r="VNW13" s="84"/>
      <c r="VNX13" s="84"/>
      <c r="VNY13" s="84"/>
      <c r="VNZ13" s="84"/>
      <c r="VOA13" s="84"/>
      <c r="VOB13" s="84"/>
      <c r="VOC13" s="84"/>
      <c r="VOD13" s="84"/>
      <c r="VOE13" s="84"/>
      <c r="VOF13" s="84"/>
      <c r="VOG13" s="84"/>
      <c r="VOH13" s="84"/>
      <c r="VOI13" s="84"/>
      <c r="VOJ13" s="84"/>
      <c r="VOK13" s="84"/>
      <c r="VOL13" s="84"/>
      <c r="VOM13" s="84"/>
      <c r="VON13" s="84"/>
      <c r="VOO13" s="84"/>
      <c r="VOP13" s="84"/>
      <c r="VOQ13" s="84"/>
      <c r="VOR13" s="84"/>
      <c r="VOS13" s="84"/>
      <c r="VOT13" s="84"/>
      <c r="VOU13" s="84"/>
      <c r="VOV13" s="84"/>
      <c r="VOW13" s="84"/>
      <c r="VOX13" s="84"/>
      <c r="VOY13" s="84"/>
      <c r="VOZ13" s="84"/>
      <c r="VPA13" s="84"/>
      <c r="VPB13" s="84"/>
      <c r="VPC13" s="84"/>
      <c r="VPD13" s="84"/>
      <c r="VPE13" s="84"/>
      <c r="VPF13" s="84"/>
      <c r="VPG13" s="84"/>
      <c r="VPH13" s="84"/>
      <c r="VPI13" s="84"/>
      <c r="VPJ13" s="84"/>
      <c r="VPK13" s="84"/>
      <c r="VPL13" s="84"/>
      <c r="VPM13" s="84"/>
      <c r="VPN13" s="84"/>
      <c r="VPO13" s="84"/>
      <c r="VPP13" s="84"/>
      <c r="VPQ13" s="84"/>
      <c r="VPR13" s="84"/>
      <c r="VPS13" s="84"/>
      <c r="VPT13" s="84"/>
      <c r="VPU13" s="84"/>
      <c r="VPV13" s="84"/>
      <c r="VPW13" s="84"/>
      <c r="VPX13" s="84"/>
      <c r="VPY13" s="84"/>
      <c r="VPZ13" s="84"/>
      <c r="VQA13" s="84"/>
      <c r="VQB13" s="84"/>
      <c r="VQC13" s="84"/>
      <c r="VQD13" s="84"/>
      <c r="VQE13" s="84"/>
      <c r="VQF13" s="84"/>
      <c r="VQG13" s="84"/>
      <c r="VQH13" s="84"/>
      <c r="VQI13" s="84"/>
      <c r="VQJ13" s="84"/>
      <c r="VQK13" s="84"/>
      <c r="VQL13" s="84"/>
      <c r="VQM13" s="84"/>
      <c r="VQN13" s="84"/>
      <c r="VQO13" s="84"/>
      <c r="VQP13" s="84"/>
      <c r="VQQ13" s="84"/>
      <c r="VQR13" s="84"/>
      <c r="VQS13" s="84"/>
      <c r="VQT13" s="84"/>
      <c r="VQU13" s="84"/>
      <c r="VQV13" s="84"/>
      <c r="VQW13" s="84"/>
      <c r="VQX13" s="84"/>
      <c r="VQY13" s="84"/>
      <c r="VQZ13" s="84"/>
      <c r="VRA13" s="84"/>
      <c r="VRB13" s="84"/>
      <c r="VRC13" s="84"/>
      <c r="VRD13" s="84"/>
      <c r="VRE13" s="84"/>
      <c r="VRF13" s="84"/>
      <c r="VRG13" s="84"/>
      <c r="VRH13" s="84"/>
      <c r="VRI13" s="84"/>
      <c r="VRJ13" s="84"/>
      <c r="VRK13" s="84"/>
      <c r="VRL13" s="84"/>
      <c r="VRM13" s="84"/>
      <c r="VRN13" s="84"/>
      <c r="VRO13" s="84"/>
      <c r="VRP13" s="84"/>
      <c r="VRQ13" s="84"/>
      <c r="VRR13" s="84"/>
      <c r="VRS13" s="84"/>
      <c r="VRT13" s="84"/>
      <c r="VRU13" s="84"/>
      <c r="VRV13" s="84"/>
      <c r="VRW13" s="84"/>
      <c r="VRX13" s="84"/>
      <c r="VRY13" s="84"/>
      <c r="VRZ13" s="84"/>
      <c r="VSA13" s="84"/>
      <c r="VSB13" s="84"/>
      <c r="VSC13" s="84"/>
      <c r="VSD13" s="84"/>
      <c r="VSE13" s="84"/>
      <c r="VSF13" s="84"/>
      <c r="VSG13" s="84"/>
      <c r="VSH13" s="84"/>
      <c r="VSI13" s="84"/>
      <c r="VSJ13" s="84"/>
      <c r="VSK13" s="84"/>
      <c r="VSL13" s="84"/>
      <c r="VSM13" s="84"/>
      <c r="VSN13" s="84"/>
      <c r="VSO13" s="84"/>
      <c r="VSP13" s="84"/>
      <c r="VSQ13" s="84"/>
      <c r="VSR13" s="84"/>
      <c r="VSS13" s="84"/>
      <c r="VST13" s="84"/>
      <c r="VSU13" s="84"/>
      <c r="VSV13" s="84"/>
      <c r="VSW13" s="84"/>
      <c r="VSX13" s="84"/>
      <c r="VSY13" s="84"/>
      <c r="VSZ13" s="84"/>
      <c r="VTA13" s="84"/>
      <c r="VTB13" s="84"/>
      <c r="VTC13" s="84"/>
      <c r="VTD13" s="84"/>
      <c r="VTE13" s="84"/>
      <c r="VTF13" s="84"/>
      <c r="VTG13" s="84"/>
      <c r="VTH13" s="84"/>
      <c r="VTI13" s="84"/>
      <c r="VTJ13" s="84"/>
      <c r="VTK13" s="84"/>
      <c r="VTL13" s="84"/>
      <c r="VTM13" s="84"/>
      <c r="VTN13" s="84"/>
      <c r="VTO13" s="84"/>
      <c r="VTP13" s="84"/>
      <c r="VTQ13" s="84"/>
      <c r="VTR13" s="84"/>
      <c r="VTS13" s="84"/>
      <c r="VTT13" s="84"/>
      <c r="VTU13" s="84"/>
      <c r="VTV13" s="84"/>
      <c r="VTW13" s="84"/>
      <c r="VTX13" s="84"/>
      <c r="VTY13" s="84"/>
      <c r="VTZ13" s="84"/>
      <c r="VUA13" s="84"/>
      <c r="VUB13" s="84"/>
      <c r="VUC13" s="84"/>
      <c r="VUD13" s="84"/>
      <c r="VUE13" s="84"/>
      <c r="VUF13" s="84"/>
      <c r="VUG13" s="84"/>
      <c r="VUH13" s="84"/>
      <c r="VUI13" s="84"/>
      <c r="VUJ13" s="84"/>
      <c r="VUK13" s="84"/>
      <c r="VUL13" s="84"/>
      <c r="VUM13" s="84"/>
      <c r="VUN13" s="84"/>
      <c r="VUO13" s="84"/>
      <c r="VUP13" s="84"/>
      <c r="VUQ13" s="84"/>
      <c r="VUR13" s="84"/>
      <c r="VUS13" s="84"/>
      <c r="VUT13" s="84"/>
      <c r="VUU13" s="84"/>
      <c r="VUV13" s="84"/>
      <c r="VUW13" s="84"/>
      <c r="VUX13" s="84"/>
      <c r="VUY13" s="84"/>
      <c r="VUZ13" s="84"/>
      <c r="VVA13" s="84"/>
      <c r="VVB13" s="84"/>
      <c r="VVC13" s="84"/>
      <c r="VVD13" s="84"/>
      <c r="VVE13" s="84"/>
      <c r="VVF13" s="84"/>
      <c r="VVG13" s="84"/>
      <c r="VVH13" s="84"/>
      <c r="VVI13" s="84"/>
      <c r="VVJ13" s="84"/>
      <c r="VVK13" s="84"/>
      <c r="VVL13" s="84"/>
      <c r="VVM13" s="84"/>
      <c r="VVN13" s="84"/>
      <c r="VVO13" s="84"/>
      <c r="VVP13" s="84"/>
      <c r="VVQ13" s="84"/>
      <c r="VVR13" s="84"/>
      <c r="VVS13" s="84"/>
      <c r="VVT13" s="84"/>
      <c r="VVU13" s="84"/>
      <c r="VVV13" s="84"/>
      <c r="VVW13" s="84"/>
      <c r="VVX13" s="84"/>
      <c r="VVY13" s="84"/>
      <c r="VVZ13" s="84"/>
      <c r="VWA13" s="84"/>
      <c r="VWB13" s="84"/>
      <c r="VWC13" s="84"/>
      <c r="VWD13" s="84"/>
      <c r="VWE13" s="84"/>
      <c r="VWF13" s="84"/>
      <c r="VWG13" s="84"/>
      <c r="VWH13" s="84"/>
      <c r="VWI13" s="84"/>
      <c r="VWJ13" s="84"/>
      <c r="VWK13" s="84"/>
      <c r="VWL13" s="84"/>
      <c r="VWM13" s="84"/>
      <c r="VWN13" s="84"/>
      <c r="VWO13" s="84"/>
      <c r="VWP13" s="84"/>
      <c r="VWQ13" s="84"/>
      <c r="VWR13" s="84"/>
      <c r="VWS13" s="84"/>
      <c r="VWT13" s="84"/>
      <c r="VWU13" s="84"/>
      <c r="VWV13" s="84"/>
      <c r="VWW13" s="84"/>
      <c r="VWX13" s="84"/>
      <c r="VWY13" s="84"/>
      <c r="VWZ13" s="84"/>
      <c r="VXA13" s="84"/>
      <c r="VXB13" s="84"/>
      <c r="VXC13" s="84"/>
      <c r="VXD13" s="84"/>
      <c r="VXE13" s="84"/>
      <c r="VXF13" s="84"/>
      <c r="VXG13" s="84"/>
      <c r="VXH13" s="84"/>
      <c r="VXI13" s="84"/>
      <c r="VXJ13" s="84"/>
      <c r="VXK13" s="84"/>
      <c r="VXL13" s="84"/>
      <c r="VXM13" s="84"/>
      <c r="VXN13" s="84"/>
      <c r="VXO13" s="84"/>
      <c r="VXP13" s="84"/>
      <c r="VXQ13" s="84"/>
      <c r="VXR13" s="84"/>
      <c r="VXS13" s="84"/>
      <c r="VXT13" s="84"/>
      <c r="VXU13" s="84"/>
      <c r="VXV13" s="84"/>
      <c r="VXW13" s="84"/>
      <c r="VXX13" s="84"/>
      <c r="VXY13" s="84"/>
      <c r="VXZ13" s="84"/>
      <c r="VYA13" s="84"/>
      <c r="VYB13" s="84"/>
      <c r="VYC13" s="84"/>
      <c r="VYD13" s="84"/>
      <c r="VYE13" s="84"/>
      <c r="VYF13" s="84"/>
      <c r="VYG13" s="84"/>
      <c r="VYH13" s="84"/>
      <c r="VYI13" s="84"/>
      <c r="VYJ13" s="84"/>
      <c r="VYK13" s="84"/>
      <c r="VYL13" s="84"/>
      <c r="VYM13" s="84"/>
      <c r="VYN13" s="84"/>
      <c r="VYO13" s="84"/>
      <c r="VYP13" s="84"/>
      <c r="VYQ13" s="84"/>
      <c r="VYR13" s="84"/>
      <c r="VYS13" s="84"/>
      <c r="VYT13" s="84"/>
      <c r="VYU13" s="84"/>
      <c r="VYV13" s="84"/>
      <c r="VYW13" s="84"/>
      <c r="VYX13" s="84"/>
      <c r="VYY13" s="84"/>
      <c r="VYZ13" s="84"/>
      <c r="VZA13" s="84"/>
      <c r="VZB13" s="84"/>
      <c r="VZC13" s="84"/>
      <c r="VZD13" s="84"/>
      <c r="VZE13" s="84"/>
      <c r="VZF13" s="84"/>
      <c r="VZG13" s="84"/>
      <c r="VZH13" s="84"/>
      <c r="VZI13" s="84"/>
      <c r="VZJ13" s="84"/>
      <c r="VZK13" s="84"/>
      <c r="VZL13" s="84"/>
      <c r="VZM13" s="84"/>
      <c r="VZN13" s="84"/>
      <c r="VZO13" s="84"/>
      <c r="VZP13" s="84"/>
      <c r="VZQ13" s="84"/>
      <c r="VZR13" s="84"/>
      <c r="VZS13" s="84"/>
      <c r="VZT13" s="84"/>
      <c r="VZU13" s="84"/>
      <c r="VZV13" s="84"/>
      <c r="VZW13" s="84"/>
      <c r="VZX13" s="84"/>
      <c r="VZY13" s="84"/>
      <c r="VZZ13" s="84"/>
      <c r="WAA13" s="84"/>
      <c r="WAB13" s="84"/>
      <c r="WAC13" s="84"/>
      <c r="WAD13" s="84"/>
      <c r="WAE13" s="84"/>
      <c r="WAF13" s="84"/>
      <c r="WAG13" s="84"/>
      <c r="WAH13" s="84"/>
      <c r="WAI13" s="84"/>
      <c r="WAJ13" s="84"/>
      <c r="WAK13" s="84"/>
      <c r="WAL13" s="84"/>
      <c r="WAM13" s="84"/>
      <c r="WAN13" s="84"/>
      <c r="WAO13" s="84"/>
      <c r="WAP13" s="84"/>
      <c r="WAQ13" s="84"/>
      <c r="WAR13" s="84"/>
      <c r="WAS13" s="84"/>
      <c r="WAT13" s="84"/>
      <c r="WAU13" s="84"/>
      <c r="WAV13" s="84"/>
      <c r="WAW13" s="84"/>
      <c r="WAX13" s="84"/>
      <c r="WAY13" s="84"/>
      <c r="WAZ13" s="84"/>
      <c r="WBA13" s="84"/>
      <c r="WBB13" s="84"/>
      <c r="WBC13" s="84"/>
      <c r="WBD13" s="84"/>
      <c r="WBE13" s="84"/>
      <c r="WBF13" s="84"/>
      <c r="WBG13" s="84"/>
      <c r="WBH13" s="84"/>
      <c r="WBI13" s="84"/>
      <c r="WBJ13" s="84"/>
      <c r="WBK13" s="84"/>
      <c r="WBL13" s="84"/>
      <c r="WBM13" s="84"/>
      <c r="WBN13" s="84"/>
      <c r="WBO13" s="84"/>
      <c r="WBP13" s="84"/>
      <c r="WBQ13" s="84"/>
      <c r="WBR13" s="84"/>
      <c r="WBS13" s="84"/>
      <c r="WBT13" s="84"/>
      <c r="WBU13" s="84"/>
      <c r="WBV13" s="84"/>
      <c r="WBW13" s="84"/>
      <c r="WBX13" s="84"/>
      <c r="WBY13" s="84"/>
      <c r="WBZ13" s="84"/>
      <c r="WCA13" s="84"/>
      <c r="WCB13" s="84"/>
      <c r="WCC13" s="84"/>
      <c r="WCD13" s="84"/>
      <c r="WCE13" s="84"/>
      <c r="WCF13" s="84"/>
      <c r="WCG13" s="84"/>
      <c r="WCH13" s="84"/>
      <c r="WCI13" s="84"/>
      <c r="WCJ13" s="84"/>
      <c r="WCK13" s="84"/>
      <c r="WCL13" s="84"/>
      <c r="WCM13" s="84"/>
      <c r="WCN13" s="84"/>
      <c r="WCO13" s="84"/>
      <c r="WCP13" s="84"/>
      <c r="WCQ13" s="84"/>
      <c r="WCR13" s="84"/>
      <c r="WCS13" s="84"/>
      <c r="WCT13" s="84"/>
      <c r="WCU13" s="84"/>
      <c r="WCV13" s="84"/>
      <c r="WCW13" s="84"/>
      <c r="WCX13" s="84"/>
      <c r="WCY13" s="84"/>
      <c r="WCZ13" s="84"/>
      <c r="WDA13" s="84"/>
      <c r="WDB13" s="84"/>
      <c r="WDC13" s="84"/>
      <c r="WDD13" s="84"/>
      <c r="WDE13" s="84"/>
      <c r="WDF13" s="84"/>
      <c r="WDG13" s="84"/>
      <c r="WDH13" s="84"/>
      <c r="WDI13" s="84"/>
      <c r="WDJ13" s="84"/>
      <c r="WDK13" s="84"/>
      <c r="WDL13" s="84"/>
      <c r="WDM13" s="84"/>
      <c r="WDN13" s="84"/>
      <c r="WDO13" s="84"/>
      <c r="WDP13" s="84"/>
      <c r="WDQ13" s="84"/>
      <c r="WDR13" s="84"/>
      <c r="WDS13" s="84"/>
      <c r="WDT13" s="84"/>
      <c r="WDU13" s="84"/>
      <c r="WDV13" s="84"/>
      <c r="WDW13" s="84"/>
      <c r="WDX13" s="84"/>
      <c r="WDY13" s="84"/>
      <c r="WDZ13" s="84"/>
      <c r="WEA13" s="84"/>
      <c r="WEB13" s="84"/>
      <c r="WEC13" s="84"/>
      <c r="WED13" s="84"/>
      <c r="WEE13" s="84"/>
      <c r="WEF13" s="84"/>
      <c r="WEG13" s="84"/>
      <c r="WEH13" s="84"/>
      <c r="WEI13" s="84"/>
      <c r="WEJ13" s="84"/>
      <c r="WEK13" s="84"/>
      <c r="WEL13" s="84"/>
      <c r="WEM13" s="84"/>
      <c r="WEN13" s="84"/>
      <c r="WEO13" s="84"/>
      <c r="WEP13" s="84"/>
      <c r="WEQ13" s="84"/>
      <c r="WER13" s="84"/>
      <c r="WES13" s="84"/>
      <c r="WET13" s="84"/>
      <c r="WEU13" s="84"/>
      <c r="WEV13" s="84"/>
      <c r="WEW13" s="84"/>
      <c r="WEX13" s="84"/>
      <c r="WEY13" s="84"/>
      <c r="WEZ13" s="84"/>
      <c r="WFA13" s="84"/>
      <c r="WFB13" s="84"/>
      <c r="WFC13" s="84"/>
      <c r="WFD13" s="84"/>
      <c r="WFE13" s="84"/>
      <c r="WFF13" s="84"/>
      <c r="WFG13" s="84"/>
      <c r="WFH13" s="84"/>
      <c r="WFI13" s="84"/>
      <c r="WFJ13" s="84"/>
      <c r="WFK13" s="84"/>
      <c r="WFL13" s="84"/>
      <c r="WFM13" s="84"/>
      <c r="WFN13" s="84"/>
      <c r="WFO13" s="84"/>
      <c r="WFP13" s="84"/>
      <c r="WFQ13" s="84"/>
      <c r="WFR13" s="84"/>
      <c r="WFS13" s="84"/>
      <c r="WFT13" s="84"/>
      <c r="WFU13" s="84"/>
      <c r="WFV13" s="84"/>
      <c r="WFW13" s="84"/>
      <c r="WFX13" s="84"/>
      <c r="WFY13" s="84"/>
      <c r="WFZ13" s="84"/>
      <c r="WGA13" s="84"/>
      <c r="WGB13" s="84"/>
      <c r="WGC13" s="84"/>
      <c r="WGD13" s="84"/>
      <c r="WGE13" s="84"/>
      <c r="WGF13" s="84"/>
      <c r="WGG13" s="84"/>
      <c r="WGH13" s="84"/>
      <c r="WGI13" s="84"/>
      <c r="WGJ13" s="84"/>
      <c r="WGK13" s="84"/>
      <c r="WGL13" s="84"/>
      <c r="WGM13" s="84"/>
      <c r="WGN13" s="84"/>
      <c r="WGO13" s="84"/>
      <c r="WGP13" s="84"/>
      <c r="WGQ13" s="84"/>
      <c r="WGR13" s="84"/>
      <c r="WGS13" s="84"/>
      <c r="WGT13" s="84"/>
      <c r="WGU13" s="84"/>
      <c r="WGV13" s="84"/>
      <c r="WGW13" s="84"/>
      <c r="WGX13" s="84"/>
      <c r="WGY13" s="84"/>
      <c r="WGZ13" s="84"/>
      <c r="WHA13" s="84"/>
      <c r="WHB13" s="84"/>
      <c r="WHC13" s="84"/>
      <c r="WHD13" s="84"/>
      <c r="WHE13" s="84"/>
      <c r="WHF13" s="84"/>
      <c r="WHG13" s="84"/>
      <c r="WHH13" s="84"/>
      <c r="WHI13" s="84"/>
      <c r="WHJ13" s="84"/>
      <c r="WHK13" s="84"/>
      <c r="WHL13" s="84"/>
      <c r="WHM13" s="84"/>
      <c r="WHN13" s="84"/>
      <c r="WHO13" s="84"/>
      <c r="WHP13" s="84"/>
      <c r="WHQ13" s="84"/>
      <c r="WHR13" s="84"/>
      <c r="WHS13" s="84"/>
      <c r="WHT13" s="84"/>
      <c r="WHU13" s="84"/>
      <c r="WHV13" s="84"/>
      <c r="WHW13" s="84"/>
      <c r="WHX13" s="84"/>
      <c r="WHY13" s="84"/>
      <c r="WHZ13" s="84"/>
      <c r="WIA13" s="84"/>
      <c r="WIB13" s="84"/>
      <c r="WIC13" s="84"/>
      <c r="WID13" s="84"/>
      <c r="WIE13" s="84"/>
      <c r="WIF13" s="84"/>
      <c r="WIG13" s="84"/>
      <c r="WIH13" s="84"/>
      <c r="WII13" s="84"/>
      <c r="WIJ13" s="84"/>
      <c r="WIK13" s="84"/>
      <c r="WIL13" s="84"/>
      <c r="WIM13" s="84"/>
      <c r="WIN13" s="84"/>
      <c r="WIO13" s="84"/>
      <c r="WIP13" s="84"/>
      <c r="WIQ13" s="84"/>
      <c r="WIR13" s="84"/>
      <c r="WIS13" s="84"/>
      <c r="WIT13" s="84"/>
      <c r="WIU13" s="84"/>
      <c r="WIV13" s="84"/>
      <c r="WIW13" s="84"/>
      <c r="WIX13" s="84"/>
      <c r="WIY13" s="84"/>
      <c r="WIZ13" s="84"/>
      <c r="WJA13" s="84"/>
      <c r="WJB13" s="84"/>
      <c r="WJC13" s="84"/>
      <c r="WJD13" s="84"/>
      <c r="WJE13" s="84"/>
      <c r="WJF13" s="84"/>
      <c r="WJG13" s="84"/>
      <c r="WJH13" s="84"/>
      <c r="WJI13" s="84"/>
      <c r="WJJ13" s="84"/>
      <c r="WJK13" s="84"/>
      <c r="WJL13" s="84"/>
      <c r="WJM13" s="84"/>
      <c r="WJN13" s="84"/>
      <c r="WJO13" s="84"/>
      <c r="WJP13" s="84"/>
      <c r="WJQ13" s="84"/>
      <c r="WJR13" s="84"/>
      <c r="WJS13" s="84"/>
      <c r="WJT13" s="84"/>
      <c r="WJU13" s="84"/>
      <c r="WJV13" s="84"/>
      <c r="WJW13" s="84"/>
      <c r="WJX13" s="84"/>
      <c r="WJY13" s="84"/>
      <c r="WJZ13" s="84"/>
      <c r="WKA13" s="84"/>
      <c r="WKB13" s="84"/>
      <c r="WKC13" s="84"/>
      <c r="WKD13" s="84"/>
      <c r="WKE13" s="84"/>
      <c r="WKF13" s="84"/>
      <c r="WKG13" s="84"/>
      <c r="WKH13" s="84"/>
      <c r="WKI13" s="84"/>
      <c r="WKJ13" s="84"/>
      <c r="WKK13" s="84"/>
      <c r="WKL13" s="84"/>
      <c r="WKM13" s="84"/>
      <c r="WKN13" s="84"/>
      <c r="WKO13" s="84"/>
      <c r="WKP13" s="84"/>
      <c r="WKQ13" s="84"/>
      <c r="WKR13" s="84"/>
      <c r="WKS13" s="84"/>
      <c r="WKT13" s="84"/>
      <c r="WKU13" s="84"/>
      <c r="WKV13" s="84"/>
      <c r="WKW13" s="84"/>
      <c r="WKX13" s="84"/>
      <c r="WKY13" s="84"/>
      <c r="WKZ13" s="84"/>
      <c r="WLA13" s="84"/>
      <c r="WLB13" s="84"/>
      <c r="WLC13" s="84"/>
      <c r="WLD13" s="84"/>
      <c r="WLE13" s="84"/>
      <c r="WLF13" s="84"/>
      <c r="WLG13" s="84"/>
      <c r="WLH13" s="84"/>
      <c r="WLI13" s="84"/>
      <c r="WLJ13" s="84"/>
      <c r="WLK13" s="84"/>
      <c r="WLL13" s="84"/>
      <c r="WLM13" s="84"/>
      <c r="WLN13" s="84"/>
      <c r="WLO13" s="84"/>
      <c r="WLP13" s="84"/>
      <c r="WLQ13" s="84"/>
      <c r="WLR13" s="84"/>
      <c r="WLS13" s="84"/>
      <c r="WLT13" s="84"/>
      <c r="WLU13" s="84"/>
      <c r="WLV13" s="84"/>
      <c r="WLW13" s="84"/>
      <c r="WLX13" s="84"/>
      <c r="WLY13" s="84"/>
      <c r="WLZ13" s="84"/>
      <c r="WMA13" s="84"/>
      <c r="WMB13" s="84"/>
      <c r="WMC13" s="84"/>
      <c r="WMD13" s="84"/>
      <c r="WME13" s="84"/>
      <c r="WMF13" s="84"/>
      <c r="WMG13" s="84"/>
      <c r="WMH13" s="84"/>
      <c r="WMI13" s="84"/>
      <c r="WMJ13" s="84"/>
      <c r="WMK13" s="84"/>
      <c r="WML13" s="84"/>
      <c r="WMM13" s="84"/>
      <c r="WMN13" s="84"/>
      <c r="WMO13" s="84"/>
      <c r="WMP13" s="84"/>
      <c r="WMQ13" s="84"/>
      <c r="WMR13" s="84"/>
      <c r="WMS13" s="84"/>
      <c r="WMT13" s="84"/>
      <c r="WMU13" s="84"/>
      <c r="WMV13" s="84"/>
      <c r="WMW13" s="84"/>
      <c r="WMX13" s="84"/>
      <c r="WMY13" s="84"/>
      <c r="WMZ13" s="84"/>
      <c r="WNA13" s="84"/>
      <c r="WNB13" s="84"/>
      <c r="WNC13" s="84"/>
      <c r="WND13" s="84"/>
      <c r="WNE13" s="84"/>
      <c r="WNF13" s="84"/>
      <c r="WNG13" s="84"/>
      <c r="WNH13" s="84"/>
      <c r="WNI13" s="84"/>
      <c r="WNJ13" s="84"/>
      <c r="WNK13" s="84"/>
      <c r="WNL13" s="84"/>
      <c r="WNM13" s="84"/>
      <c r="WNN13" s="84"/>
      <c r="WNO13" s="84"/>
      <c r="WNP13" s="84"/>
      <c r="WNQ13" s="84"/>
      <c r="WNR13" s="84"/>
      <c r="WNS13" s="84"/>
      <c r="WNT13" s="84"/>
      <c r="WNU13" s="84"/>
      <c r="WNV13" s="84"/>
      <c r="WNW13" s="84"/>
      <c r="WNX13" s="84"/>
      <c r="WNY13" s="84"/>
      <c r="WNZ13" s="84"/>
      <c r="WOA13" s="84"/>
      <c r="WOB13" s="84"/>
      <c r="WOC13" s="84"/>
      <c r="WOD13" s="84"/>
      <c r="WOE13" s="84"/>
      <c r="WOF13" s="84"/>
      <c r="WOG13" s="84"/>
      <c r="WOH13" s="84"/>
      <c r="WOI13" s="84"/>
      <c r="WOJ13" s="84"/>
      <c r="WOK13" s="84"/>
      <c r="WOL13" s="84"/>
      <c r="WOM13" s="84"/>
      <c r="WON13" s="84"/>
      <c r="WOO13" s="84"/>
      <c r="WOP13" s="84"/>
      <c r="WOQ13" s="84"/>
      <c r="WOR13" s="84"/>
      <c r="WOS13" s="84"/>
      <c r="WOT13" s="84"/>
      <c r="WOU13" s="84"/>
      <c r="WOV13" s="84"/>
      <c r="WOW13" s="84"/>
      <c r="WOX13" s="84"/>
      <c r="WOY13" s="84"/>
      <c r="WOZ13" s="84"/>
      <c r="WPA13" s="84"/>
      <c r="WPB13" s="84"/>
      <c r="WPC13" s="84"/>
      <c r="WPD13" s="84"/>
      <c r="WPE13" s="84"/>
      <c r="WPF13" s="84"/>
      <c r="WPG13" s="84"/>
      <c r="WPH13" s="84"/>
      <c r="WPI13" s="84"/>
      <c r="WPJ13" s="84"/>
      <c r="WPK13" s="84"/>
      <c r="WPL13" s="84"/>
      <c r="WPM13" s="84"/>
      <c r="WPN13" s="84"/>
      <c r="WPO13" s="84"/>
      <c r="WPP13" s="84"/>
      <c r="WPQ13" s="84"/>
      <c r="WPR13" s="84"/>
      <c r="WPS13" s="84"/>
      <c r="WPT13" s="84"/>
      <c r="WPU13" s="84"/>
      <c r="WPV13" s="84"/>
      <c r="WPW13" s="84"/>
      <c r="WPX13" s="84"/>
      <c r="WPY13" s="84"/>
      <c r="WPZ13" s="84"/>
      <c r="WQA13" s="84"/>
      <c r="WQB13" s="84"/>
      <c r="WQC13" s="84"/>
      <c r="WQD13" s="84"/>
      <c r="WQE13" s="84"/>
      <c r="WQF13" s="84"/>
      <c r="WQG13" s="84"/>
      <c r="WQH13" s="84"/>
      <c r="WQI13" s="84"/>
      <c r="WQJ13" s="84"/>
      <c r="WQK13" s="84"/>
      <c r="WQL13" s="84"/>
      <c r="WQM13" s="84"/>
      <c r="WQN13" s="84"/>
      <c r="WQO13" s="84"/>
      <c r="WQP13" s="84"/>
      <c r="WQQ13" s="84"/>
      <c r="WQR13" s="84"/>
      <c r="WQS13" s="84"/>
      <c r="WQT13" s="84"/>
      <c r="WQU13" s="84"/>
      <c r="WQV13" s="84"/>
      <c r="WQW13" s="84"/>
      <c r="WQX13" s="84"/>
      <c r="WQY13" s="84"/>
      <c r="WQZ13" s="84"/>
      <c r="WRA13" s="84"/>
      <c r="WRB13" s="84"/>
      <c r="WRC13" s="84"/>
      <c r="WRD13" s="84"/>
      <c r="WRE13" s="84"/>
      <c r="WRF13" s="84"/>
      <c r="WRG13" s="84"/>
      <c r="WRH13" s="84"/>
      <c r="WRI13" s="84"/>
      <c r="WRJ13" s="84"/>
      <c r="WRK13" s="84"/>
      <c r="WRL13" s="84"/>
      <c r="WRM13" s="84"/>
      <c r="WRN13" s="84"/>
      <c r="WRO13" s="84"/>
      <c r="WRP13" s="84"/>
      <c r="WRQ13" s="84"/>
      <c r="WRR13" s="84"/>
      <c r="WRS13" s="84"/>
      <c r="WRT13" s="84"/>
      <c r="WRU13" s="84"/>
      <c r="WRV13" s="84"/>
      <c r="WRW13" s="84"/>
      <c r="WRX13" s="84"/>
      <c r="WRY13" s="84"/>
      <c r="WRZ13" s="84"/>
      <c r="WSA13" s="84"/>
      <c r="WSB13" s="84"/>
      <c r="WSC13" s="84"/>
      <c r="WSD13" s="84"/>
      <c r="WSE13" s="84"/>
      <c r="WSF13" s="84"/>
      <c r="WSG13" s="84"/>
      <c r="WSH13" s="84"/>
      <c r="WSI13" s="84"/>
      <c r="WSJ13" s="84"/>
      <c r="WSK13" s="84"/>
      <c r="WSL13" s="84"/>
      <c r="WSM13" s="84"/>
      <c r="WSN13" s="84"/>
      <c r="WSO13" s="84"/>
      <c r="WSP13" s="84"/>
      <c r="WSQ13" s="84"/>
      <c r="WSR13" s="84"/>
      <c r="WSS13" s="84"/>
      <c r="WST13" s="84"/>
      <c r="WSU13" s="84"/>
      <c r="WSV13" s="84"/>
      <c r="WSW13" s="84"/>
      <c r="WSX13" s="84"/>
      <c r="WSY13" s="84"/>
      <c r="WSZ13" s="84"/>
      <c r="WTA13" s="84"/>
      <c r="WTB13" s="84"/>
      <c r="WTC13" s="84"/>
      <c r="WTD13" s="84"/>
      <c r="WTE13" s="84"/>
      <c r="WTF13" s="84"/>
      <c r="WTG13" s="84"/>
      <c r="WTH13" s="84"/>
      <c r="WTI13" s="84"/>
      <c r="WTJ13" s="84"/>
      <c r="WTK13" s="84"/>
      <c r="WTL13" s="84"/>
      <c r="WTM13" s="84"/>
      <c r="WTN13" s="84"/>
      <c r="WTO13" s="84"/>
      <c r="WTP13" s="84"/>
      <c r="WTQ13" s="84"/>
      <c r="WTR13" s="84"/>
      <c r="WTS13" s="84"/>
      <c r="WTT13" s="84"/>
      <c r="WTU13" s="84"/>
      <c r="WTV13" s="84"/>
      <c r="WTW13" s="84"/>
      <c r="WTX13" s="84"/>
      <c r="WTY13" s="84"/>
      <c r="WTZ13" s="84"/>
      <c r="WUA13" s="84"/>
      <c r="WUB13" s="84"/>
      <c r="WUC13" s="84"/>
      <c r="WUD13" s="84"/>
      <c r="WUE13" s="84"/>
      <c r="WUF13" s="84"/>
      <c r="WUG13" s="84"/>
      <c r="WUH13" s="84"/>
      <c r="WUI13" s="84"/>
      <c r="WUJ13" s="84"/>
      <c r="WUK13" s="84"/>
      <c r="WUL13" s="84"/>
      <c r="WUM13" s="84"/>
      <c r="WUN13" s="84"/>
      <c r="WUO13" s="84"/>
      <c r="WUP13" s="84"/>
      <c r="WUQ13" s="84"/>
      <c r="WUR13" s="84"/>
      <c r="WUS13" s="84"/>
      <c r="WUT13" s="84"/>
      <c r="WUU13" s="84"/>
      <c r="WUV13" s="84"/>
      <c r="WUW13" s="84"/>
      <c r="WUX13" s="84"/>
      <c r="WUY13" s="84"/>
      <c r="WUZ13" s="84"/>
      <c r="WVA13" s="84"/>
      <c r="WVB13" s="84"/>
      <c r="WVC13" s="84"/>
      <c r="WVD13" s="84"/>
      <c r="WVE13" s="84"/>
      <c r="WVF13" s="84"/>
      <c r="WVG13" s="84"/>
      <c r="WVH13" s="84"/>
      <c r="WVI13" s="84"/>
      <c r="WVJ13" s="84"/>
      <c r="WVK13" s="84"/>
      <c r="WVL13" s="84"/>
      <c r="WVM13" s="84"/>
      <c r="WVN13" s="84"/>
      <c r="WVO13" s="84"/>
      <c r="WVP13" s="84"/>
      <c r="WVQ13" s="84"/>
      <c r="WVR13" s="84"/>
      <c r="WVS13" s="84"/>
      <c r="WVT13" s="84"/>
      <c r="WVU13" s="84"/>
      <c r="WVV13" s="84"/>
      <c r="WVW13" s="84"/>
      <c r="WVX13" s="84"/>
      <c r="WVY13" s="84"/>
      <c r="WVZ13" s="84"/>
      <c r="WWA13" s="84"/>
      <c r="WWB13" s="84"/>
      <c r="WWC13" s="84"/>
      <c r="WWD13" s="84"/>
      <c r="WWE13" s="84"/>
      <c r="WWF13" s="84"/>
      <c r="WWG13" s="84"/>
      <c r="WWH13" s="84"/>
      <c r="WWI13" s="84"/>
      <c r="WWJ13" s="84"/>
      <c r="WWK13" s="84"/>
      <c r="WWL13" s="84"/>
      <c r="WWM13" s="84"/>
      <c r="WWN13" s="84"/>
      <c r="WWO13" s="84"/>
      <c r="WWP13" s="84"/>
      <c r="WWQ13" s="84"/>
      <c r="WWR13" s="84"/>
      <c r="WWS13" s="84"/>
      <c r="WWT13" s="84"/>
      <c r="WWU13" s="84"/>
      <c r="WWV13" s="84"/>
      <c r="WWW13" s="84"/>
      <c r="WWX13" s="84"/>
      <c r="WWY13" s="84"/>
      <c r="WWZ13" s="84"/>
      <c r="WXA13" s="84"/>
      <c r="WXB13" s="84"/>
      <c r="WXC13" s="84"/>
      <c r="WXD13" s="84"/>
      <c r="WXE13" s="84"/>
      <c r="WXF13" s="84"/>
      <c r="WXG13" s="84"/>
      <c r="WXH13" s="84"/>
      <c r="WXI13" s="84"/>
      <c r="WXJ13" s="84"/>
      <c r="WXK13" s="84"/>
      <c r="WXL13" s="84"/>
      <c r="WXM13" s="84"/>
      <c r="WXN13" s="84"/>
      <c r="WXO13" s="84"/>
      <c r="WXP13" s="84"/>
      <c r="WXQ13" s="84"/>
      <c r="WXR13" s="84"/>
      <c r="WXS13" s="84"/>
      <c r="WXT13" s="84"/>
      <c r="WXU13" s="84"/>
      <c r="WXV13" s="84"/>
      <c r="WXW13" s="84"/>
      <c r="WXX13" s="84"/>
      <c r="WXY13" s="84"/>
      <c r="WXZ13" s="84"/>
      <c r="WYA13" s="84"/>
      <c r="WYB13" s="84"/>
      <c r="WYC13" s="84"/>
      <c r="WYD13" s="84"/>
      <c r="WYE13" s="84"/>
      <c r="WYF13" s="84"/>
      <c r="WYG13" s="84"/>
      <c r="WYH13" s="84"/>
      <c r="WYI13" s="84"/>
      <c r="WYJ13" s="84"/>
      <c r="WYK13" s="84"/>
      <c r="WYL13" s="84"/>
      <c r="WYM13" s="84"/>
      <c r="WYN13" s="84"/>
      <c r="WYO13" s="84"/>
      <c r="WYP13" s="84"/>
      <c r="WYQ13" s="84"/>
      <c r="WYR13" s="84"/>
      <c r="WYS13" s="84"/>
      <c r="WYT13" s="84"/>
      <c r="WYU13" s="84"/>
      <c r="WYV13" s="84"/>
      <c r="WYW13" s="84"/>
      <c r="WYX13" s="84"/>
      <c r="WYY13" s="84"/>
      <c r="WYZ13" s="84"/>
      <c r="WZA13" s="84"/>
      <c r="WZB13" s="84"/>
      <c r="WZC13" s="84"/>
      <c r="WZD13" s="84"/>
      <c r="WZE13" s="84"/>
      <c r="WZF13" s="84"/>
      <c r="WZG13" s="84"/>
      <c r="WZH13" s="84"/>
      <c r="WZI13" s="84"/>
      <c r="WZJ13" s="84"/>
      <c r="WZK13" s="84"/>
      <c r="WZL13" s="84"/>
      <c r="WZM13" s="84"/>
      <c r="WZN13" s="84"/>
      <c r="WZO13" s="84"/>
      <c r="WZP13" s="84"/>
      <c r="WZQ13" s="84"/>
      <c r="WZR13" s="84"/>
      <c r="WZS13" s="84"/>
      <c r="WZT13" s="84"/>
      <c r="WZU13" s="84"/>
      <c r="WZV13" s="84"/>
      <c r="WZW13" s="84"/>
      <c r="WZX13" s="84"/>
      <c r="WZY13" s="84"/>
      <c r="WZZ13" s="84"/>
      <c r="XAA13" s="84"/>
      <c r="XAB13" s="84"/>
      <c r="XAC13" s="84"/>
      <c r="XAD13" s="84"/>
      <c r="XAE13" s="84"/>
      <c r="XAF13" s="84"/>
      <c r="XAG13" s="84"/>
      <c r="XAH13" s="84"/>
      <c r="XAI13" s="84"/>
      <c r="XAJ13" s="84"/>
      <c r="XAK13" s="84"/>
      <c r="XAL13" s="84"/>
      <c r="XAM13" s="84"/>
      <c r="XAN13" s="84"/>
      <c r="XAO13" s="84"/>
      <c r="XAP13" s="84"/>
      <c r="XAQ13" s="84"/>
      <c r="XAR13" s="84"/>
      <c r="XAS13" s="84"/>
      <c r="XAT13" s="84"/>
      <c r="XAU13" s="84"/>
      <c r="XAV13" s="84"/>
      <c r="XAW13" s="84"/>
      <c r="XAX13" s="84"/>
      <c r="XAY13" s="84"/>
      <c r="XAZ13" s="84"/>
      <c r="XBA13" s="84"/>
      <c r="XBB13" s="84"/>
      <c r="XBC13" s="84"/>
      <c r="XBD13" s="84"/>
      <c r="XBE13" s="84"/>
      <c r="XBF13" s="84"/>
      <c r="XBG13" s="84"/>
      <c r="XBH13" s="84"/>
      <c r="XBI13" s="84"/>
      <c r="XBJ13" s="84"/>
      <c r="XBK13" s="84"/>
      <c r="XBL13" s="84"/>
      <c r="XBM13" s="84"/>
      <c r="XBN13" s="84"/>
      <c r="XBO13" s="84"/>
      <c r="XBP13" s="84"/>
      <c r="XBQ13" s="84"/>
      <c r="XBR13" s="84"/>
      <c r="XBS13" s="84"/>
      <c r="XBT13" s="84"/>
      <c r="XBU13" s="84"/>
      <c r="XBV13" s="84"/>
      <c r="XBW13" s="84"/>
      <c r="XBX13" s="84"/>
      <c r="XBY13" s="84"/>
      <c r="XBZ13" s="84"/>
      <c r="XCA13" s="84"/>
      <c r="XCB13" s="84"/>
      <c r="XCC13" s="84"/>
      <c r="XCD13" s="84"/>
      <c r="XCE13" s="84"/>
      <c r="XCF13" s="84"/>
      <c r="XCG13" s="84"/>
      <c r="XCH13" s="84"/>
      <c r="XCI13" s="84"/>
      <c r="XCJ13" s="84"/>
      <c r="XCK13" s="84"/>
      <c r="XCL13" s="84"/>
      <c r="XCM13" s="84"/>
      <c r="XCN13" s="84"/>
      <c r="XCO13" s="84"/>
      <c r="XCP13" s="84"/>
      <c r="XCQ13" s="84"/>
      <c r="XCR13" s="84"/>
      <c r="XCS13" s="84"/>
      <c r="XCT13" s="84"/>
      <c r="XCU13" s="84"/>
      <c r="XCV13" s="84"/>
      <c r="XCW13" s="84"/>
      <c r="XCX13" s="84"/>
      <c r="XCY13" s="84"/>
      <c r="XCZ13" s="84"/>
      <c r="XDA13" s="84"/>
      <c r="XDB13" s="84"/>
      <c r="XDC13" s="84"/>
      <c r="XDD13" s="84"/>
      <c r="XDE13" s="84"/>
      <c r="XDF13" s="84"/>
      <c r="XDG13" s="84"/>
      <c r="XDH13" s="84"/>
      <c r="XDI13" s="84"/>
      <c r="XDJ13" s="84"/>
      <c r="XDK13" s="84"/>
      <c r="XDL13" s="84"/>
      <c r="XDM13" s="84"/>
      <c r="XDN13" s="84"/>
      <c r="XDO13" s="84"/>
      <c r="XDP13" s="84"/>
      <c r="XDQ13" s="84"/>
      <c r="XDR13" s="84"/>
      <c r="XDS13" s="84"/>
      <c r="XDT13" s="84"/>
      <c r="XDU13" s="84"/>
      <c r="XDV13" s="84"/>
      <c r="XDW13" s="84"/>
      <c r="XDX13" s="84"/>
      <c r="XDY13" s="84"/>
      <c r="XDZ13" s="84"/>
      <c r="XEA13" s="84"/>
      <c r="XEB13" s="84"/>
      <c r="XEC13" s="84"/>
      <c r="XED13" s="84"/>
      <c r="XEE13" s="84"/>
    </row>
    <row r="14" spans="1:16359" ht="20.399999999999999" customHeight="1">
      <c r="A14" s="295" t="s">
        <v>739</v>
      </c>
      <c r="B14" s="163" t="s">
        <v>777</v>
      </c>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row>
    <row r="15" spans="1:16359" ht="20.399999999999999" customHeight="1">
      <c r="A15" s="295" t="s">
        <v>525</v>
      </c>
      <c r="B15" s="163" t="s">
        <v>778</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row>
    <row r="16" spans="1:16359" ht="20.399999999999999" customHeight="1">
      <c r="A16" s="295" t="s">
        <v>526</v>
      </c>
      <c r="B16" s="163" t="s">
        <v>779</v>
      </c>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row>
    <row r="17" spans="1:38" ht="20.399999999999999" customHeight="1">
      <c r="A17" s="295" t="s">
        <v>517</v>
      </c>
      <c r="B17" s="163" t="s">
        <v>780</v>
      </c>
      <c r="C17" s="357"/>
      <c r="D17" s="357"/>
      <c r="E17" s="357"/>
      <c r="F17" s="357"/>
      <c r="G17" s="357"/>
      <c r="H17" s="357"/>
      <c r="I17" s="357"/>
      <c r="J17" s="357"/>
      <c r="K17" s="357"/>
      <c r="L17" s="357"/>
      <c r="M17" s="357"/>
      <c r="N17" s="357"/>
      <c r="O17" s="357"/>
      <c r="P17" s="357"/>
      <c r="Q17" s="357"/>
      <c r="R17" s="357"/>
      <c r="S17" s="357"/>
      <c r="T17" s="357"/>
      <c r="U17" s="358"/>
      <c r="V17" s="358"/>
      <c r="W17" s="358"/>
      <c r="X17" s="358"/>
      <c r="Y17" s="358"/>
      <c r="Z17" s="358"/>
      <c r="AA17" s="358"/>
      <c r="AB17" s="358"/>
      <c r="AC17" s="358"/>
      <c r="AD17" s="358"/>
      <c r="AE17" s="358"/>
      <c r="AF17" s="358"/>
      <c r="AG17" s="358"/>
      <c r="AH17" s="358"/>
      <c r="AI17" s="358"/>
      <c r="AJ17" s="358"/>
      <c r="AK17" s="358"/>
      <c r="AL17" s="358"/>
    </row>
    <row r="18" spans="1:38" ht="20.399999999999999" customHeight="1">
      <c r="A18" s="295" t="s">
        <v>742</v>
      </c>
      <c r="B18" s="163" t="s">
        <v>781</v>
      </c>
      <c r="C18" s="357"/>
      <c r="D18" s="357"/>
      <c r="E18" s="357"/>
      <c r="F18" s="357"/>
      <c r="G18" s="357"/>
      <c r="H18" s="357"/>
      <c r="I18" s="357"/>
      <c r="J18" s="357"/>
      <c r="K18" s="357"/>
      <c r="L18" s="357"/>
      <c r="M18" s="357"/>
      <c r="N18" s="357"/>
      <c r="O18" s="357"/>
      <c r="P18" s="357"/>
      <c r="Q18" s="357"/>
      <c r="R18" s="357"/>
      <c r="S18" s="357"/>
      <c r="T18" s="357"/>
      <c r="U18" s="358"/>
      <c r="V18" s="358"/>
      <c r="W18" s="358"/>
      <c r="X18" s="358"/>
      <c r="Y18" s="358"/>
      <c r="Z18" s="358"/>
      <c r="AA18" s="358"/>
      <c r="AB18" s="358"/>
      <c r="AC18" s="358"/>
      <c r="AD18" s="358"/>
      <c r="AE18" s="358"/>
      <c r="AF18" s="358"/>
      <c r="AG18" s="358"/>
      <c r="AH18" s="358"/>
      <c r="AI18" s="358"/>
      <c r="AJ18" s="358"/>
      <c r="AK18" s="358"/>
      <c r="AL18" s="358"/>
    </row>
    <row r="19" spans="1:38" ht="20.399999999999999" customHeight="1">
      <c r="A19" s="295" t="s">
        <v>518</v>
      </c>
      <c r="B19" s="163" t="s">
        <v>782</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row>
    <row r="20" spans="1:38" ht="20.399999999999999" customHeight="1">
      <c r="A20" s="168" t="s">
        <v>519</v>
      </c>
      <c r="B20" s="163" t="s">
        <v>783</v>
      </c>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row>
    <row r="21" spans="1:38" ht="20.399999999999999" customHeight="1">
      <c r="A21" s="168" t="s">
        <v>1042</v>
      </c>
      <c r="B21" s="163" t="s">
        <v>784</v>
      </c>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row>
    <row r="22" spans="1:38" ht="20.399999999999999" customHeight="1">
      <c r="A22" s="168" t="s">
        <v>1043</v>
      </c>
      <c r="B22" s="163" t="s">
        <v>785</v>
      </c>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row>
    <row r="23" spans="1:38" ht="20.399999999999999" customHeight="1">
      <c r="A23" s="159" t="s">
        <v>522</v>
      </c>
      <c r="B23" s="163" t="s">
        <v>786</v>
      </c>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row>
    <row r="24" spans="1:38" ht="20.399999999999999" customHeight="1">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7"/>
      <c r="AE24" s="367"/>
      <c r="AF24" s="366"/>
      <c r="AG24" s="366"/>
      <c r="AH24" s="366"/>
      <c r="AI24" s="366"/>
      <c r="AJ24" s="367"/>
      <c r="AK24" s="367"/>
      <c r="AL24" s="366"/>
    </row>
    <row r="25" spans="1:38" ht="20.399999999999999" customHeight="1">
      <c r="A25" s="296" t="s">
        <v>953</v>
      </c>
      <c r="B25" s="163" t="s">
        <v>787</v>
      </c>
      <c r="C25" s="357"/>
      <c r="D25" s="357"/>
      <c r="E25" s="357"/>
      <c r="F25" s="357"/>
      <c r="G25" s="357"/>
      <c r="H25" s="357"/>
      <c r="I25" s="357"/>
      <c r="J25" s="357"/>
      <c r="K25" s="357"/>
      <c r="L25" s="357"/>
      <c r="M25" s="357"/>
      <c r="N25" s="357"/>
      <c r="O25" s="357"/>
      <c r="P25" s="357"/>
      <c r="Q25" s="357"/>
      <c r="R25" s="357"/>
      <c r="S25" s="357"/>
      <c r="T25" s="357"/>
      <c r="U25" s="365"/>
      <c r="V25" s="365"/>
      <c r="W25" s="365"/>
      <c r="X25" s="365"/>
      <c r="Y25" s="365"/>
      <c r="Z25" s="365"/>
      <c r="AA25" s="365"/>
      <c r="AB25" s="365"/>
      <c r="AC25" s="365"/>
      <c r="AD25" s="365"/>
      <c r="AE25" s="365"/>
      <c r="AF25" s="365"/>
      <c r="AG25" s="365"/>
      <c r="AH25" s="365"/>
      <c r="AI25" s="365"/>
      <c r="AJ25" s="365"/>
      <c r="AK25" s="365"/>
      <c r="AL25" s="365"/>
    </row>
    <row r="26" spans="1:38" ht="20.399999999999999" customHeight="1">
      <c r="A26" s="296" t="s">
        <v>743</v>
      </c>
      <c r="B26" s="163" t="s">
        <v>788</v>
      </c>
      <c r="C26" s="357"/>
      <c r="D26" s="357"/>
      <c r="E26" s="357"/>
      <c r="F26" s="357"/>
      <c r="G26" s="357"/>
      <c r="H26" s="357"/>
      <c r="I26" s="357"/>
      <c r="J26" s="357"/>
      <c r="K26" s="357"/>
      <c r="L26" s="357"/>
      <c r="M26" s="357"/>
      <c r="N26" s="357"/>
      <c r="O26" s="357"/>
      <c r="P26" s="357"/>
      <c r="Q26" s="357"/>
      <c r="R26" s="357"/>
      <c r="S26" s="357"/>
      <c r="T26" s="357"/>
      <c r="U26" s="365"/>
      <c r="V26" s="365"/>
      <c r="W26" s="365"/>
      <c r="X26" s="365"/>
      <c r="Y26" s="365"/>
      <c r="Z26" s="365"/>
      <c r="AA26" s="365"/>
      <c r="AB26" s="365"/>
      <c r="AC26" s="365"/>
      <c r="AD26" s="365"/>
      <c r="AE26" s="365"/>
      <c r="AF26" s="365"/>
      <c r="AG26" s="365"/>
      <c r="AH26" s="365"/>
      <c r="AI26" s="365"/>
      <c r="AJ26" s="365"/>
      <c r="AK26" s="365"/>
      <c r="AL26" s="365"/>
    </row>
    <row r="27" spans="1:38" ht="37.5" customHeight="1">
      <c r="AF27" s="84"/>
      <c r="AL27" s="84"/>
    </row>
    <row r="28" spans="1:38" ht="35.25" customHeight="1">
      <c r="A28" s="84"/>
      <c r="B28" s="290"/>
      <c r="AF28" s="84"/>
      <c r="AL28" s="84"/>
    </row>
    <row r="29" spans="1:38">
      <c r="AF29" s="84"/>
      <c r="AL29" s="84"/>
    </row>
    <row r="30" spans="1:38">
      <c r="AF30" s="84"/>
      <c r="AL30" s="84"/>
    </row>
    <row r="31" spans="1:38">
      <c r="AF31" s="84"/>
      <c r="AL31" s="84"/>
    </row>
    <row r="32" spans="1:38" ht="14.4">
      <c r="A32" s="291"/>
    </row>
    <row r="33" spans="1:1" ht="14.4">
      <c r="A33" s="291"/>
    </row>
    <row r="34" spans="1:1" ht="13.8">
      <c r="A34" s="292"/>
    </row>
    <row r="35" spans="1:1" ht="13.8">
      <c r="A35" s="292"/>
    </row>
  </sheetData>
  <mergeCells count="12">
    <mergeCell ref="C3:T3"/>
    <mergeCell ref="U3:AF3"/>
    <mergeCell ref="C4:H7"/>
    <mergeCell ref="I4:T6"/>
    <mergeCell ref="U4:AF6"/>
    <mergeCell ref="I7:N7"/>
    <mergeCell ref="O7:T7"/>
    <mergeCell ref="AG3:AL3"/>
    <mergeCell ref="AG4:AL6"/>
    <mergeCell ref="AG7:AL7"/>
    <mergeCell ref="U7:Z7"/>
    <mergeCell ref="AA7:AF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L150"/>
  <sheetViews>
    <sheetView showGridLines="0" topLeftCell="A90" workbookViewId="0">
      <selection activeCell="A103" sqref="A103"/>
    </sheetView>
  </sheetViews>
  <sheetFormatPr baseColWidth="10" defaultColWidth="9.109375" defaultRowHeight="14.4"/>
  <cols>
    <col min="1" max="1" width="29.5546875" style="3" customWidth="1"/>
    <col min="2" max="2" width="6.44140625" style="3" bestFit="1" customWidth="1"/>
    <col min="3" max="38" width="16.33203125" style="3" customWidth="1"/>
    <col min="39" max="231" width="9.109375" style="3"/>
    <col min="232" max="232" width="2.44140625" style="3" customWidth="1"/>
    <col min="233" max="233" width="3" style="3" customWidth="1"/>
    <col min="234" max="234" width="55" style="3" customWidth="1"/>
    <col min="235" max="240" width="18.5546875" style="3" customWidth="1"/>
    <col min="241" max="241" width="19.5546875" style="3" customWidth="1"/>
    <col min="242" max="244" width="18.5546875" style="3" customWidth="1"/>
    <col min="245" max="246" width="17.5546875" style="3" customWidth="1"/>
    <col min="247" max="248" width="20.5546875" style="3" customWidth="1"/>
    <col min="249" max="249" width="21.88671875" style="3" customWidth="1"/>
    <col min="250" max="251" width="17.5546875" style="3" customWidth="1"/>
    <col min="252" max="252" width="18.88671875" style="3" bestFit="1" customWidth="1"/>
    <col min="253" max="253" width="17.5546875" style="3" customWidth="1"/>
    <col min="254" max="487" width="9.109375" style="3"/>
    <col min="488" max="488" width="2.44140625" style="3" customWidth="1"/>
    <col min="489" max="489" width="3" style="3" customWidth="1"/>
    <col min="490" max="490" width="55" style="3" customWidth="1"/>
    <col min="491" max="496" width="18.5546875" style="3" customWidth="1"/>
    <col min="497" max="497" width="19.5546875" style="3" customWidth="1"/>
    <col min="498" max="500" width="18.5546875" style="3" customWidth="1"/>
    <col min="501" max="502" width="17.5546875" style="3" customWidth="1"/>
    <col min="503" max="504" width="20.5546875" style="3" customWidth="1"/>
    <col min="505" max="505" width="21.88671875" style="3" customWidth="1"/>
    <col min="506" max="507" width="17.5546875" style="3" customWidth="1"/>
    <col min="508" max="508" width="18.88671875" style="3" bestFit="1" customWidth="1"/>
    <col min="509" max="509" width="17.5546875" style="3" customWidth="1"/>
    <col min="510" max="743" width="9.109375" style="3"/>
    <col min="744" max="744" width="2.44140625" style="3" customWidth="1"/>
    <col min="745" max="745" width="3" style="3" customWidth="1"/>
    <col min="746" max="746" width="55" style="3" customWidth="1"/>
    <col min="747" max="752" width="18.5546875" style="3" customWidth="1"/>
    <col min="753" max="753" width="19.5546875" style="3" customWidth="1"/>
    <col min="754" max="756" width="18.5546875" style="3" customWidth="1"/>
    <col min="757" max="758" width="17.5546875" style="3" customWidth="1"/>
    <col min="759" max="760" width="20.5546875" style="3" customWidth="1"/>
    <col min="761" max="761" width="21.88671875" style="3" customWidth="1"/>
    <col min="762" max="763" width="17.5546875" style="3" customWidth="1"/>
    <col min="764" max="764" width="18.88671875" style="3" bestFit="1" customWidth="1"/>
    <col min="765" max="765" width="17.5546875" style="3" customWidth="1"/>
    <col min="766" max="999" width="9.109375" style="3"/>
    <col min="1000" max="1000" width="2.44140625" style="3" customWidth="1"/>
    <col min="1001" max="1001" width="3" style="3" customWidth="1"/>
    <col min="1002" max="1002" width="55" style="3" customWidth="1"/>
    <col min="1003" max="1008" width="18.5546875" style="3" customWidth="1"/>
    <col min="1009" max="1009" width="19.5546875" style="3" customWidth="1"/>
    <col min="1010" max="1012" width="18.5546875" style="3" customWidth="1"/>
    <col min="1013" max="1014" width="17.5546875" style="3" customWidth="1"/>
    <col min="1015" max="1016" width="20.5546875" style="3" customWidth="1"/>
    <col min="1017" max="1017" width="21.88671875" style="3" customWidth="1"/>
    <col min="1018" max="1019" width="17.5546875" style="3" customWidth="1"/>
    <col min="1020" max="1020" width="18.88671875" style="3" bestFit="1" customWidth="1"/>
    <col min="1021" max="1021" width="17.5546875" style="3" customWidth="1"/>
    <col min="1022" max="1255" width="9.109375" style="3"/>
    <col min="1256" max="1256" width="2.44140625" style="3" customWidth="1"/>
    <col min="1257" max="1257" width="3" style="3" customWidth="1"/>
    <col min="1258" max="1258" width="55" style="3" customWidth="1"/>
    <col min="1259" max="1264" width="18.5546875" style="3" customWidth="1"/>
    <col min="1265" max="1265" width="19.5546875" style="3" customWidth="1"/>
    <col min="1266" max="1268" width="18.5546875" style="3" customWidth="1"/>
    <col min="1269" max="1270" width="17.5546875" style="3" customWidth="1"/>
    <col min="1271" max="1272" width="20.5546875" style="3" customWidth="1"/>
    <col min="1273" max="1273" width="21.88671875" style="3" customWidth="1"/>
    <col min="1274" max="1275" width="17.5546875" style="3" customWidth="1"/>
    <col min="1276" max="1276" width="18.88671875" style="3" bestFit="1" customWidth="1"/>
    <col min="1277" max="1277" width="17.5546875" style="3" customWidth="1"/>
    <col min="1278" max="1511" width="9.109375" style="3"/>
    <col min="1512" max="1512" width="2.44140625" style="3" customWidth="1"/>
    <col min="1513" max="1513" width="3" style="3" customWidth="1"/>
    <col min="1514" max="1514" width="55" style="3" customWidth="1"/>
    <col min="1515" max="1520" width="18.5546875" style="3" customWidth="1"/>
    <col min="1521" max="1521" width="19.5546875" style="3" customWidth="1"/>
    <col min="1522" max="1524" width="18.5546875" style="3" customWidth="1"/>
    <col min="1525" max="1526" width="17.5546875" style="3" customWidth="1"/>
    <col min="1527" max="1528" width="20.5546875" style="3" customWidth="1"/>
    <col min="1529" max="1529" width="21.88671875" style="3" customWidth="1"/>
    <col min="1530" max="1531" width="17.5546875" style="3" customWidth="1"/>
    <col min="1532" max="1532" width="18.88671875" style="3" bestFit="1" customWidth="1"/>
    <col min="1533" max="1533" width="17.5546875" style="3" customWidth="1"/>
    <col min="1534" max="1767" width="9.109375" style="3"/>
    <col min="1768" max="1768" width="2.44140625" style="3" customWidth="1"/>
    <col min="1769" max="1769" width="3" style="3" customWidth="1"/>
    <col min="1770" max="1770" width="55" style="3" customWidth="1"/>
    <col min="1771" max="1776" width="18.5546875" style="3" customWidth="1"/>
    <col min="1777" max="1777" width="19.5546875" style="3" customWidth="1"/>
    <col min="1778" max="1780" width="18.5546875" style="3" customWidth="1"/>
    <col min="1781" max="1782" width="17.5546875" style="3" customWidth="1"/>
    <col min="1783" max="1784" width="20.5546875" style="3" customWidth="1"/>
    <col min="1785" max="1785" width="21.88671875" style="3" customWidth="1"/>
    <col min="1786" max="1787" width="17.5546875" style="3" customWidth="1"/>
    <col min="1788" max="1788" width="18.88671875" style="3" bestFit="1" customWidth="1"/>
    <col min="1789" max="1789" width="17.5546875" style="3" customWidth="1"/>
    <col min="1790" max="2023" width="9.109375" style="3"/>
    <col min="2024" max="2024" width="2.44140625" style="3" customWidth="1"/>
    <col min="2025" max="2025" width="3" style="3" customWidth="1"/>
    <col min="2026" max="2026" width="55" style="3" customWidth="1"/>
    <col min="2027" max="2032" width="18.5546875" style="3" customWidth="1"/>
    <col min="2033" max="2033" width="19.5546875" style="3" customWidth="1"/>
    <col min="2034" max="2036" width="18.5546875" style="3" customWidth="1"/>
    <col min="2037" max="2038" width="17.5546875" style="3" customWidth="1"/>
    <col min="2039" max="2040" width="20.5546875" style="3" customWidth="1"/>
    <col min="2041" max="2041" width="21.88671875" style="3" customWidth="1"/>
    <col min="2042" max="2043" width="17.5546875" style="3" customWidth="1"/>
    <col min="2044" max="2044" width="18.88671875" style="3" bestFit="1" customWidth="1"/>
    <col min="2045" max="2045" width="17.5546875" style="3" customWidth="1"/>
    <col min="2046" max="2279" width="9.109375" style="3"/>
    <col min="2280" max="2280" width="2.44140625" style="3" customWidth="1"/>
    <col min="2281" max="2281" width="3" style="3" customWidth="1"/>
    <col min="2282" max="2282" width="55" style="3" customWidth="1"/>
    <col min="2283" max="2288" width="18.5546875" style="3" customWidth="1"/>
    <col min="2289" max="2289" width="19.5546875" style="3" customWidth="1"/>
    <col min="2290" max="2292" width="18.5546875" style="3" customWidth="1"/>
    <col min="2293" max="2294" width="17.5546875" style="3" customWidth="1"/>
    <col min="2295" max="2296" width="20.5546875" style="3" customWidth="1"/>
    <col min="2297" max="2297" width="21.88671875" style="3" customWidth="1"/>
    <col min="2298" max="2299" width="17.5546875" style="3" customWidth="1"/>
    <col min="2300" max="2300" width="18.88671875" style="3" bestFit="1" customWidth="1"/>
    <col min="2301" max="2301" width="17.5546875" style="3" customWidth="1"/>
    <col min="2302" max="2535" width="9.109375" style="3"/>
    <col min="2536" max="2536" width="2.44140625" style="3" customWidth="1"/>
    <col min="2537" max="2537" width="3" style="3" customWidth="1"/>
    <col min="2538" max="2538" width="55" style="3" customWidth="1"/>
    <col min="2539" max="2544" width="18.5546875" style="3" customWidth="1"/>
    <col min="2545" max="2545" width="19.5546875" style="3" customWidth="1"/>
    <col min="2546" max="2548" width="18.5546875" style="3" customWidth="1"/>
    <col min="2549" max="2550" width="17.5546875" style="3" customWidth="1"/>
    <col min="2551" max="2552" width="20.5546875" style="3" customWidth="1"/>
    <col min="2553" max="2553" width="21.88671875" style="3" customWidth="1"/>
    <col min="2554" max="2555" width="17.5546875" style="3" customWidth="1"/>
    <col min="2556" max="2556" width="18.88671875" style="3" bestFit="1" customWidth="1"/>
    <col min="2557" max="2557" width="17.5546875" style="3" customWidth="1"/>
    <col min="2558" max="2791" width="9.109375" style="3"/>
    <col min="2792" max="2792" width="2.44140625" style="3" customWidth="1"/>
    <col min="2793" max="2793" width="3" style="3" customWidth="1"/>
    <col min="2794" max="2794" width="55" style="3" customWidth="1"/>
    <col min="2795" max="2800" width="18.5546875" style="3" customWidth="1"/>
    <col min="2801" max="2801" width="19.5546875" style="3" customWidth="1"/>
    <col min="2802" max="2804" width="18.5546875" style="3" customWidth="1"/>
    <col min="2805" max="2806" width="17.5546875" style="3" customWidth="1"/>
    <col min="2807" max="2808" width="20.5546875" style="3" customWidth="1"/>
    <col min="2809" max="2809" width="21.88671875" style="3" customWidth="1"/>
    <col min="2810" max="2811" width="17.5546875" style="3" customWidth="1"/>
    <col min="2812" max="2812" width="18.88671875" style="3" bestFit="1" customWidth="1"/>
    <col min="2813" max="2813" width="17.5546875" style="3" customWidth="1"/>
    <col min="2814" max="3047" width="9.109375" style="3"/>
    <col min="3048" max="3048" width="2.44140625" style="3" customWidth="1"/>
    <col min="3049" max="3049" width="3" style="3" customWidth="1"/>
    <col min="3050" max="3050" width="55" style="3" customWidth="1"/>
    <col min="3051" max="3056" width="18.5546875" style="3" customWidth="1"/>
    <col min="3057" max="3057" width="19.5546875" style="3" customWidth="1"/>
    <col min="3058" max="3060" width="18.5546875" style="3" customWidth="1"/>
    <col min="3061" max="3062" width="17.5546875" style="3" customWidth="1"/>
    <col min="3063" max="3064" width="20.5546875" style="3" customWidth="1"/>
    <col min="3065" max="3065" width="21.88671875" style="3" customWidth="1"/>
    <col min="3066" max="3067" width="17.5546875" style="3" customWidth="1"/>
    <col min="3068" max="3068" width="18.88671875" style="3" bestFit="1" customWidth="1"/>
    <col min="3069" max="3069" width="17.5546875" style="3" customWidth="1"/>
    <col min="3070" max="3303" width="9.109375" style="3"/>
    <col min="3304" max="3304" width="2.44140625" style="3" customWidth="1"/>
    <col min="3305" max="3305" width="3" style="3" customWidth="1"/>
    <col min="3306" max="3306" width="55" style="3" customWidth="1"/>
    <col min="3307" max="3312" width="18.5546875" style="3" customWidth="1"/>
    <col min="3313" max="3313" width="19.5546875" style="3" customWidth="1"/>
    <col min="3314" max="3316" width="18.5546875" style="3" customWidth="1"/>
    <col min="3317" max="3318" width="17.5546875" style="3" customWidth="1"/>
    <col min="3319" max="3320" width="20.5546875" style="3" customWidth="1"/>
    <col min="3321" max="3321" width="21.88671875" style="3" customWidth="1"/>
    <col min="3322" max="3323" width="17.5546875" style="3" customWidth="1"/>
    <col min="3324" max="3324" width="18.88671875" style="3" bestFit="1" customWidth="1"/>
    <col min="3325" max="3325" width="17.5546875" style="3" customWidth="1"/>
    <col min="3326" max="3559" width="9.109375" style="3"/>
    <col min="3560" max="3560" width="2.44140625" style="3" customWidth="1"/>
    <col min="3561" max="3561" width="3" style="3" customWidth="1"/>
    <col min="3562" max="3562" width="55" style="3" customWidth="1"/>
    <col min="3563" max="3568" width="18.5546875" style="3" customWidth="1"/>
    <col min="3569" max="3569" width="19.5546875" style="3" customWidth="1"/>
    <col min="3570" max="3572" width="18.5546875" style="3" customWidth="1"/>
    <col min="3573" max="3574" width="17.5546875" style="3" customWidth="1"/>
    <col min="3575" max="3576" width="20.5546875" style="3" customWidth="1"/>
    <col min="3577" max="3577" width="21.88671875" style="3" customWidth="1"/>
    <col min="3578" max="3579" width="17.5546875" style="3" customWidth="1"/>
    <col min="3580" max="3580" width="18.88671875" style="3" bestFit="1" customWidth="1"/>
    <col min="3581" max="3581" width="17.5546875" style="3" customWidth="1"/>
    <col min="3582" max="3815" width="9.109375" style="3"/>
    <col min="3816" max="3816" width="2.44140625" style="3" customWidth="1"/>
    <col min="3817" max="3817" width="3" style="3" customWidth="1"/>
    <col min="3818" max="3818" width="55" style="3" customWidth="1"/>
    <col min="3819" max="3824" width="18.5546875" style="3" customWidth="1"/>
    <col min="3825" max="3825" width="19.5546875" style="3" customWidth="1"/>
    <col min="3826" max="3828" width="18.5546875" style="3" customWidth="1"/>
    <col min="3829" max="3830" width="17.5546875" style="3" customWidth="1"/>
    <col min="3831" max="3832" width="20.5546875" style="3" customWidth="1"/>
    <col min="3833" max="3833" width="21.88671875" style="3" customWidth="1"/>
    <col min="3834" max="3835" width="17.5546875" style="3" customWidth="1"/>
    <col min="3836" max="3836" width="18.88671875" style="3" bestFit="1" customWidth="1"/>
    <col min="3837" max="3837" width="17.5546875" style="3" customWidth="1"/>
    <col min="3838" max="4071" width="9.109375" style="3"/>
    <col min="4072" max="4072" width="2.44140625" style="3" customWidth="1"/>
    <col min="4073" max="4073" width="3" style="3" customWidth="1"/>
    <col min="4074" max="4074" width="55" style="3" customWidth="1"/>
    <col min="4075" max="4080" width="18.5546875" style="3" customWidth="1"/>
    <col min="4081" max="4081" width="19.5546875" style="3" customWidth="1"/>
    <col min="4082" max="4084" width="18.5546875" style="3" customWidth="1"/>
    <col min="4085" max="4086" width="17.5546875" style="3" customWidth="1"/>
    <col min="4087" max="4088" width="20.5546875" style="3" customWidth="1"/>
    <col min="4089" max="4089" width="21.88671875" style="3" customWidth="1"/>
    <col min="4090" max="4091" width="17.5546875" style="3" customWidth="1"/>
    <col min="4092" max="4092" width="18.88671875" style="3" bestFit="1" customWidth="1"/>
    <col min="4093" max="4093" width="17.5546875" style="3" customWidth="1"/>
    <col min="4094" max="4327" width="9.109375" style="3"/>
    <col min="4328" max="4328" width="2.44140625" style="3" customWidth="1"/>
    <col min="4329" max="4329" width="3" style="3" customWidth="1"/>
    <col min="4330" max="4330" width="55" style="3" customWidth="1"/>
    <col min="4331" max="4336" width="18.5546875" style="3" customWidth="1"/>
    <col min="4337" max="4337" width="19.5546875" style="3" customWidth="1"/>
    <col min="4338" max="4340" width="18.5546875" style="3" customWidth="1"/>
    <col min="4341" max="4342" width="17.5546875" style="3" customWidth="1"/>
    <col min="4343" max="4344" width="20.5546875" style="3" customWidth="1"/>
    <col min="4345" max="4345" width="21.88671875" style="3" customWidth="1"/>
    <col min="4346" max="4347" width="17.5546875" style="3" customWidth="1"/>
    <col min="4348" max="4348" width="18.88671875" style="3" bestFit="1" customWidth="1"/>
    <col min="4349" max="4349" width="17.5546875" style="3" customWidth="1"/>
    <col min="4350" max="4583" width="9.109375" style="3"/>
    <col min="4584" max="4584" width="2.44140625" style="3" customWidth="1"/>
    <col min="4585" max="4585" width="3" style="3" customWidth="1"/>
    <col min="4586" max="4586" width="55" style="3" customWidth="1"/>
    <col min="4587" max="4592" width="18.5546875" style="3" customWidth="1"/>
    <col min="4593" max="4593" width="19.5546875" style="3" customWidth="1"/>
    <col min="4594" max="4596" width="18.5546875" style="3" customWidth="1"/>
    <col min="4597" max="4598" width="17.5546875" style="3" customWidth="1"/>
    <col min="4599" max="4600" width="20.5546875" style="3" customWidth="1"/>
    <col min="4601" max="4601" width="21.88671875" style="3" customWidth="1"/>
    <col min="4602" max="4603" width="17.5546875" style="3" customWidth="1"/>
    <col min="4604" max="4604" width="18.88671875" style="3" bestFit="1" customWidth="1"/>
    <col min="4605" max="4605" width="17.5546875" style="3" customWidth="1"/>
    <col min="4606" max="4839" width="9.109375" style="3"/>
    <col min="4840" max="4840" width="2.44140625" style="3" customWidth="1"/>
    <col min="4841" max="4841" width="3" style="3" customWidth="1"/>
    <col min="4842" max="4842" width="55" style="3" customWidth="1"/>
    <col min="4843" max="4848" width="18.5546875" style="3" customWidth="1"/>
    <col min="4849" max="4849" width="19.5546875" style="3" customWidth="1"/>
    <col min="4850" max="4852" width="18.5546875" style="3" customWidth="1"/>
    <col min="4853" max="4854" width="17.5546875" style="3" customWidth="1"/>
    <col min="4855" max="4856" width="20.5546875" style="3" customWidth="1"/>
    <col min="4857" max="4857" width="21.88671875" style="3" customWidth="1"/>
    <col min="4858" max="4859" width="17.5546875" style="3" customWidth="1"/>
    <col min="4860" max="4860" width="18.88671875" style="3" bestFit="1" customWidth="1"/>
    <col min="4861" max="4861" width="17.5546875" style="3" customWidth="1"/>
    <col min="4862" max="5095" width="9.109375" style="3"/>
    <col min="5096" max="5096" width="2.44140625" style="3" customWidth="1"/>
    <col min="5097" max="5097" width="3" style="3" customWidth="1"/>
    <col min="5098" max="5098" width="55" style="3" customWidth="1"/>
    <col min="5099" max="5104" width="18.5546875" style="3" customWidth="1"/>
    <col min="5105" max="5105" width="19.5546875" style="3" customWidth="1"/>
    <col min="5106" max="5108" width="18.5546875" style="3" customWidth="1"/>
    <col min="5109" max="5110" width="17.5546875" style="3" customWidth="1"/>
    <col min="5111" max="5112" width="20.5546875" style="3" customWidth="1"/>
    <col min="5113" max="5113" width="21.88671875" style="3" customWidth="1"/>
    <col min="5114" max="5115" width="17.5546875" style="3" customWidth="1"/>
    <col min="5116" max="5116" width="18.88671875" style="3" bestFit="1" customWidth="1"/>
    <col min="5117" max="5117" width="17.5546875" style="3" customWidth="1"/>
    <col min="5118" max="5351" width="9.109375" style="3"/>
    <col min="5352" max="5352" width="2.44140625" style="3" customWidth="1"/>
    <col min="5353" max="5353" width="3" style="3" customWidth="1"/>
    <col min="5354" max="5354" width="55" style="3" customWidth="1"/>
    <col min="5355" max="5360" width="18.5546875" style="3" customWidth="1"/>
    <col min="5361" max="5361" width="19.5546875" style="3" customWidth="1"/>
    <col min="5362" max="5364" width="18.5546875" style="3" customWidth="1"/>
    <col min="5365" max="5366" width="17.5546875" style="3" customWidth="1"/>
    <col min="5367" max="5368" width="20.5546875" style="3" customWidth="1"/>
    <col min="5369" max="5369" width="21.88671875" style="3" customWidth="1"/>
    <col min="5370" max="5371" width="17.5546875" style="3" customWidth="1"/>
    <col min="5372" max="5372" width="18.88671875" style="3" bestFit="1" customWidth="1"/>
    <col min="5373" max="5373" width="17.5546875" style="3" customWidth="1"/>
    <col min="5374" max="5607" width="9.109375" style="3"/>
    <col min="5608" max="5608" width="2.44140625" style="3" customWidth="1"/>
    <col min="5609" max="5609" width="3" style="3" customWidth="1"/>
    <col min="5610" max="5610" width="55" style="3" customWidth="1"/>
    <col min="5611" max="5616" width="18.5546875" style="3" customWidth="1"/>
    <col min="5617" max="5617" width="19.5546875" style="3" customWidth="1"/>
    <col min="5618" max="5620" width="18.5546875" style="3" customWidth="1"/>
    <col min="5621" max="5622" width="17.5546875" style="3" customWidth="1"/>
    <col min="5623" max="5624" width="20.5546875" style="3" customWidth="1"/>
    <col min="5625" max="5625" width="21.88671875" style="3" customWidth="1"/>
    <col min="5626" max="5627" width="17.5546875" style="3" customWidth="1"/>
    <col min="5628" max="5628" width="18.88671875" style="3" bestFit="1" customWidth="1"/>
    <col min="5629" max="5629" width="17.5546875" style="3" customWidth="1"/>
    <col min="5630" max="5863" width="9.109375" style="3"/>
    <col min="5864" max="5864" width="2.44140625" style="3" customWidth="1"/>
    <col min="5865" max="5865" width="3" style="3" customWidth="1"/>
    <col min="5866" max="5866" width="55" style="3" customWidth="1"/>
    <col min="5867" max="5872" width="18.5546875" style="3" customWidth="1"/>
    <col min="5873" max="5873" width="19.5546875" style="3" customWidth="1"/>
    <col min="5874" max="5876" width="18.5546875" style="3" customWidth="1"/>
    <col min="5877" max="5878" width="17.5546875" style="3" customWidth="1"/>
    <col min="5879" max="5880" width="20.5546875" style="3" customWidth="1"/>
    <col min="5881" max="5881" width="21.88671875" style="3" customWidth="1"/>
    <col min="5882" max="5883" width="17.5546875" style="3" customWidth="1"/>
    <col min="5884" max="5884" width="18.88671875" style="3" bestFit="1" customWidth="1"/>
    <col min="5885" max="5885" width="17.5546875" style="3" customWidth="1"/>
    <col min="5886" max="6119" width="9.109375" style="3"/>
    <col min="6120" max="6120" width="2.44140625" style="3" customWidth="1"/>
    <col min="6121" max="6121" width="3" style="3" customWidth="1"/>
    <col min="6122" max="6122" width="55" style="3" customWidth="1"/>
    <col min="6123" max="6128" width="18.5546875" style="3" customWidth="1"/>
    <col min="6129" max="6129" width="19.5546875" style="3" customWidth="1"/>
    <col min="6130" max="6132" width="18.5546875" style="3" customWidth="1"/>
    <col min="6133" max="6134" width="17.5546875" style="3" customWidth="1"/>
    <col min="6135" max="6136" width="20.5546875" style="3" customWidth="1"/>
    <col min="6137" max="6137" width="21.88671875" style="3" customWidth="1"/>
    <col min="6138" max="6139" width="17.5546875" style="3" customWidth="1"/>
    <col min="6140" max="6140" width="18.88671875" style="3" bestFit="1" customWidth="1"/>
    <col min="6141" max="6141" width="17.5546875" style="3" customWidth="1"/>
    <col min="6142" max="6375" width="9.109375" style="3"/>
    <col min="6376" max="6376" width="2.44140625" style="3" customWidth="1"/>
    <col min="6377" max="6377" width="3" style="3" customWidth="1"/>
    <col min="6378" max="6378" width="55" style="3" customWidth="1"/>
    <col min="6379" max="6384" width="18.5546875" style="3" customWidth="1"/>
    <col min="6385" max="6385" width="19.5546875" style="3" customWidth="1"/>
    <col min="6386" max="6388" width="18.5546875" style="3" customWidth="1"/>
    <col min="6389" max="6390" width="17.5546875" style="3" customWidth="1"/>
    <col min="6391" max="6392" width="20.5546875" style="3" customWidth="1"/>
    <col min="6393" max="6393" width="21.88671875" style="3" customWidth="1"/>
    <col min="6394" max="6395" width="17.5546875" style="3" customWidth="1"/>
    <col min="6396" max="6396" width="18.88671875" style="3" bestFit="1" customWidth="1"/>
    <col min="6397" max="6397" width="17.5546875" style="3" customWidth="1"/>
    <col min="6398" max="6631" width="9.109375" style="3"/>
    <col min="6632" max="6632" width="2.44140625" style="3" customWidth="1"/>
    <col min="6633" max="6633" width="3" style="3" customWidth="1"/>
    <col min="6634" max="6634" width="55" style="3" customWidth="1"/>
    <col min="6635" max="6640" width="18.5546875" style="3" customWidth="1"/>
    <col min="6641" max="6641" width="19.5546875" style="3" customWidth="1"/>
    <col min="6642" max="6644" width="18.5546875" style="3" customWidth="1"/>
    <col min="6645" max="6646" width="17.5546875" style="3" customWidth="1"/>
    <col min="6647" max="6648" width="20.5546875" style="3" customWidth="1"/>
    <col min="6649" max="6649" width="21.88671875" style="3" customWidth="1"/>
    <col min="6650" max="6651" width="17.5546875" style="3" customWidth="1"/>
    <col min="6652" max="6652" width="18.88671875" style="3" bestFit="1" customWidth="1"/>
    <col min="6653" max="6653" width="17.5546875" style="3" customWidth="1"/>
    <col min="6654" max="6887" width="9.109375" style="3"/>
    <col min="6888" max="6888" width="2.44140625" style="3" customWidth="1"/>
    <col min="6889" max="6889" width="3" style="3" customWidth="1"/>
    <col min="6890" max="6890" width="55" style="3" customWidth="1"/>
    <col min="6891" max="6896" width="18.5546875" style="3" customWidth="1"/>
    <col min="6897" max="6897" width="19.5546875" style="3" customWidth="1"/>
    <col min="6898" max="6900" width="18.5546875" style="3" customWidth="1"/>
    <col min="6901" max="6902" width="17.5546875" style="3" customWidth="1"/>
    <col min="6903" max="6904" width="20.5546875" style="3" customWidth="1"/>
    <col min="6905" max="6905" width="21.88671875" style="3" customWidth="1"/>
    <col min="6906" max="6907" width="17.5546875" style="3" customWidth="1"/>
    <col min="6908" max="6908" width="18.88671875" style="3" bestFit="1" customWidth="1"/>
    <col min="6909" max="6909" width="17.5546875" style="3" customWidth="1"/>
    <col min="6910" max="7143" width="9.109375" style="3"/>
    <col min="7144" max="7144" width="2.44140625" style="3" customWidth="1"/>
    <col min="7145" max="7145" width="3" style="3" customWidth="1"/>
    <col min="7146" max="7146" width="55" style="3" customWidth="1"/>
    <col min="7147" max="7152" width="18.5546875" style="3" customWidth="1"/>
    <col min="7153" max="7153" width="19.5546875" style="3" customWidth="1"/>
    <col min="7154" max="7156" width="18.5546875" style="3" customWidth="1"/>
    <col min="7157" max="7158" width="17.5546875" style="3" customWidth="1"/>
    <col min="7159" max="7160" width="20.5546875" style="3" customWidth="1"/>
    <col min="7161" max="7161" width="21.88671875" style="3" customWidth="1"/>
    <col min="7162" max="7163" width="17.5546875" style="3" customWidth="1"/>
    <col min="7164" max="7164" width="18.88671875" style="3" bestFit="1" customWidth="1"/>
    <col min="7165" max="7165" width="17.5546875" style="3" customWidth="1"/>
    <col min="7166" max="7399" width="9.109375" style="3"/>
    <col min="7400" max="7400" width="2.44140625" style="3" customWidth="1"/>
    <col min="7401" max="7401" width="3" style="3" customWidth="1"/>
    <col min="7402" max="7402" width="55" style="3" customWidth="1"/>
    <col min="7403" max="7408" width="18.5546875" style="3" customWidth="1"/>
    <col min="7409" max="7409" width="19.5546875" style="3" customWidth="1"/>
    <col min="7410" max="7412" width="18.5546875" style="3" customWidth="1"/>
    <col min="7413" max="7414" width="17.5546875" style="3" customWidth="1"/>
    <col min="7415" max="7416" width="20.5546875" style="3" customWidth="1"/>
    <col min="7417" max="7417" width="21.88671875" style="3" customWidth="1"/>
    <col min="7418" max="7419" width="17.5546875" style="3" customWidth="1"/>
    <col min="7420" max="7420" width="18.88671875" style="3" bestFit="1" customWidth="1"/>
    <col min="7421" max="7421" width="17.5546875" style="3" customWidth="1"/>
    <col min="7422" max="7655" width="9.109375" style="3"/>
    <col min="7656" max="7656" width="2.44140625" style="3" customWidth="1"/>
    <col min="7657" max="7657" width="3" style="3" customWidth="1"/>
    <col min="7658" max="7658" width="55" style="3" customWidth="1"/>
    <col min="7659" max="7664" width="18.5546875" style="3" customWidth="1"/>
    <col min="7665" max="7665" width="19.5546875" style="3" customWidth="1"/>
    <col min="7666" max="7668" width="18.5546875" style="3" customWidth="1"/>
    <col min="7669" max="7670" width="17.5546875" style="3" customWidth="1"/>
    <col min="7671" max="7672" width="20.5546875" style="3" customWidth="1"/>
    <col min="7673" max="7673" width="21.88671875" style="3" customWidth="1"/>
    <col min="7674" max="7675" width="17.5546875" style="3" customWidth="1"/>
    <col min="7676" max="7676" width="18.88671875" style="3" bestFit="1" customWidth="1"/>
    <col min="7677" max="7677" width="17.5546875" style="3" customWidth="1"/>
    <col min="7678" max="7911" width="9.109375" style="3"/>
    <col min="7912" max="7912" width="2.44140625" style="3" customWidth="1"/>
    <col min="7913" max="7913" width="3" style="3" customWidth="1"/>
    <col min="7914" max="7914" width="55" style="3" customWidth="1"/>
    <col min="7915" max="7920" width="18.5546875" style="3" customWidth="1"/>
    <col min="7921" max="7921" width="19.5546875" style="3" customWidth="1"/>
    <col min="7922" max="7924" width="18.5546875" style="3" customWidth="1"/>
    <col min="7925" max="7926" width="17.5546875" style="3" customWidth="1"/>
    <col min="7927" max="7928" width="20.5546875" style="3" customWidth="1"/>
    <col min="7929" max="7929" width="21.88671875" style="3" customWidth="1"/>
    <col min="7930" max="7931" width="17.5546875" style="3" customWidth="1"/>
    <col min="7932" max="7932" width="18.88671875" style="3" bestFit="1" customWidth="1"/>
    <col min="7933" max="7933" width="17.5546875" style="3" customWidth="1"/>
    <col min="7934" max="8167" width="9.109375" style="3"/>
    <col min="8168" max="8168" width="2.44140625" style="3" customWidth="1"/>
    <col min="8169" max="8169" width="3" style="3" customWidth="1"/>
    <col min="8170" max="8170" width="55" style="3" customWidth="1"/>
    <col min="8171" max="8176" width="18.5546875" style="3" customWidth="1"/>
    <col min="8177" max="8177" width="19.5546875" style="3" customWidth="1"/>
    <col min="8178" max="8180" width="18.5546875" style="3" customWidth="1"/>
    <col min="8181" max="8182" width="17.5546875" style="3" customWidth="1"/>
    <col min="8183" max="8184" width="20.5546875" style="3" customWidth="1"/>
    <col min="8185" max="8185" width="21.88671875" style="3" customWidth="1"/>
    <col min="8186" max="8187" width="17.5546875" style="3" customWidth="1"/>
    <col min="8188" max="8188" width="18.88671875" style="3" bestFit="1" customWidth="1"/>
    <col min="8189" max="8189" width="17.5546875" style="3" customWidth="1"/>
    <col min="8190" max="8423" width="9.109375" style="3"/>
    <col min="8424" max="8424" width="2.44140625" style="3" customWidth="1"/>
    <col min="8425" max="8425" width="3" style="3" customWidth="1"/>
    <col min="8426" max="8426" width="55" style="3" customWidth="1"/>
    <col min="8427" max="8432" width="18.5546875" style="3" customWidth="1"/>
    <col min="8433" max="8433" width="19.5546875" style="3" customWidth="1"/>
    <col min="8434" max="8436" width="18.5546875" style="3" customWidth="1"/>
    <col min="8437" max="8438" width="17.5546875" style="3" customWidth="1"/>
    <col min="8439" max="8440" width="20.5546875" style="3" customWidth="1"/>
    <col min="8441" max="8441" width="21.88671875" style="3" customWidth="1"/>
    <col min="8442" max="8443" width="17.5546875" style="3" customWidth="1"/>
    <col min="8444" max="8444" width="18.88671875" style="3" bestFit="1" customWidth="1"/>
    <col min="8445" max="8445" width="17.5546875" style="3" customWidth="1"/>
    <col min="8446" max="8679" width="9.109375" style="3"/>
    <col min="8680" max="8680" width="2.44140625" style="3" customWidth="1"/>
    <col min="8681" max="8681" width="3" style="3" customWidth="1"/>
    <col min="8682" max="8682" width="55" style="3" customWidth="1"/>
    <col min="8683" max="8688" width="18.5546875" style="3" customWidth="1"/>
    <col min="8689" max="8689" width="19.5546875" style="3" customWidth="1"/>
    <col min="8690" max="8692" width="18.5546875" style="3" customWidth="1"/>
    <col min="8693" max="8694" width="17.5546875" style="3" customWidth="1"/>
    <col min="8695" max="8696" width="20.5546875" style="3" customWidth="1"/>
    <col min="8697" max="8697" width="21.88671875" style="3" customWidth="1"/>
    <col min="8698" max="8699" width="17.5546875" style="3" customWidth="1"/>
    <col min="8700" max="8700" width="18.88671875" style="3" bestFit="1" customWidth="1"/>
    <col min="8701" max="8701" width="17.5546875" style="3" customWidth="1"/>
    <col min="8702" max="8935" width="9.109375" style="3"/>
    <col min="8936" max="8936" width="2.44140625" style="3" customWidth="1"/>
    <col min="8937" max="8937" width="3" style="3" customWidth="1"/>
    <col min="8938" max="8938" width="55" style="3" customWidth="1"/>
    <col min="8939" max="8944" width="18.5546875" style="3" customWidth="1"/>
    <col min="8945" max="8945" width="19.5546875" style="3" customWidth="1"/>
    <col min="8946" max="8948" width="18.5546875" style="3" customWidth="1"/>
    <col min="8949" max="8950" width="17.5546875" style="3" customWidth="1"/>
    <col min="8951" max="8952" width="20.5546875" style="3" customWidth="1"/>
    <col min="8953" max="8953" width="21.88671875" style="3" customWidth="1"/>
    <col min="8954" max="8955" width="17.5546875" style="3" customWidth="1"/>
    <col min="8956" max="8956" width="18.88671875" style="3" bestFit="1" customWidth="1"/>
    <col min="8957" max="8957" width="17.5546875" style="3" customWidth="1"/>
    <col min="8958" max="9191" width="9.109375" style="3"/>
    <col min="9192" max="9192" width="2.44140625" style="3" customWidth="1"/>
    <col min="9193" max="9193" width="3" style="3" customWidth="1"/>
    <col min="9194" max="9194" width="55" style="3" customWidth="1"/>
    <col min="9195" max="9200" width="18.5546875" style="3" customWidth="1"/>
    <col min="9201" max="9201" width="19.5546875" style="3" customWidth="1"/>
    <col min="9202" max="9204" width="18.5546875" style="3" customWidth="1"/>
    <col min="9205" max="9206" width="17.5546875" style="3" customWidth="1"/>
    <col min="9207" max="9208" width="20.5546875" style="3" customWidth="1"/>
    <col min="9209" max="9209" width="21.88671875" style="3" customWidth="1"/>
    <col min="9210" max="9211" width="17.5546875" style="3" customWidth="1"/>
    <col min="9212" max="9212" width="18.88671875" style="3" bestFit="1" customWidth="1"/>
    <col min="9213" max="9213" width="17.5546875" style="3" customWidth="1"/>
    <col min="9214" max="9447" width="9.109375" style="3"/>
    <col min="9448" max="9448" width="2.44140625" style="3" customWidth="1"/>
    <col min="9449" max="9449" width="3" style="3" customWidth="1"/>
    <col min="9450" max="9450" width="55" style="3" customWidth="1"/>
    <col min="9451" max="9456" width="18.5546875" style="3" customWidth="1"/>
    <col min="9457" max="9457" width="19.5546875" style="3" customWidth="1"/>
    <col min="9458" max="9460" width="18.5546875" style="3" customWidth="1"/>
    <col min="9461" max="9462" width="17.5546875" style="3" customWidth="1"/>
    <col min="9463" max="9464" width="20.5546875" style="3" customWidth="1"/>
    <col min="9465" max="9465" width="21.88671875" style="3" customWidth="1"/>
    <col min="9466" max="9467" width="17.5546875" style="3" customWidth="1"/>
    <col min="9468" max="9468" width="18.88671875" style="3" bestFit="1" customWidth="1"/>
    <col min="9469" max="9469" width="17.5546875" style="3" customWidth="1"/>
    <col min="9470" max="9703" width="9.109375" style="3"/>
    <col min="9704" max="9704" width="2.44140625" style="3" customWidth="1"/>
    <col min="9705" max="9705" width="3" style="3" customWidth="1"/>
    <col min="9706" max="9706" width="55" style="3" customWidth="1"/>
    <col min="9707" max="9712" width="18.5546875" style="3" customWidth="1"/>
    <col min="9713" max="9713" width="19.5546875" style="3" customWidth="1"/>
    <col min="9714" max="9716" width="18.5546875" style="3" customWidth="1"/>
    <col min="9717" max="9718" width="17.5546875" style="3" customWidth="1"/>
    <col min="9719" max="9720" width="20.5546875" style="3" customWidth="1"/>
    <col min="9721" max="9721" width="21.88671875" style="3" customWidth="1"/>
    <col min="9722" max="9723" width="17.5546875" style="3" customWidth="1"/>
    <col min="9724" max="9724" width="18.88671875" style="3" bestFit="1" customWidth="1"/>
    <col min="9725" max="9725" width="17.5546875" style="3" customWidth="1"/>
    <col min="9726" max="9959" width="9.109375" style="3"/>
    <col min="9960" max="9960" width="2.44140625" style="3" customWidth="1"/>
    <col min="9961" max="9961" width="3" style="3" customWidth="1"/>
    <col min="9962" max="9962" width="55" style="3" customWidth="1"/>
    <col min="9963" max="9968" width="18.5546875" style="3" customWidth="1"/>
    <col min="9969" max="9969" width="19.5546875" style="3" customWidth="1"/>
    <col min="9970" max="9972" width="18.5546875" style="3" customWidth="1"/>
    <col min="9973" max="9974" width="17.5546875" style="3" customWidth="1"/>
    <col min="9975" max="9976" width="20.5546875" style="3" customWidth="1"/>
    <col min="9977" max="9977" width="21.88671875" style="3" customWidth="1"/>
    <col min="9978" max="9979" width="17.5546875" style="3" customWidth="1"/>
    <col min="9980" max="9980" width="18.88671875" style="3" bestFit="1" customWidth="1"/>
    <col min="9981" max="9981" width="17.5546875" style="3" customWidth="1"/>
    <col min="9982" max="10215" width="9.109375" style="3"/>
    <col min="10216" max="10216" width="2.44140625" style="3" customWidth="1"/>
    <col min="10217" max="10217" width="3" style="3" customWidth="1"/>
    <col min="10218" max="10218" width="55" style="3" customWidth="1"/>
    <col min="10219" max="10224" width="18.5546875" style="3" customWidth="1"/>
    <col min="10225" max="10225" width="19.5546875" style="3" customWidth="1"/>
    <col min="10226" max="10228" width="18.5546875" style="3" customWidth="1"/>
    <col min="10229" max="10230" width="17.5546875" style="3" customWidth="1"/>
    <col min="10231" max="10232" width="20.5546875" style="3" customWidth="1"/>
    <col min="10233" max="10233" width="21.88671875" style="3" customWidth="1"/>
    <col min="10234" max="10235" width="17.5546875" style="3" customWidth="1"/>
    <col min="10236" max="10236" width="18.88671875" style="3" bestFit="1" customWidth="1"/>
    <col min="10237" max="10237" width="17.5546875" style="3" customWidth="1"/>
    <col min="10238" max="10471" width="9.109375" style="3"/>
    <col min="10472" max="10472" width="2.44140625" style="3" customWidth="1"/>
    <col min="10473" max="10473" width="3" style="3" customWidth="1"/>
    <col min="10474" max="10474" width="55" style="3" customWidth="1"/>
    <col min="10475" max="10480" width="18.5546875" style="3" customWidth="1"/>
    <col min="10481" max="10481" width="19.5546875" style="3" customWidth="1"/>
    <col min="10482" max="10484" width="18.5546875" style="3" customWidth="1"/>
    <col min="10485" max="10486" width="17.5546875" style="3" customWidth="1"/>
    <col min="10487" max="10488" width="20.5546875" style="3" customWidth="1"/>
    <col min="10489" max="10489" width="21.88671875" style="3" customWidth="1"/>
    <col min="10490" max="10491" width="17.5546875" style="3" customWidth="1"/>
    <col min="10492" max="10492" width="18.88671875" style="3" bestFit="1" customWidth="1"/>
    <col min="10493" max="10493" width="17.5546875" style="3" customWidth="1"/>
    <col min="10494" max="10727" width="9.109375" style="3"/>
    <col min="10728" max="10728" width="2.44140625" style="3" customWidth="1"/>
    <col min="10729" max="10729" width="3" style="3" customWidth="1"/>
    <col min="10730" max="10730" width="55" style="3" customWidth="1"/>
    <col min="10731" max="10736" width="18.5546875" style="3" customWidth="1"/>
    <col min="10737" max="10737" width="19.5546875" style="3" customWidth="1"/>
    <col min="10738" max="10740" width="18.5546875" style="3" customWidth="1"/>
    <col min="10741" max="10742" width="17.5546875" style="3" customWidth="1"/>
    <col min="10743" max="10744" width="20.5546875" style="3" customWidth="1"/>
    <col min="10745" max="10745" width="21.88671875" style="3" customWidth="1"/>
    <col min="10746" max="10747" width="17.5546875" style="3" customWidth="1"/>
    <col min="10748" max="10748" width="18.88671875" style="3" bestFit="1" customWidth="1"/>
    <col min="10749" max="10749" width="17.5546875" style="3" customWidth="1"/>
    <col min="10750" max="10983" width="9.109375" style="3"/>
    <col min="10984" max="10984" width="2.44140625" style="3" customWidth="1"/>
    <col min="10985" max="10985" width="3" style="3" customWidth="1"/>
    <col min="10986" max="10986" width="55" style="3" customWidth="1"/>
    <col min="10987" max="10992" width="18.5546875" style="3" customWidth="1"/>
    <col min="10993" max="10993" width="19.5546875" style="3" customWidth="1"/>
    <col min="10994" max="10996" width="18.5546875" style="3" customWidth="1"/>
    <col min="10997" max="10998" width="17.5546875" style="3" customWidth="1"/>
    <col min="10999" max="11000" width="20.5546875" style="3" customWidth="1"/>
    <col min="11001" max="11001" width="21.88671875" style="3" customWidth="1"/>
    <col min="11002" max="11003" width="17.5546875" style="3" customWidth="1"/>
    <col min="11004" max="11004" width="18.88671875" style="3" bestFit="1" customWidth="1"/>
    <col min="11005" max="11005" width="17.5546875" style="3" customWidth="1"/>
    <col min="11006" max="11239" width="9.109375" style="3"/>
    <col min="11240" max="11240" width="2.44140625" style="3" customWidth="1"/>
    <col min="11241" max="11241" width="3" style="3" customWidth="1"/>
    <col min="11242" max="11242" width="55" style="3" customWidth="1"/>
    <col min="11243" max="11248" width="18.5546875" style="3" customWidth="1"/>
    <col min="11249" max="11249" width="19.5546875" style="3" customWidth="1"/>
    <col min="11250" max="11252" width="18.5546875" style="3" customWidth="1"/>
    <col min="11253" max="11254" width="17.5546875" style="3" customWidth="1"/>
    <col min="11255" max="11256" width="20.5546875" style="3" customWidth="1"/>
    <col min="11257" max="11257" width="21.88671875" style="3" customWidth="1"/>
    <col min="11258" max="11259" width="17.5546875" style="3" customWidth="1"/>
    <col min="11260" max="11260" width="18.88671875" style="3" bestFit="1" customWidth="1"/>
    <col min="11261" max="11261" width="17.5546875" style="3" customWidth="1"/>
    <col min="11262" max="11495" width="9.109375" style="3"/>
    <col min="11496" max="11496" width="2.44140625" style="3" customWidth="1"/>
    <col min="11497" max="11497" width="3" style="3" customWidth="1"/>
    <col min="11498" max="11498" width="55" style="3" customWidth="1"/>
    <col min="11499" max="11504" width="18.5546875" style="3" customWidth="1"/>
    <col min="11505" max="11505" width="19.5546875" style="3" customWidth="1"/>
    <col min="11506" max="11508" width="18.5546875" style="3" customWidth="1"/>
    <col min="11509" max="11510" width="17.5546875" style="3" customWidth="1"/>
    <col min="11511" max="11512" width="20.5546875" style="3" customWidth="1"/>
    <col min="11513" max="11513" width="21.88671875" style="3" customWidth="1"/>
    <col min="11514" max="11515" width="17.5546875" style="3" customWidth="1"/>
    <col min="11516" max="11516" width="18.88671875" style="3" bestFit="1" customWidth="1"/>
    <col min="11517" max="11517" width="17.5546875" style="3" customWidth="1"/>
    <col min="11518" max="11751" width="9.109375" style="3"/>
    <col min="11752" max="11752" width="2.44140625" style="3" customWidth="1"/>
    <col min="11753" max="11753" width="3" style="3" customWidth="1"/>
    <col min="11754" max="11754" width="55" style="3" customWidth="1"/>
    <col min="11755" max="11760" width="18.5546875" style="3" customWidth="1"/>
    <col min="11761" max="11761" width="19.5546875" style="3" customWidth="1"/>
    <col min="11762" max="11764" width="18.5546875" style="3" customWidth="1"/>
    <col min="11765" max="11766" width="17.5546875" style="3" customWidth="1"/>
    <col min="11767" max="11768" width="20.5546875" style="3" customWidth="1"/>
    <col min="11769" max="11769" width="21.88671875" style="3" customWidth="1"/>
    <col min="11770" max="11771" width="17.5546875" style="3" customWidth="1"/>
    <col min="11772" max="11772" width="18.88671875" style="3" bestFit="1" customWidth="1"/>
    <col min="11773" max="11773" width="17.5546875" style="3" customWidth="1"/>
    <col min="11774" max="12007" width="9.109375" style="3"/>
    <col min="12008" max="12008" width="2.44140625" style="3" customWidth="1"/>
    <col min="12009" max="12009" width="3" style="3" customWidth="1"/>
    <col min="12010" max="12010" width="55" style="3" customWidth="1"/>
    <col min="12011" max="12016" width="18.5546875" style="3" customWidth="1"/>
    <col min="12017" max="12017" width="19.5546875" style="3" customWidth="1"/>
    <col min="12018" max="12020" width="18.5546875" style="3" customWidth="1"/>
    <col min="12021" max="12022" width="17.5546875" style="3" customWidth="1"/>
    <col min="12023" max="12024" width="20.5546875" style="3" customWidth="1"/>
    <col min="12025" max="12025" width="21.88671875" style="3" customWidth="1"/>
    <col min="12026" max="12027" width="17.5546875" style="3" customWidth="1"/>
    <col min="12028" max="12028" width="18.88671875" style="3" bestFit="1" customWidth="1"/>
    <col min="12029" max="12029" width="17.5546875" style="3" customWidth="1"/>
    <col min="12030" max="12263" width="9.109375" style="3"/>
    <col min="12264" max="12264" width="2.44140625" style="3" customWidth="1"/>
    <col min="12265" max="12265" width="3" style="3" customWidth="1"/>
    <col min="12266" max="12266" width="55" style="3" customWidth="1"/>
    <col min="12267" max="12272" width="18.5546875" style="3" customWidth="1"/>
    <col min="12273" max="12273" width="19.5546875" style="3" customWidth="1"/>
    <col min="12274" max="12276" width="18.5546875" style="3" customWidth="1"/>
    <col min="12277" max="12278" width="17.5546875" style="3" customWidth="1"/>
    <col min="12279" max="12280" width="20.5546875" style="3" customWidth="1"/>
    <col min="12281" max="12281" width="21.88671875" style="3" customWidth="1"/>
    <col min="12282" max="12283" width="17.5546875" style="3" customWidth="1"/>
    <col min="12284" max="12284" width="18.88671875" style="3" bestFit="1" customWidth="1"/>
    <col min="12285" max="12285" width="17.5546875" style="3" customWidth="1"/>
    <col min="12286" max="12519" width="9.109375" style="3"/>
    <col min="12520" max="12520" width="2.44140625" style="3" customWidth="1"/>
    <col min="12521" max="12521" width="3" style="3" customWidth="1"/>
    <col min="12522" max="12522" width="55" style="3" customWidth="1"/>
    <col min="12523" max="12528" width="18.5546875" style="3" customWidth="1"/>
    <col min="12529" max="12529" width="19.5546875" style="3" customWidth="1"/>
    <col min="12530" max="12532" width="18.5546875" style="3" customWidth="1"/>
    <col min="12533" max="12534" width="17.5546875" style="3" customWidth="1"/>
    <col min="12535" max="12536" width="20.5546875" style="3" customWidth="1"/>
    <col min="12537" max="12537" width="21.88671875" style="3" customWidth="1"/>
    <col min="12538" max="12539" width="17.5546875" style="3" customWidth="1"/>
    <col min="12540" max="12540" width="18.88671875" style="3" bestFit="1" customWidth="1"/>
    <col min="12541" max="12541" width="17.5546875" style="3" customWidth="1"/>
    <col min="12542" max="12775" width="9.109375" style="3"/>
    <col min="12776" max="12776" width="2.44140625" style="3" customWidth="1"/>
    <col min="12777" max="12777" width="3" style="3" customWidth="1"/>
    <col min="12778" max="12778" width="55" style="3" customWidth="1"/>
    <col min="12779" max="12784" width="18.5546875" style="3" customWidth="1"/>
    <col min="12785" max="12785" width="19.5546875" style="3" customWidth="1"/>
    <col min="12786" max="12788" width="18.5546875" style="3" customWidth="1"/>
    <col min="12789" max="12790" width="17.5546875" style="3" customWidth="1"/>
    <col min="12791" max="12792" width="20.5546875" style="3" customWidth="1"/>
    <col min="12793" max="12793" width="21.88671875" style="3" customWidth="1"/>
    <col min="12794" max="12795" width="17.5546875" style="3" customWidth="1"/>
    <col min="12796" max="12796" width="18.88671875" style="3" bestFit="1" customWidth="1"/>
    <col min="12797" max="12797" width="17.5546875" style="3" customWidth="1"/>
    <col min="12798" max="13031" width="9.109375" style="3"/>
    <col min="13032" max="13032" width="2.44140625" style="3" customWidth="1"/>
    <col min="13033" max="13033" width="3" style="3" customWidth="1"/>
    <col min="13034" max="13034" width="55" style="3" customWidth="1"/>
    <col min="13035" max="13040" width="18.5546875" style="3" customWidth="1"/>
    <col min="13041" max="13041" width="19.5546875" style="3" customWidth="1"/>
    <col min="13042" max="13044" width="18.5546875" style="3" customWidth="1"/>
    <col min="13045" max="13046" width="17.5546875" style="3" customWidth="1"/>
    <col min="13047" max="13048" width="20.5546875" style="3" customWidth="1"/>
    <col min="13049" max="13049" width="21.88671875" style="3" customWidth="1"/>
    <col min="13050" max="13051" width="17.5546875" style="3" customWidth="1"/>
    <col min="13052" max="13052" width="18.88671875" style="3" bestFit="1" customWidth="1"/>
    <col min="13053" max="13053" width="17.5546875" style="3" customWidth="1"/>
    <col min="13054" max="13287" width="9.109375" style="3"/>
    <col min="13288" max="13288" width="2.44140625" style="3" customWidth="1"/>
    <col min="13289" max="13289" width="3" style="3" customWidth="1"/>
    <col min="13290" max="13290" width="55" style="3" customWidth="1"/>
    <col min="13291" max="13296" width="18.5546875" style="3" customWidth="1"/>
    <col min="13297" max="13297" width="19.5546875" style="3" customWidth="1"/>
    <col min="13298" max="13300" width="18.5546875" style="3" customWidth="1"/>
    <col min="13301" max="13302" width="17.5546875" style="3" customWidth="1"/>
    <col min="13303" max="13304" width="20.5546875" style="3" customWidth="1"/>
    <col min="13305" max="13305" width="21.88671875" style="3" customWidth="1"/>
    <col min="13306" max="13307" width="17.5546875" style="3" customWidth="1"/>
    <col min="13308" max="13308" width="18.88671875" style="3" bestFit="1" customWidth="1"/>
    <col min="13309" max="13309" width="17.5546875" style="3" customWidth="1"/>
    <col min="13310" max="13543" width="9.109375" style="3"/>
    <col min="13544" max="13544" width="2.44140625" style="3" customWidth="1"/>
    <col min="13545" max="13545" width="3" style="3" customWidth="1"/>
    <col min="13546" max="13546" width="55" style="3" customWidth="1"/>
    <col min="13547" max="13552" width="18.5546875" style="3" customWidth="1"/>
    <col min="13553" max="13553" width="19.5546875" style="3" customWidth="1"/>
    <col min="13554" max="13556" width="18.5546875" style="3" customWidth="1"/>
    <col min="13557" max="13558" width="17.5546875" style="3" customWidth="1"/>
    <col min="13559" max="13560" width="20.5546875" style="3" customWidth="1"/>
    <col min="13561" max="13561" width="21.88671875" style="3" customWidth="1"/>
    <col min="13562" max="13563" width="17.5546875" style="3" customWidth="1"/>
    <col min="13564" max="13564" width="18.88671875" style="3" bestFit="1" customWidth="1"/>
    <col min="13565" max="13565" width="17.5546875" style="3" customWidth="1"/>
    <col min="13566" max="13799" width="9.109375" style="3"/>
    <col min="13800" max="13800" width="2.44140625" style="3" customWidth="1"/>
    <col min="13801" max="13801" width="3" style="3" customWidth="1"/>
    <col min="13802" max="13802" width="55" style="3" customWidth="1"/>
    <col min="13803" max="13808" width="18.5546875" style="3" customWidth="1"/>
    <col min="13809" max="13809" width="19.5546875" style="3" customWidth="1"/>
    <col min="13810" max="13812" width="18.5546875" style="3" customWidth="1"/>
    <col min="13813" max="13814" width="17.5546875" style="3" customWidth="1"/>
    <col min="13815" max="13816" width="20.5546875" style="3" customWidth="1"/>
    <col min="13817" max="13817" width="21.88671875" style="3" customWidth="1"/>
    <col min="13818" max="13819" width="17.5546875" style="3" customWidth="1"/>
    <col min="13820" max="13820" width="18.88671875" style="3" bestFit="1" customWidth="1"/>
    <col min="13821" max="13821" width="17.5546875" style="3" customWidth="1"/>
    <col min="13822" max="14055" width="9.109375" style="3"/>
    <col min="14056" max="14056" width="2.44140625" style="3" customWidth="1"/>
    <col min="14057" max="14057" width="3" style="3" customWidth="1"/>
    <col min="14058" max="14058" width="55" style="3" customWidth="1"/>
    <col min="14059" max="14064" width="18.5546875" style="3" customWidth="1"/>
    <col min="14065" max="14065" width="19.5546875" style="3" customWidth="1"/>
    <col min="14066" max="14068" width="18.5546875" style="3" customWidth="1"/>
    <col min="14069" max="14070" width="17.5546875" style="3" customWidth="1"/>
    <col min="14071" max="14072" width="20.5546875" style="3" customWidth="1"/>
    <col min="14073" max="14073" width="21.88671875" style="3" customWidth="1"/>
    <col min="14074" max="14075" width="17.5546875" style="3" customWidth="1"/>
    <col min="14076" max="14076" width="18.88671875" style="3" bestFit="1" customWidth="1"/>
    <col min="14077" max="14077" width="17.5546875" style="3" customWidth="1"/>
    <col min="14078" max="14311" width="9.109375" style="3"/>
    <col min="14312" max="14312" width="2.44140625" style="3" customWidth="1"/>
    <col min="14313" max="14313" width="3" style="3" customWidth="1"/>
    <col min="14314" max="14314" width="55" style="3" customWidth="1"/>
    <col min="14315" max="14320" width="18.5546875" style="3" customWidth="1"/>
    <col min="14321" max="14321" width="19.5546875" style="3" customWidth="1"/>
    <col min="14322" max="14324" width="18.5546875" style="3" customWidth="1"/>
    <col min="14325" max="14326" width="17.5546875" style="3" customWidth="1"/>
    <col min="14327" max="14328" width="20.5546875" style="3" customWidth="1"/>
    <col min="14329" max="14329" width="21.88671875" style="3" customWidth="1"/>
    <col min="14330" max="14331" width="17.5546875" style="3" customWidth="1"/>
    <col min="14332" max="14332" width="18.88671875" style="3" bestFit="1" customWidth="1"/>
    <col min="14333" max="14333" width="17.5546875" style="3" customWidth="1"/>
    <col min="14334" max="14567" width="9.109375" style="3"/>
    <col min="14568" max="14568" width="2.44140625" style="3" customWidth="1"/>
    <col min="14569" max="14569" width="3" style="3" customWidth="1"/>
    <col min="14570" max="14570" width="55" style="3" customWidth="1"/>
    <col min="14571" max="14576" width="18.5546875" style="3" customWidth="1"/>
    <col min="14577" max="14577" width="19.5546875" style="3" customWidth="1"/>
    <col min="14578" max="14580" width="18.5546875" style="3" customWidth="1"/>
    <col min="14581" max="14582" width="17.5546875" style="3" customWidth="1"/>
    <col min="14583" max="14584" width="20.5546875" style="3" customWidth="1"/>
    <col min="14585" max="14585" width="21.88671875" style="3" customWidth="1"/>
    <col min="14586" max="14587" width="17.5546875" style="3" customWidth="1"/>
    <col min="14588" max="14588" width="18.88671875" style="3" bestFit="1" customWidth="1"/>
    <col min="14589" max="14589" width="17.5546875" style="3" customWidth="1"/>
    <col min="14590" max="14823" width="9.109375" style="3"/>
    <col min="14824" max="14824" width="2.44140625" style="3" customWidth="1"/>
    <col min="14825" max="14825" width="3" style="3" customWidth="1"/>
    <col min="14826" max="14826" width="55" style="3" customWidth="1"/>
    <col min="14827" max="14832" width="18.5546875" style="3" customWidth="1"/>
    <col min="14833" max="14833" width="19.5546875" style="3" customWidth="1"/>
    <col min="14834" max="14836" width="18.5546875" style="3" customWidth="1"/>
    <col min="14837" max="14838" width="17.5546875" style="3" customWidth="1"/>
    <col min="14839" max="14840" width="20.5546875" style="3" customWidth="1"/>
    <col min="14841" max="14841" width="21.88671875" style="3" customWidth="1"/>
    <col min="14842" max="14843" width="17.5546875" style="3" customWidth="1"/>
    <col min="14844" max="14844" width="18.88671875" style="3" bestFit="1" customWidth="1"/>
    <col min="14845" max="14845" width="17.5546875" style="3" customWidth="1"/>
    <col min="14846" max="15079" width="9.109375" style="3"/>
    <col min="15080" max="15080" width="2.44140625" style="3" customWidth="1"/>
    <col min="15081" max="15081" width="3" style="3" customWidth="1"/>
    <col min="15082" max="15082" width="55" style="3" customWidth="1"/>
    <col min="15083" max="15088" width="18.5546875" style="3" customWidth="1"/>
    <col min="15089" max="15089" width="19.5546875" style="3" customWidth="1"/>
    <col min="15090" max="15092" width="18.5546875" style="3" customWidth="1"/>
    <col min="15093" max="15094" width="17.5546875" style="3" customWidth="1"/>
    <col min="15095" max="15096" width="20.5546875" style="3" customWidth="1"/>
    <col min="15097" max="15097" width="21.88671875" style="3" customWidth="1"/>
    <col min="15098" max="15099" width="17.5546875" style="3" customWidth="1"/>
    <col min="15100" max="15100" width="18.88671875" style="3" bestFit="1" customWidth="1"/>
    <col min="15101" max="15101" width="17.5546875" style="3" customWidth="1"/>
    <col min="15102" max="15335" width="9.109375" style="3"/>
    <col min="15336" max="15336" width="2.44140625" style="3" customWidth="1"/>
    <col min="15337" max="15337" width="3" style="3" customWidth="1"/>
    <col min="15338" max="15338" width="55" style="3" customWidth="1"/>
    <col min="15339" max="15344" width="18.5546875" style="3" customWidth="1"/>
    <col min="15345" max="15345" width="19.5546875" style="3" customWidth="1"/>
    <col min="15346" max="15348" width="18.5546875" style="3" customWidth="1"/>
    <col min="15349" max="15350" width="17.5546875" style="3" customWidth="1"/>
    <col min="15351" max="15352" width="20.5546875" style="3" customWidth="1"/>
    <col min="15353" max="15353" width="21.88671875" style="3" customWidth="1"/>
    <col min="15354" max="15355" width="17.5546875" style="3" customWidth="1"/>
    <col min="15356" max="15356" width="18.88671875" style="3" bestFit="1" customWidth="1"/>
    <col min="15357" max="15357" width="17.5546875" style="3" customWidth="1"/>
    <col min="15358" max="15591" width="9.109375" style="3"/>
    <col min="15592" max="15592" width="2.44140625" style="3" customWidth="1"/>
    <col min="15593" max="15593" width="3" style="3" customWidth="1"/>
    <col min="15594" max="15594" width="55" style="3" customWidth="1"/>
    <col min="15595" max="15600" width="18.5546875" style="3" customWidth="1"/>
    <col min="15601" max="15601" width="19.5546875" style="3" customWidth="1"/>
    <col min="15602" max="15604" width="18.5546875" style="3" customWidth="1"/>
    <col min="15605" max="15606" width="17.5546875" style="3" customWidth="1"/>
    <col min="15607" max="15608" width="20.5546875" style="3" customWidth="1"/>
    <col min="15609" max="15609" width="21.88671875" style="3" customWidth="1"/>
    <col min="15610" max="15611" width="17.5546875" style="3" customWidth="1"/>
    <col min="15612" max="15612" width="18.88671875" style="3" bestFit="1" customWidth="1"/>
    <col min="15613" max="15613" width="17.5546875" style="3" customWidth="1"/>
    <col min="15614" max="15847" width="9.109375" style="3"/>
    <col min="15848" max="15848" width="2.44140625" style="3" customWidth="1"/>
    <col min="15849" max="15849" width="3" style="3" customWidth="1"/>
    <col min="15850" max="15850" width="55" style="3" customWidth="1"/>
    <col min="15851" max="15856" width="18.5546875" style="3" customWidth="1"/>
    <col min="15857" max="15857" width="19.5546875" style="3" customWidth="1"/>
    <col min="15858" max="15860" width="18.5546875" style="3" customWidth="1"/>
    <col min="15861" max="15862" width="17.5546875" style="3" customWidth="1"/>
    <col min="15863" max="15864" width="20.5546875" style="3" customWidth="1"/>
    <col min="15865" max="15865" width="21.88671875" style="3" customWidth="1"/>
    <col min="15866" max="15867" width="17.5546875" style="3" customWidth="1"/>
    <col min="15868" max="15868" width="18.88671875" style="3" bestFit="1" customWidth="1"/>
    <col min="15869" max="15869" width="17.5546875" style="3" customWidth="1"/>
    <col min="15870" max="16103" width="9.109375" style="3"/>
    <col min="16104" max="16104" width="2.44140625" style="3" customWidth="1"/>
    <col min="16105" max="16105" width="3" style="3" customWidth="1"/>
    <col min="16106" max="16106" width="55" style="3" customWidth="1"/>
    <col min="16107" max="16112" width="18.5546875" style="3" customWidth="1"/>
    <col min="16113" max="16113" width="19.5546875" style="3" customWidth="1"/>
    <col min="16114" max="16116" width="18.5546875" style="3" customWidth="1"/>
    <col min="16117" max="16118" width="17.5546875" style="3" customWidth="1"/>
    <col min="16119" max="16120" width="20.5546875" style="3" customWidth="1"/>
    <col min="16121" max="16121" width="21.88671875" style="3" customWidth="1"/>
    <col min="16122" max="16123" width="17.5546875" style="3" customWidth="1"/>
    <col min="16124" max="16124" width="18.88671875" style="3" bestFit="1" customWidth="1"/>
    <col min="16125" max="16125" width="17.5546875" style="3" customWidth="1"/>
    <col min="16126" max="16384" width="9.109375" style="3"/>
  </cols>
  <sheetData>
    <row r="1" spans="1:38" s="84" customFormat="1" ht="30.9" customHeight="1">
      <c r="A1" s="282" t="s">
        <v>1061</v>
      </c>
      <c r="B1" s="282"/>
      <c r="C1" s="282"/>
      <c r="D1" s="282"/>
      <c r="E1" s="282"/>
      <c r="AF1" s="284"/>
      <c r="AG1" s="284"/>
      <c r="AH1" s="284"/>
      <c r="AI1" s="284"/>
    </row>
    <row r="2" spans="1:38" s="83" customFormat="1" ht="12">
      <c r="B2" s="293"/>
      <c r="AF2" s="294"/>
      <c r="AG2" s="294"/>
      <c r="AH2" s="294"/>
      <c r="AI2" s="294"/>
    </row>
    <row r="3" spans="1:38" s="263" customFormat="1" ht="41.25" customHeight="1"/>
    <row r="4" spans="1:38" s="92" customFormat="1" ht="30" customHeight="1">
      <c r="A4" s="115"/>
      <c r="B4" s="117"/>
      <c r="C4" s="430" t="s">
        <v>696</v>
      </c>
      <c r="D4" s="427"/>
      <c r="E4" s="427"/>
      <c r="F4" s="427"/>
      <c r="G4" s="428"/>
      <c r="H4" s="429"/>
      <c r="I4" s="426" t="s">
        <v>697</v>
      </c>
      <c r="J4" s="427"/>
      <c r="K4" s="427"/>
      <c r="L4" s="427"/>
      <c r="M4" s="428"/>
      <c r="N4" s="429"/>
      <c r="O4" s="426" t="s">
        <v>1199</v>
      </c>
      <c r="P4" s="427"/>
      <c r="Q4" s="427"/>
      <c r="R4" s="427"/>
      <c r="S4" s="428"/>
      <c r="T4" s="429"/>
      <c r="U4" s="426" t="s">
        <v>1046</v>
      </c>
      <c r="V4" s="427"/>
      <c r="W4" s="427"/>
      <c r="X4" s="427"/>
      <c r="Y4" s="428"/>
      <c r="Z4" s="429"/>
      <c r="AA4" s="439" t="s">
        <v>1137</v>
      </c>
      <c r="AB4" s="440"/>
      <c r="AC4" s="440"/>
      <c r="AD4" s="440"/>
      <c r="AE4" s="440"/>
      <c r="AF4" s="441"/>
      <c r="AG4" s="426" t="s">
        <v>1138</v>
      </c>
      <c r="AH4" s="427"/>
      <c r="AI4" s="427"/>
      <c r="AJ4" s="427"/>
      <c r="AK4" s="428"/>
      <c r="AL4" s="429"/>
    </row>
    <row r="5" spans="1:38">
      <c r="A5" s="94"/>
      <c r="B5" s="118"/>
      <c r="C5" s="310">
        <v>2022</v>
      </c>
      <c r="D5" s="310">
        <v>2023</v>
      </c>
      <c r="E5" s="310">
        <v>2024</v>
      </c>
      <c r="F5" s="310">
        <v>2025</v>
      </c>
      <c r="G5" s="310">
        <v>2026</v>
      </c>
      <c r="H5" s="310">
        <v>2027</v>
      </c>
      <c r="I5" s="310">
        <v>2022</v>
      </c>
      <c r="J5" s="310">
        <v>2023</v>
      </c>
      <c r="K5" s="310">
        <v>2024</v>
      </c>
      <c r="L5" s="310">
        <v>2025</v>
      </c>
      <c r="M5" s="310">
        <v>2026</v>
      </c>
      <c r="N5" s="310">
        <v>2027</v>
      </c>
      <c r="O5" s="310">
        <v>2022</v>
      </c>
      <c r="P5" s="310">
        <v>2023</v>
      </c>
      <c r="Q5" s="310">
        <v>2024</v>
      </c>
      <c r="R5" s="310">
        <v>2025</v>
      </c>
      <c r="S5" s="310">
        <v>2026</v>
      </c>
      <c r="T5" s="310">
        <v>2027</v>
      </c>
      <c r="U5" s="310">
        <v>2022</v>
      </c>
      <c r="V5" s="310">
        <v>2023</v>
      </c>
      <c r="W5" s="310">
        <v>2024</v>
      </c>
      <c r="X5" s="310">
        <v>2025</v>
      </c>
      <c r="Y5" s="310">
        <v>2026</v>
      </c>
      <c r="Z5" s="310">
        <v>2027</v>
      </c>
      <c r="AA5" s="310">
        <v>2022</v>
      </c>
      <c r="AB5" s="310">
        <v>2023</v>
      </c>
      <c r="AC5" s="310">
        <v>2024</v>
      </c>
      <c r="AD5" s="310">
        <v>2025</v>
      </c>
      <c r="AE5" s="310">
        <v>2026</v>
      </c>
      <c r="AF5" s="310">
        <v>2027</v>
      </c>
      <c r="AG5" s="310">
        <v>2022</v>
      </c>
      <c r="AH5" s="310">
        <v>2023</v>
      </c>
      <c r="AI5" s="310">
        <v>2024</v>
      </c>
      <c r="AJ5" s="310">
        <v>2025</v>
      </c>
      <c r="AK5" s="310">
        <v>2026</v>
      </c>
      <c r="AL5" s="310">
        <v>2027</v>
      </c>
    </row>
    <row r="6" spans="1:38">
      <c r="A6" s="116"/>
      <c r="B6" s="119"/>
      <c r="C6" s="298" t="s">
        <v>769</v>
      </c>
      <c r="D6" s="298" t="s">
        <v>770</v>
      </c>
      <c r="E6" s="298" t="s">
        <v>771</v>
      </c>
      <c r="F6" s="298" t="s">
        <v>772</v>
      </c>
      <c r="G6" s="298" t="s">
        <v>773</v>
      </c>
      <c r="H6" s="298" t="s">
        <v>826</v>
      </c>
      <c r="I6" s="298" t="s">
        <v>827</v>
      </c>
      <c r="J6" s="298" t="s">
        <v>828</v>
      </c>
      <c r="K6" s="298" t="s">
        <v>829</v>
      </c>
      <c r="L6" s="298" t="s">
        <v>830</v>
      </c>
      <c r="M6" s="298" t="s">
        <v>831</v>
      </c>
      <c r="N6" s="298" t="s">
        <v>832</v>
      </c>
      <c r="O6" s="298" t="s">
        <v>833</v>
      </c>
      <c r="P6" s="298" t="s">
        <v>834</v>
      </c>
      <c r="Q6" s="298" t="s">
        <v>835</v>
      </c>
      <c r="R6" s="298" t="s">
        <v>836</v>
      </c>
      <c r="S6" s="298" t="s">
        <v>837</v>
      </c>
      <c r="T6" s="298" t="s">
        <v>838</v>
      </c>
      <c r="U6" s="298" t="s">
        <v>839</v>
      </c>
      <c r="V6" s="298" t="s">
        <v>840</v>
      </c>
      <c r="W6" s="298" t="s">
        <v>841</v>
      </c>
      <c r="X6" s="298" t="s">
        <v>842</v>
      </c>
      <c r="Y6" s="298" t="s">
        <v>843</v>
      </c>
      <c r="Z6" s="298" t="s">
        <v>844</v>
      </c>
      <c r="AA6" s="298" t="s">
        <v>845</v>
      </c>
      <c r="AB6" s="298" t="s">
        <v>846</v>
      </c>
      <c r="AC6" s="298" t="s">
        <v>847</v>
      </c>
      <c r="AD6" s="298" t="s">
        <v>848</v>
      </c>
      <c r="AE6" s="298" t="s">
        <v>849</v>
      </c>
      <c r="AF6" s="298" t="s">
        <v>850</v>
      </c>
      <c r="AG6" s="298" t="s">
        <v>851</v>
      </c>
      <c r="AH6" s="298" t="s">
        <v>852</v>
      </c>
      <c r="AI6" s="298" t="s">
        <v>853</v>
      </c>
      <c r="AJ6" s="298" t="s">
        <v>854</v>
      </c>
      <c r="AK6" s="298" t="s">
        <v>855</v>
      </c>
      <c r="AL6" s="298" t="s">
        <v>856</v>
      </c>
    </row>
    <row r="7" spans="1:38">
      <c r="A7" s="114" t="s">
        <v>698</v>
      </c>
      <c r="B7" s="299" t="s">
        <v>774</v>
      </c>
      <c r="C7" s="368"/>
      <c r="D7" s="369"/>
      <c r="E7" s="369"/>
      <c r="F7" s="369"/>
      <c r="G7" s="370"/>
      <c r="H7" s="371"/>
      <c r="I7" s="368"/>
      <c r="J7" s="369"/>
      <c r="K7" s="369"/>
      <c r="L7" s="369"/>
      <c r="M7" s="370"/>
      <c r="N7" s="371"/>
      <c r="O7" s="368"/>
      <c r="P7" s="369"/>
      <c r="Q7" s="369"/>
      <c r="R7" s="369"/>
      <c r="S7" s="370"/>
      <c r="T7" s="371"/>
      <c r="U7" s="368"/>
      <c r="V7" s="369"/>
      <c r="W7" s="369"/>
      <c r="X7" s="369"/>
      <c r="Y7" s="370"/>
      <c r="Z7" s="371"/>
      <c r="AA7" s="368"/>
      <c r="AB7" s="369"/>
      <c r="AC7" s="369"/>
      <c r="AD7" s="369"/>
      <c r="AE7" s="370"/>
      <c r="AF7" s="371"/>
      <c r="AG7" s="368"/>
      <c r="AH7" s="369"/>
      <c r="AI7" s="369"/>
      <c r="AJ7" s="369"/>
      <c r="AK7" s="370"/>
      <c r="AL7" s="371"/>
    </row>
    <row r="8" spans="1:38">
      <c r="A8" s="165" t="s">
        <v>528</v>
      </c>
      <c r="B8" s="300" t="s">
        <v>775</v>
      </c>
      <c r="C8" s="368"/>
      <c r="D8" s="369"/>
      <c r="E8" s="369"/>
      <c r="F8" s="369"/>
      <c r="G8" s="370"/>
      <c r="H8" s="371"/>
      <c r="I8" s="368"/>
      <c r="J8" s="369"/>
      <c r="K8" s="369"/>
      <c r="L8" s="369"/>
      <c r="M8" s="370"/>
      <c r="N8" s="371"/>
      <c r="O8" s="368"/>
      <c r="P8" s="369"/>
      <c r="Q8" s="369"/>
      <c r="R8" s="369"/>
      <c r="S8" s="370"/>
      <c r="T8" s="371"/>
      <c r="U8" s="368"/>
      <c r="V8" s="369"/>
      <c r="W8" s="369"/>
      <c r="X8" s="369"/>
      <c r="Y8" s="370"/>
      <c r="Z8" s="371"/>
      <c r="AA8" s="368"/>
      <c r="AB8" s="369"/>
      <c r="AC8" s="369"/>
      <c r="AD8" s="369"/>
      <c r="AE8" s="370"/>
      <c r="AF8" s="371"/>
      <c r="AG8" s="368"/>
      <c r="AH8" s="369"/>
      <c r="AI8" s="369"/>
      <c r="AJ8" s="369"/>
      <c r="AK8" s="370"/>
      <c r="AL8" s="371"/>
    </row>
    <row r="9" spans="1:38">
      <c r="A9" s="165" t="s">
        <v>529</v>
      </c>
      <c r="B9" s="300" t="s">
        <v>776</v>
      </c>
      <c r="C9" s="368"/>
      <c r="D9" s="369"/>
      <c r="E9" s="369"/>
      <c r="F9" s="369"/>
      <c r="G9" s="370"/>
      <c r="H9" s="371"/>
      <c r="I9" s="368"/>
      <c r="J9" s="369"/>
      <c r="K9" s="369"/>
      <c r="L9" s="369"/>
      <c r="M9" s="370"/>
      <c r="N9" s="371"/>
      <c r="O9" s="368"/>
      <c r="P9" s="369"/>
      <c r="Q9" s="369"/>
      <c r="R9" s="369"/>
      <c r="S9" s="370"/>
      <c r="T9" s="371"/>
      <c r="U9" s="368"/>
      <c r="V9" s="369"/>
      <c r="W9" s="369"/>
      <c r="X9" s="369"/>
      <c r="Y9" s="370"/>
      <c r="Z9" s="371"/>
      <c r="AA9" s="368"/>
      <c r="AB9" s="369"/>
      <c r="AC9" s="369"/>
      <c r="AD9" s="369"/>
      <c r="AE9" s="370"/>
      <c r="AF9" s="371"/>
      <c r="AG9" s="368"/>
      <c r="AH9" s="369"/>
      <c r="AI9" s="369"/>
      <c r="AJ9" s="369"/>
      <c r="AK9" s="370"/>
      <c r="AL9" s="371"/>
    </row>
    <row r="10" spans="1:38">
      <c r="A10" s="165" t="s">
        <v>530</v>
      </c>
      <c r="B10" s="300" t="s">
        <v>777</v>
      </c>
      <c r="C10" s="368"/>
      <c r="D10" s="369"/>
      <c r="E10" s="369"/>
      <c r="F10" s="369"/>
      <c r="G10" s="370"/>
      <c r="H10" s="371"/>
      <c r="I10" s="368"/>
      <c r="J10" s="369"/>
      <c r="K10" s="369"/>
      <c r="L10" s="369"/>
      <c r="M10" s="370"/>
      <c r="N10" s="371"/>
      <c r="O10" s="368"/>
      <c r="P10" s="369"/>
      <c r="Q10" s="369"/>
      <c r="R10" s="369"/>
      <c r="S10" s="370"/>
      <c r="T10" s="371"/>
      <c r="U10" s="368"/>
      <c r="V10" s="369"/>
      <c r="W10" s="369"/>
      <c r="X10" s="369"/>
      <c r="Y10" s="370"/>
      <c r="Z10" s="371"/>
      <c r="AA10" s="368"/>
      <c r="AB10" s="369"/>
      <c r="AC10" s="369"/>
      <c r="AD10" s="369"/>
      <c r="AE10" s="370"/>
      <c r="AF10" s="371"/>
      <c r="AG10" s="368"/>
      <c r="AH10" s="369"/>
      <c r="AI10" s="369"/>
      <c r="AJ10" s="369"/>
      <c r="AK10" s="370"/>
      <c r="AL10" s="371"/>
    </row>
    <row r="11" spans="1:38">
      <c r="A11" s="165" t="s">
        <v>531</v>
      </c>
      <c r="B11" s="300" t="s">
        <v>778</v>
      </c>
      <c r="C11" s="368"/>
      <c r="D11" s="369"/>
      <c r="E11" s="369"/>
      <c r="F11" s="369"/>
      <c r="G11" s="370"/>
      <c r="H11" s="371"/>
      <c r="I11" s="368"/>
      <c r="J11" s="369"/>
      <c r="K11" s="369"/>
      <c r="L11" s="369"/>
      <c r="M11" s="370"/>
      <c r="N11" s="371"/>
      <c r="O11" s="368"/>
      <c r="P11" s="369"/>
      <c r="Q11" s="369"/>
      <c r="R11" s="369"/>
      <c r="S11" s="370"/>
      <c r="T11" s="371"/>
      <c r="U11" s="368"/>
      <c r="V11" s="369"/>
      <c r="W11" s="369"/>
      <c r="X11" s="369"/>
      <c r="Y11" s="370"/>
      <c r="Z11" s="371"/>
      <c r="AA11" s="368"/>
      <c r="AB11" s="369"/>
      <c r="AC11" s="369"/>
      <c r="AD11" s="369"/>
      <c r="AE11" s="370"/>
      <c r="AF11" s="371"/>
      <c r="AG11" s="368"/>
      <c r="AH11" s="369"/>
      <c r="AI11" s="369"/>
      <c r="AJ11" s="369"/>
      <c r="AK11" s="370"/>
      <c r="AL11" s="371"/>
    </row>
    <row r="12" spans="1:38">
      <c r="A12" s="165" t="s">
        <v>532</v>
      </c>
      <c r="B12" s="300" t="s">
        <v>779</v>
      </c>
      <c r="C12" s="368"/>
      <c r="D12" s="369"/>
      <c r="E12" s="369"/>
      <c r="F12" s="369"/>
      <c r="G12" s="370"/>
      <c r="H12" s="371"/>
      <c r="I12" s="368"/>
      <c r="J12" s="369"/>
      <c r="K12" s="369"/>
      <c r="L12" s="369"/>
      <c r="M12" s="370"/>
      <c r="N12" s="371"/>
      <c r="O12" s="368"/>
      <c r="P12" s="369"/>
      <c r="Q12" s="369"/>
      <c r="R12" s="369"/>
      <c r="S12" s="370"/>
      <c r="T12" s="371"/>
      <c r="U12" s="368"/>
      <c r="V12" s="369"/>
      <c r="W12" s="369"/>
      <c r="X12" s="369"/>
      <c r="Y12" s="370"/>
      <c r="Z12" s="371"/>
      <c r="AA12" s="368"/>
      <c r="AB12" s="369"/>
      <c r="AC12" s="369"/>
      <c r="AD12" s="369"/>
      <c r="AE12" s="370"/>
      <c r="AF12" s="371"/>
      <c r="AG12" s="368"/>
      <c r="AH12" s="369"/>
      <c r="AI12" s="369"/>
      <c r="AJ12" s="369"/>
      <c r="AK12" s="370"/>
      <c r="AL12" s="371"/>
    </row>
    <row r="13" spans="1:38">
      <c r="A13" s="165" t="s">
        <v>533</v>
      </c>
      <c r="B13" s="300" t="s">
        <v>780</v>
      </c>
      <c r="C13" s="368"/>
      <c r="D13" s="369"/>
      <c r="E13" s="369"/>
      <c r="F13" s="369"/>
      <c r="G13" s="370"/>
      <c r="H13" s="371"/>
      <c r="I13" s="368"/>
      <c r="J13" s="369"/>
      <c r="K13" s="369"/>
      <c r="L13" s="369"/>
      <c r="M13" s="370"/>
      <c r="N13" s="371"/>
      <c r="O13" s="368"/>
      <c r="P13" s="369"/>
      <c r="Q13" s="369"/>
      <c r="R13" s="369"/>
      <c r="S13" s="370"/>
      <c r="T13" s="371"/>
      <c r="U13" s="368"/>
      <c r="V13" s="369"/>
      <c r="W13" s="369"/>
      <c r="X13" s="369"/>
      <c r="Y13" s="370"/>
      <c r="Z13" s="371"/>
      <c r="AA13" s="368"/>
      <c r="AB13" s="369"/>
      <c r="AC13" s="369"/>
      <c r="AD13" s="369"/>
      <c r="AE13" s="370"/>
      <c r="AF13" s="371"/>
      <c r="AG13" s="368"/>
      <c r="AH13" s="369"/>
      <c r="AI13" s="369"/>
      <c r="AJ13" s="369"/>
      <c r="AK13" s="370"/>
      <c r="AL13" s="371"/>
    </row>
    <row r="14" spans="1:38">
      <c r="A14" s="165" t="s">
        <v>534</v>
      </c>
      <c r="B14" s="300" t="s">
        <v>781</v>
      </c>
      <c r="C14" s="368"/>
      <c r="D14" s="369"/>
      <c r="E14" s="369"/>
      <c r="F14" s="369"/>
      <c r="G14" s="370"/>
      <c r="H14" s="371"/>
      <c r="I14" s="368"/>
      <c r="J14" s="369"/>
      <c r="K14" s="369"/>
      <c r="L14" s="369"/>
      <c r="M14" s="370"/>
      <c r="N14" s="371"/>
      <c r="O14" s="368"/>
      <c r="P14" s="369"/>
      <c r="Q14" s="369"/>
      <c r="R14" s="369"/>
      <c r="S14" s="370"/>
      <c r="T14" s="371"/>
      <c r="U14" s="368"/>
      <c r="V14" s="369"/>
      <c r="W14" s="369"/>
      <c r="X14" s="369"/>
      <c r="Y14" s="370"/>
      <c r="Z14" s="371"/>
      <c r="AA14" s="368"/>
      <c r="AB14" s="369"/>
      <c r="AC14" s="369"/>
      <c r="AD14" s="369"/>
      <c r="AE14" s="370"/>
      <c r="AF14" s="371"/>
      <c r="AG14" s="368"/>
      <c r="AH14" s="369"/>
      <c r="AI14" s="369"/>
      <c r="AJ14" s="369"/>
      <c r="AK14" s="370"/>
      <c r="AL14" s="371"/>
    </row>
    <row r="15" spans="1:38">
      <c r="A15" s="165" t="s">
        <v>535</v>
      </c>
      <c r="B15" s="300" t="s">
        <v>782</v>
      </c>
      <c r="C15" s="368"/>
      <c r="D15" s="369"/>
      <c r="E15" s="369"/>
      <c r="F15" s="369"/>
      <c r="G15" s="370"/>
      <c r="H15" s="371"/>
      <c r="I15" s="368"/>
      <c r="J15" s="369"/>
      <c r="K15" s="369"/>
      <c r="L15" s="369"/>
      <c r="M15" s="370"/>
      <c r="N15" s="371"/>
      <c r="O15" s="368"/>
      <c r="P15" s="369"/>
      <c r="Q15" s="369"/>
      <c r="R15" s="369"/>
      <c r="S15" s="370"/>
      <c r="T15" s="371"/>
      <c r="U15" s="368"/>
      <c r="V15" s="369"/>
      <c r="W15" s="369"/>
      <c r="X15" s="369"/>
      <c r="Y15" s="370"/>
      <c r="Z15" s="371"/>
      <c r="AA15" s="368"/>
      <c r="AB15" s="369"/>
      <c r="AC15" s="369"/>
      <c r="AD15" s="369"/>
      <c r="AE15" s="370"/>
      <c r="AF15" s="371"/>
      <c r="AG15" s="368"/>
      <c r="AH15" s="369"/>
      <c r="AI15" s="369"/>
      <c r="AJ15" s="369"/>
      <c r="AK15" s="370"/>
      <c r="AL15" s="371"/>
    </row>
    <row r="16" spans="1:38">
      <c r="A16" s="165" t="s">
        <v>536</v>
      </c>
      <c r="B16" s="300" t="s">
        <v>783</v>
      </c>
      <c r="C16" s="368"/>
      <c r="D16" s="369"/>
      <c r="E16" s="369"/>
      <c r="F16" s="369"/>
      <c r="G16" s="370"/>
      <c r="H16" s="371"/>
      <c r="I16" s="368"/>
      <c r="J16" s="369"/>
      <c r="K16" s="369"/>
      <c r="L16" s="369"/>
      <c r="M16" s="370"/>
      <c r="N16" s="371"/>
      <c r="O16" s="368"/>
      <c r="P16" s="369"/>
      <c r="Q16" s="369"/>
      <c r="R16" s="369"/>
      <c r="S16" s="370"/>
      <c r="T16" s="371"/>
      <c r="U16" s="368"/>
      <c r="V16" s="369"/>
      <c r="W16" s="369"/>
      <c r="X16" s="369"/>
      <c r="Y16" s="370"/>
      <c r="Z16" s="371"/>
      <c r="AA16" s="368"/>
      <c r="AB16" s="369"/>
      <c r="AC16" s="369"/>
      <c r="AD16" s="369"/>
      <c r="AE16" s="370"/>
      <c r="AF16" s="371"/>
      <c r="AG16" s="368"/>
      <c r="AH16" s="369"/>
      <c r="AI16" s="369"/>
      <c r="AJ16" s="369"/>
      <c r="AK16" s="370"/>
      <c r="AL16" s="371"/>
    </row>
    <row r="17" spans="1:38">
      <c r="A17" s="165" t="s">
        <v>537</v>
      </c>
      <c r="B17" s="300" t="s">
        <v>784</v>
      </c>
      <c r="C17" s="368"/>
      <c r="D17" s="369"/>
      <c r="E17" s="369"/>
      <c r="F17" s="369"/>
      <c r="G17" s="370"/>
      <c r="H17" s="371"/>
      <c r="I17" s="368"/>
      <c r="J17" s="369"/>
      <c r="K17" s="369"/>
      <c r="L17" s="369"/>
      <c r="M17" s="370"/>
      <c r="N17" s="371"/>
      <c r="O17" s="368"/>
      <c r="P17" s="369"/>
      <c r="Q17" s="369"/>
      <c r="R17" s="369"/>
      <c r="S17" s="370"/>
      <c r="T17" s="371"/>
      <c r="U17" s="368"/>
      <c r="V17" s="369"/>
      <c r="W17" s="369"/>
      <c r="X17" s="369"/>
      <c r="Y17" s="370"/>
      <c r="Z17" s="371"/>
      <c r="AA17" s="368"/>
      <c r="AB17" s="369"/>
      <c r="AC17" s="369"/>
      <c r="AD17" s="369"/>
      <c r="AE17" s="370"/>
      <c r="AF17" s="371"/>
      <c r="AG17" s="368"/>
      <c r="AH17" s="369"/>
      <c r="AI17" s="369"/>
      <c r="AJ17" s="369"/>
      <c r="AK17" s="370"/>
      <c r="AL17" s="371"/>
    </row>
    <row r="18" spans="1:38">
      <c r="A18" s="165" t="s">
        <v>538</v>
      </c>
      <c r="B18" s="300" t="s">
        <v>785</v>
      </c>
      <c r="C18" s="368"/>
      <c r="D18" s="369"/>
      <c r="E18" s="369"/>
      <c r="F18" s="369"/>
      <c r="G18" s="370"/>
      <c r="H18" s="371"/>
      <c r="I18" s="368"/>
      <c r="J18" s="369"/>
      <c r="K18" s="369"/>
      <c r="L18" s="369"/>
      <c r="M18" s="370"/>
      <c r="N18" s="371"/>
      <c r="O18" s="368"/>
      <c r="P18" s="369"/>
      <c r="Q18" s="369"/>
      <c r="R18" s="369"/>
      <c r="S18" s="370"/>
      <c r="T18" s="371"/>
      <c r="U18" s="368"/>
      <c r="V18" s="369"/>
      <c r="W18" s="369"/>
      <c r="X18" s="369"/>
      <c r="Y18" s="370"/>
      <c r="Z18" s="371"/>
      <c r="AA18" s="368"/>
      <c r="AB18" s="369"/>
      <c r="AC18" s="369"/>
      <c r="AD18" s="369"/>
      <c r="AE18" s="370"/>
      <c r="AF18" s="371"/>
      <c r="AG18" s="368"/>
      <c r="AH18" s="369"/>
      <c r="AI18" s="369"/>
      <c r="AJ18" s="369"/>
      <c r="AK18" s="370"/>
      <c r="AL18" s="371"/>
    </row>
    <row r="19" spans="1:38">
      <c r="A19" s="165" t="s">
        <v>539</v>
      </c>
      <c r="B19" s="300" t="s">
        <v>786</v>
      </c>
      <c r="C19" s="368"/>
      <c r="D19" s="369"/>
      <c r="E19" s="369"/>
      <c r="F19" s="369"/>
      <c r="G19" s="370"/>
      <c r="H19" s="371"/>
      <c r="I19" s="368"/>
      <c r="J19" s="369"/>
      <c r="K19" s="369"/>
      <c r="L19" s="369"/>
      <c r="M19" s="370"/>
      <c r="N19" s="371"/>
      <c r="O19" s="368"/>
      <c r="P19" s="369"/>
      <c r="Q19" s="369"/>
      <c r="R19" s="369"/>
      <c r="S19" s="370"/>
      <c r="T19" s="371"/>
      <c r="U19" s="368"/>
      <c r="V19" s="369"/>
      <c r="W19" s="369"/>
      <c r="X19" s="369"/>
      <c r="Y19" s="370"/>
      <c r="Z19" s="371"/>
      <c r="AA19" s="368"/>
      <c r="AB19" s="369"/>
      <c r="AC19" s="369"/>
      <c r="AD19" s="369"/>
      <c r="AE19" s="370"/>
      <c r="AF19" s="371"/>
      <c r="AG19" s="368"/>
      <c r="AH19" s="369"/>
      <c r="AI19" s="369"/>
      <c r="AJ19" s="369"/>
      <c r="AK19" s="370"/>
      <c r="AL19" s="371"/>
    </row>
    <row r="20" spans="1:38">
      <c r="A20" s="165" t="s">
        <v>540</v>
      </c>
      <c r="B20" s="300" t="s">
        <v>787</v>
      </c>
      <c r="C20" s="368"/>
      <c r="D20" s="369"/>
      <c r="E20" s="369"/>
      <c r="F20" s="369"/>
      <c r="G20" s="370"/>
      <c r="H20" s="371"/>
      <c r="I20" s="368"/>
      <c r="J20" s="369"/>
      <c r="K20" s="369"/>
      <c r="L20" s="369"/>
      <c r="M20" s="370"/>
      <c r="N20" s="371"/>
      <c r="O20" s="368"/>
      <c r="P20" s="369"/>
      <c r="Q20" s="369"/>
      <c r="R20" s="369"/>
      <c r="S20" s="370"/>
      <c r="T20" s="371"/>
      <c r="U20" s="368"/>
      <c r="V20" s="369"/>
      <c r="W20" s="369"/>
      <c r="X20" s="369"/>
      <c r="Y20" s="370"/>
      <c r="Z20" s="371"/>
      <c r="AA20" s="368"/>
      <c r="AB20" s="369"/>
      <c r="AC20" s="369"/>
      <c r="AD20" s="369"/>
      <c r="AE20" s="370"/>
      <c r="AF20" s="371"/>
      <c r="AG20" s="368"/>
      <c r="AH20" s="369"/>
      <c r="AI20" s="369"/>
      <c r="AJ20" s="369"/>
      <c r="AK20" s="370"/>
      <c r="AL20" s="371"/>
    </row>
    <row r="21" spans="1:38">
      <c r="A21" s="165" t="s">
        <v>541</v>
      </c>
      <c r="B21" s="300" t="s">
        <v>788</v>
      </c>
      <c r="C21" s="368"/>
      <c r="D21" s="369"/>
      <c r="E21" s="369"/>
      <c r="F21" s="369"/>
      <c r="G21" s="370"/>
      <c r="H21" s="371"/>
      <c r="I21" s="368"/>
      <c r="J21" s="369"/>
      <c r="K21" s="369"/>
      <c r="L21" s="369"/>
      <c r="M21" s="370"/>
      <c r="N21" s="371"/>
      <c r="O21" s="368"/>
      <c r="P21" s="369"/>
      <c r="Q21" s="369"/>
      <c r="R21" s="369"/>
      <c r="S21" s="370"/>
      <c r="T21" s="371"/>
      <c r="U21" s="368"/>
      <c r="V21" s="369"/>
      <c r="W21" s="369"/>
      <c r="X21" s="369"/>
      <c r="Y21" s="370"/>
      <c r="Z21" s="371"/>
      <c r="AA21" s="368"/>
      <c r="AB21" s="369"/>
      <c r="AC21" s="369"/>
      <c r="AD21" s="369"/>
      <c r="AE21" s="370"/>
      <c r="AF21" s="371"/>
      <c r="AG21" s="368"/>
      <c r="AH21" s="369"/>
      <c r="AI21" s="369"/>
      <c r="AJ21" s="369"/>
      <c r="AK21" s="370"/>
      <c r="AL21" s="371"/>
    </row>
    <row r="22" spans="1:38">
      <c r="A22" s="165" t="s">
        <v>542</v>
      </c>
      <c r="B22" s="300" t="s">
        <v>789</v>
      </c>
      <c r="C22" s="368"/>
      <c r="D22" s="369"/>
      <c r="E22" s="369"/>
      <c r="F22" s="369"/>
      <c r="G22" s="370"/>
      <c r="H22" s="371"/>
      <c r="I22" s="368"/>
      <c r="J22" s="369"/>
      <c r="K22" s="369"/>
      <c r="L22" s="369"/>
      <c r="M22" s="370"/>
      <c r="N22" s="371"/>
      <c r="O22" s="368"/>
      <c r="P22" s="369"/>
      <c r="Q22" s="369"/>
      <c r="R22" s="369"/>
      <c r="S22" s="370"/>
      <c r="T22" s="371"/>
      <c r="U22" s="368"/>
      <c r="V22" s="369"/>
      <c r="W22" s="369"/>
      <c r="X22" s="369"/>
      <c r="Y22" s="370"/>
      <c r="Z22" s="371"/>
      <c r="AA22" s="368"/>
      <c r="AB22" s="369"/>
      <c r="AC22" s="369"/>
      <c r="AD22" s="369"/>
      <c r="AE22" s="370"/>
      <c r="AF22" s="371"/>
      <c r="AG22" s="368"/>
      <c r="AH22" s="369"/>
      <c r="AI22" s="369"/>
      <c r="AJ22" s="369"/>
      <c r="AK22" s="370"/>
      <c r="AL22" s="371"/>
    </row>
    <row r="23" spans="1:38">
      <c r="A23" s="165" t="s">
        <v>543</v>
      </c>
      <c r="B23" s="300" t="s">
        <v>790</v>
      </c>
      <c r="C23" s="368"/>
      <c r="D23" s="369"/>
      <c r="E23" s="369"/>
      <c r="F23" s="369"/>
      <c r="G23" s="370"/>
      <c r="H23" s="371"/>
      <c r="I23" s="368"/>
      <c r="J23" s="369"/>
      <c r="K23" s="369"/>
      <c r="L23" s="369"/>
      <c r="M23" s="370"/>
      <c r="N23" s="371"/>
      <c r="O23" s="368"/>
      <c r="P23" s="369"/>
      <c r="Q23" s="369"/>
      <c r="R23" s="369"/>
      <c r="S23" s="370"/>
      <c r="T23" s="371"/>
      <c r="U23" s="368"/>
      <c r="V23" s="369"/>
      <c r="W23" s="369"/>
      <c r="X23" s="369"/>
      <c r="Y23" s="370"/>
      <c r="Z23" s="371"/>
      <c r="AA23" s="368"/>
      <c r="AB23" s="369"/>
      <c r="AC23" s="369"/>
      <c r="AD23" s="369"/>
      <c r="AE23" s="370"/>
      <c r="AF23" s="371"/>
      <c r="AG23" s="368"/>
      <c r="AH23" s="369"/>
      <c r="AI23" s="369"/>
      <c r="AJ23" s="369"/>
      <c r="AK23" s="370"/>
      <c r="AL23" s="371"/>
    </row>
    <row r="24" spans="1:38">
      <c r="A24" s="165" t="s">
        <v>544</v>
      </c>
      <c r="B24" s="300" t="s">
        <v>791</v>
      </c>
      <c r="C24" s="368"/>
      <c r="D24" s="369"/>
      <c r="E24" s="369"/>
      <c r="F24" s="369"/>
      <c r="G24" s="370"/>
      <c r="H24" s="371"/>
      <c r="I24" s="368"/>
      <c r="J24" s="369"/>
      <c r="K24" s="369"/>
      <c r="L24" s="369"/>
      <c r="M24" s="370"/>
      <c r="N24" s="371"/>
      <c r="O24" s="368"/>
      <c r="P24" s="369"/>
      <c r="Q24" s="369"/>
      <c r="R24" s="369"/>
      <c r="S24" s="370"/>
      <c r="T24" s="371"/>
      <c r="U24" s="368"/>
      <c r="V24" s="369"/>
      <c r="W24" s="369"/>
      <c r="X24" s="369"/>
      <c r="Y24" s="370"/>
      <c r="Z24" s="371"/>
      <c r="AA24" s="368"/>
      <c r="AB24" s="369"/>
      <c r="AC24" s="369"/>
      <c r="AD24" s="369"/>
      <c r="AE24" s="370"/>
      <c r="AF24" s="371"/>
      <c r="AG24" s="368"/>
      <c r="AH24" s="369"/>
      <c r="AI24" s="369"/>
      <c r="AJ24" s="369"/>
      <c r="AK24" s="370"/>
      <c r="AL24" s="371"/>
    </row>
    <row r="25" spans="1:38">
      <c r="A25" s="165" t="s">
        <v>545</v>
      </c>
      <c r="B25" s="300" t="s">
        <v>792</v>
      </c>
      <c r="C25" s="368"/>
      <c r="D25" s="369"/>
      <c r="E25" s="369"/>
      <c r="F25" s="369"/>
      <c r="G25" s="370"/>
      <c r="H25" s="371"/>
      <c r="I25" s="368"/>
      <c r="J25" s="369"/>
      <c r="K25" s="369"/>
      <c r="L25" s="369"/>
      <c r="M25" s="370"/>
      <c r="N25" s="371"/>
      <c r="O25" s="368"/>
      <c r="P25" s="369"/>
      <c r="Q25" s="369"/>
      <c r="R25" s="369"/>
      <c r="S25" s="370"/>
      <c r="T25" s="371"/>
      <c r="U25" s="368"/>
      <c r="V25" s="369"/>
      <c r="W25" s="369"/>
      <c r="X25" s="369"/>
      <c r="Y25" s="370"/>
      <c r="Z25" s="371"/>
      <c r="AA25" s="368"/>
      <c r="AB25" s="369"/>
      <c r="AC25" s="369"/>
      <c r="AD25" s="369"/>
      <c r="AE25" s="370"/>
      <c r="AF25" s="371"/>
      <c r="AG25" s="368"/>
      <c r="AH25" s="369"/>
      <c r="AI25" s="369"/>
      <c r="AJ25" s="369"/>
      <c r="AK25" s="370"/>
      <c r="AL25" s="371"/>
    </row>
    <row r="26" spans="1:38">
      <c r="A26" s="165" t="s">
        <v>546</v>
      </c>
      <c r="B26" s="300" t="s">
        <v>793</v>
      </c>
      <c r="C26" s="368"/>
      <c r="D26" s="369"/>
      <c r="E26" s="369"/>
      <c r="F26" s="369"/>
      <c r="G26" s="370"/>
      <c r="H26" s="371"/>
      <c r="I26" s="368"/>
      <c r="J26" s="369"/>
      <c r="K26" s="369"/>
      <c r="L26" s="369"/>
      <c r="M26" s="370"/>
      <c r="N26" s="371"/>
      <c r="O26" s="368"/>
      <c r="P26" s="369"/>
      <c r="Q26" s="369"/>
      <c r="R26" s="369"/>
      <c r="S26" s="370"/>
      <c r="T26" s="371"/>
      <c r="U26" s="368"/>
      <c r="V26" s="369"/>
      <c r="W26" s="369"/>
      <c r="X26" s="369"/>
      <c r="Y26" s="370"/>
      <c r="Z26" s="371"/>
      <c r="AA26" s="368"/>
      <c r="AB26" s="369"/>
      <c r="AC26" s="369"/>
      <c r="AD26" s="369"/>
      <c r="AE26" s="370"/>
      <c r="AF26" s="371"/>
      <c r="AG26" s="368"/>
      <c r="AH26" s="369"/>
      <c r="AI26" s="369"/>
      <c r="AJ26" s="369"/>
      <c r="AK26" s="370"/>
      <c r="AL26" s="371"/>
    </row>
    <row r="27" spans="1:38">
      <c r="A27" s="165" t="s">
        <v>547</v>
      </c>
      <c r="B27" s="300" t="s">
        <v>794</v>
      </c>
      <c r="C27" s="368"/>
      <c r="D27" s="369"/>
      <c r="E27" s="369"/>
      <c r="F27" s="369"/>
      <c r="G27" s="370"/>
      <c r="H27" s="371"/>
      <c r="I27" s="368"/>
      <c r="J27" s="369"/>
      <c r="K27" s="369"/>
      <c r="L27" s="369"/>
      <c r="M27" s="370"/>
      <c r="N27" s="371"/>
      <c r="O27" s="368"/>
      <c r="P27" s="369"/>
      <c r="Q27" s="369"/>
      <c r="R27" s="369"/>
      <c r="S27" s="370"/>
      <c r="T27" s="371"/>
      <c r="U27" s="368"/>
      <c r="V27" s="369"/>
      <c r="W27" s="369"/>
      <c r="X27" s="369"/>
      <c r="Y27" s="370"/>
      <c r="Z27" s="371"/>
      <c r="AA27" s="368"/>
      <c r="AB27" s="369"/>
      <c r="AC27" s="369"/>
      <c r="AD27" s="369"/>
      <c r="AE27" s="370"/>
      <c r="AF27" s="371"/>
      <c r="AG27" s="368"/>
      <c r="AH27" s="369"/>
      <c r="AI27" s="369"/>
      <c r="AJ27" s="369"/>
      <c r="AK27" s="370"/>
      <c r="AL27" s="371"/>
    </row>
    <row r="28" spans="1:38">
      <c r="A28" s="165" t="s">
        <v>548</v>
      </c>
      <c r="B28" s="300" t="s">
        <v>795</v>
      </c>
      <c r="C28" s="368"/>
      <c r="D28" s="369"/>
      <c r="E28" s="369"/>
      <c r="F28" s="369"/>
      <c r="G28" s="370"/>
      <c r="H28" s="371"/>
      <c r="I28" s="368"/>
      <c r="J28" s="369"/>
      <c r="K28" s="369"/>
      <c r="L28" s="369"/>
      <c r="M28" s="370"/>
      <c r="N28" s="371"/>
      <c r="O28" s="368"/>
      <c r="P28" s="369"/>
      <c r="Q28" s="369"/>
      <c r="R28" s="369"/>
      <c r="S28" s="370"/>
      <c r="T28" s="371"/>
      <c r="U28" s="368"/>
      <c r="V28" s="369"/>
      <c r="W28" s="369"/>
      <c r="X28" s="369"/>
      <c r="Y28" s="370"/>
      <c r="Z28" s="371"/>
      <c r="AA28" s="368"/>
      <c r="AB28" s="369"/>
      <c r="AC28" s="369"/>
      <c r="AD28" s="369"/>
      <c r="AE28" s="370"/>
      <c r="AF28" s="371"/>
      <c r="AG28" s="368"/>
      <c r="AH28" s="369"/>
      <c r="AI28" s="369"/>
      <c r="AJ28" s="369"/>
      <c r="AK28" s="370"/>
      <c r="AL28" s="371"/>
    </row>
    <row r="29" spans="1:38">
      <c r="A29" s="165" t="s">
        <v>549</v>
      </c>
      <c r="B29" s="300" t="s">
        <v>796</v>
      </c>
      <c r="C29" s="368"/>
      <c r="D29" s="369"/>
      <c r="E29" s="369"/>
      <c r="F29" s="369"/>
      <c r="G29" s="370"/>
      <c r="H29" s="371"/>
      <c r="I29" s="368"/>
      <c r="J29" s="369"/>
      <c r="K29" s="369"/>
      <c r="L29" s="369"/>
      <c r="M29" s="370"/>
      <c r="N29" s="371"/>
      <c r="O29" s="368"/>
      <c r="P29" s="369"/>
      <c r="Q29" s="369"/>
      <c r="R29" s="369"/>
      <c r="S29" s="370"/>
      <c r="T29" s="371"/>
      <c r="U29" s="368"/>
      <c r="V29" s="369"/>
      <c r="W29" s="369"/>
      <c r="X29" s="369"/>
      <c r="Y29" s="370"/>
      <c r="Z29" s="371"/>
      <c r="AA29" s="368"/>
      <c r="AB29" s="369"/>
      <c r="AC29" s="369"/>
      <c r="AD29" s="369"/>
      <c r="AE29" s="370"/>
      <c r="AF29" s="371"/>
      <c r="AG29" s="368"/>
      <c r="AH29" s="369"/>
      <c r="AI29" s="369"/>
      <c r="AJ29" s="369"/>
      <c r="AK29" s="370"/>
      <c r="AL29" s="371"/>
    </row>
    <row r="30" spans="1:38">
      <c r="A30" s="165" t="s">
        <v>550</v>
      </c>
      <c r="B30" s="300" t="s">
        <v>797</v>
      </c>
      <c r="C30" s="368"/>
      <c r="D30" s="369"/>
      <c r="E30" s="369"/>
      <c r="F30" s="369"/>
      <c r="G30" s="370"/>
      <c r="H30" s="371"/>
      <c r="I30" s="368"/>
      <c r="J30" s="369"/>
      <c r="K30" s="369"/>
      <c r="L30" s="369"/>
      <c r="M30" s="370"/>
      <c r="N30" s="371"/>
      <c r="O30" s="368"/>
      <c r="P30" s="369"/>
      <c r="Q30" s="369"/>
      <c r="R30" s="369"/>
      <c r="S30" s="370"/>
      <c r="T30" s="371"/>
      <c r="U30" s="368"/>
      <c r="V30" s="369"/>
      <c r="W30" s="369"/>
      <c r="X30" s="369"/>
      <c r="Y30" s="370"/>
      <c r="Z30" s="371"/>
      <c r="AA30" s="368"/>
      <c r="AB30" s="369"/>
      <c r="AC30" s="369"/>
      <c r="AD30" s="369"/>
      <c r="AE30" s="370"/>
      <c r="AF30" s="371"/>
      <c r="AG30" s="368"/>
      <c r="AH30" s="369"/>
      <c r="AI30" s="369"/>
      <c r="AJ30" s="369"/>
      <c r="AK30" s="370"/>
      <c r="AL30" s="371"/>
    </row>
    <row r="31" spans="1:38">
      <c r="A31" s="165" t="s">
        <v>551</v>
      </c>
      <c r="B31" s="300" t="s">
        <v>798</v>
      </c>
      <c r="C31" s="368"/>
      <c r="D31" s="369"/>
      <c r="E31" s="369"/>
      <c r="F31" s="369"/>
      <c r="G31" s="370"/>
      <c r="H31" s="371"/>
      <c r="I31" s="368"/>
      <c r="J31" s="369"/>
      <c r="K31" s="369"/>
      <c r="L31" s="369"/>
      <c r="M31" s="370"/>
      <c r="N31" s="371"/>
      <c r="O31" s="368"/>
      <c r="P31" s="369"/>
      <c r="Q31" s="369"/>
      <c r="R31" s="369"/>
      <c r="S31" s="370"/>
      <c r="T31" s="371"/>
      <c r="U31" s="368"/>
      <c r="V31" s="369"/>
      <c r="W31" s="369"/>
      <c r="X31" s="369"/>
      <c r="Y31" s="370"/>
      <c r="Z31" s="371"/>
      <c r="AA31" s="368"/>
      <c r="AB31" s="369"/>
      <c r="AC31" s="369"/>
      <c r="AD31" s="369"/>
      <c r="AE31" s="370"/>
      <c r="AF31" s="371"/>
      <c r="AG31" s="368"/>
      <c r="AH31" s="369"/>
      <c r="AI31" s="369"/>
      <c r="AJ31" s="369"/>
      <c r="AK31" s="370"/>
      <c r="AL31" s="371"/>
    </row>
    <row r="32" spans="1:38">
      <c r="A32" s="165" t="s">
        <v>552</v>
      </c>
      <c r="B32" s="300" t="s">
        <v>799</v>
      </c>
      <c r="C32" s="368"/>
      <c r="D32" s="369"/>
      <c r="E32" s="369"/>
      <c r="F32" s="369"/>
      <c r="G32" s="370"/>
      <c r="H32" s="371"/>
      <c r="I32" s="368"/>
      <c r="J32" s="369"/>
      <c r="K32" s="369"/>
      <c r="L32" s="369"/>
      <c r="M32" s="370"/>
      <c r="N32" s="371"/>
      <c r="O32" s="368"/>
      <c r="P32" s="369"/>
      <c r="Q32" s="369"/>
      <c r="R32" s="369"/>
      <c r="S32" s="370"/>
      <c r="T32" s="371"/>
      <c r="U32" s="368"/>
      <c r="V32" s="369"/>
      <c r="W32" s="369"/>
      <c r="X32" s="369"/>
      <c r="Y32" s="370"/>
      <c r="Z32" s="371"/>
      <c r="AA32" s="368"/>
      <c r="AB32" s="369"/>
      <c r="AC32" s="369"/>
      <c r="AD32" s="369"/>
      <c r="AE32" s="370"/>
      <c r="AF32" s="371"/>
      <c r="AG32" s="368"/>
      <c r="AH32" s="369"/>
      <c r="AI32" s="369"/>
      <c r="AJ32" s="369"/>
      <c r="AK32" s="370"/>
      <c r="AL32" s="371"/>
    </row>
    <row r="33" spans="1:38">
      <c r="A33" s="165" t="s">
        <v>553</v>
      </c>
      <c r="B33" s="300" t="s">
        <v>800</v>
      </c>
      <c r="C33" s="368"/>
      <c r="D33" s="369"/>
      <c r="E33" s="369"/>
      <c r="F33" s="369"/>
      <c r="G33" s="370"/>
      <c r="H33" s="371"/>
      <c r="I33" s="368"/>
      <c r="J33" s="369"/>
      <c r="K33" s="369"/>
      <c r="L33" s="369"/>
      <c r="M33" s="370"/>
      <c r="N33" s="371"/>
      <c r="O33" s="368"/>
      <c r="P33" s="369"/>
      <c r="Q33" s="369"/>
      <c r="R33" s="369"/>
      <c r="S33" s="370"/>
      <c r="T33" s="371"/>
      <c r="U33" s="368"/>
      <c r="V33" s="369"/>
      <c r="W33" s="369"/>
      <c r="X33" s="369"/>
      <c r="Y33" s="370"/>
      <c r="Z33" s="371"/>
      <c r="AA33" s="368"/>
      <c r="AB33" s="369"/>
      <c r="AC33" s="369"/>
      <c r="AD33" s="369"/>
      <c r="AE33" s="370"/>
      <c r="AF33" s="371"/>
      <c r="AG33" s="368"/>
      <c r="AH33" s="369"/>
      <c r="AI33" s="369"/>
      <c r="AJ33" s="369"/>
      <c r="AK33" s="370"/>
      <c r="AL33" s="371"/>
    </row>
    <row r="34" spans="1:38">
      <c r="A34" s="165" t="s">
        <v>554</v>
      </c>
      <c r="B34" s="300" t="s">
        <v>801</v>
      </c>
      <c r="C34" s="368"/>
      <c r="D34" s="369"/>
      <c r="E34" s="369"/>
      <c r="F34" s="369"/>
      <c r="G34" s="370"/>
      <c r="H34" s="371"/>
      <c r="I34" s="368"/>
      <c r="J34" s="369"/>
      <c r="K34" s="369"/>
      <c r="L34" s="369"/>
      <c r="M34" s="370"/>
      <c r="N34" s="371"/>
      <c r="O34" s="368"/>
      <c r="P34" s="369"/>
      <c r="Q34" s="369"/>
      <c r="R34" s="369"/>
      <c r="S34" s="370"/>
      <c r="T34" s="371"/>
      <c r="U34" s="368"/>
      <c r="V34" s="369"/>
      <c r="W34" s="369"/>
      <c r="X34" s="369"/>
      <c r="Y34" s="370"/>
      <c r="Z34" s="371"/>
      <c r="AA34" s="368"/>
      <c r="AB34" s="369"/>
      <c r="AC34" s="369"/>
      <c r="AD34" s="369"/>
      <c r="AE34" s="370"/>
      <c r="AF34" s="371"/>
      <c r="AG34" s="368"/>
      <c r="AH34" s="369"/>
      <c r="AI34" s="369"/>
      <c r="AJ34" s="369"/>
      <c r="AK34" s="370"/>
      <c r="AL34" s="371"/>
    </row>
    <row r="35" spans="1:38">
      <c r="A35" s="165" t="s">
        <v>555</v>
      </c>
      <c r="B35" s="300" t="s">
        <v>802</v>
      </c>
      <c r="C35" s="368"/>
      <c r="D35" s="369"/>
      <c r="E35" s="369"/>
      <c r="F35" s="369"/>
      <c r="G35" s="370"/>
      <c r="H35" s="371"/>
      <c r="I35" s="368"/>
      <c r="J35" s="369"/>
      <c r="K35" s="369"/>
      <c r="L35" s="369"/>
      <c r="M35" s="370"/>
      <c r="N35" s="371"/>
      <c r="O35" s="368"/>
      <c r="P35" s="369"/>
      <c r="Q35" s="369"/>
      <c r="R35" s="369"/>
      <c r="S35" s="370"/>
      <c r="T35" s="371"/>
      <c r="U35" s="368"/>
      <c r="V35" s="369"/>
      <c r="W35" s="369"/>
      <c r="X35" s="369"/>
      <c r="Y35" s="370"/>
      <c r="Z35" s="371"/>
      <c r="AA35" s="368"/>
      <c r="AB35" s="369"/>
      <c r="AC35" s="369"/>
      <c r="AD35" s="369"/>
      <c r="AE35" s="370"/>
      <c r="AF35" s="371"/>
      <c r="AG35" s="368"/>
      <c r="AH35" s="369"/>
      <c r="AI35" s="369"/>
      <c r="AJ35" s="369"/>
      <c r="AK35" s="370"/>
      <c r="AL35" s="371"/>
    </row>
    <row r="36" spans="1:38">
      <c r="A36" s="165" t="s">
        <v>556</v>
      </c>
      <c r="B36" s="300" t="s">
        <v>803</v>
      </c>
      <c r="C36" s="368"/>
      <c r="D36" s="369"/>
      <c r="E36" s="369"/>
      <c r="F36" s="369"/>
      <c r="G36" s="370"/>
      <c r="H36" s="371"/>
      <c r="I36" s="368"/>
      <c r="J36" s="369"/>
      <c r="K36" s="369"/>
      <c r="L36" s="369"/>
      <c r="M36" s="370"/>
      <c r="N36" s="371"/>
      <c r="O36" s="368"/>
      <c r="P36" s="369"/>
      <c r="Q36" s="369"/>
      <c r="R36" s="369"/>
      <c r="S36" s="370"/>
      <c r="T36" s="371"/>
      <c r="U36" s="368"/>
      <c r="V36" s="369"/>
      <c r="W36" s="369"/>
      <c r="X36" s="369"/>
      <c r="Y36" s="370"/>
      <c r="Z36" s="371"/>
      <c r="AA36" s="368"/>
      <c r="AB36" s="369"/>
      <c r="AC36" s="369"/>
      <c r="AD36" s="369"/>
      <c r="AE36" s="370"/>
      <c r="AF36" s="371"/>
      <c r="AG36" s="368"/>
      <c r="AH36" s="369"/>
      <c r="AI36" s="369"/>
      <c r="AJ36" s="369"/>
      <c r="AK36" s="370"/>
      <c r="AL36" s="371"/>
    </row>
    <row r="37" spans="1:38">
      <c r="A37" s="165" t="s">
        <v>557</v>
      </c>
      <c r="B37" s="300" t="s">
        <v>804</v>
      </c>
      <c r="C37" s="368"/>
      <c r="D37" s="369"/>
      <c r="E37" s="369"/>
      <c r="F37" s="369"/>
      <c r="G37" s="370"/>
      <c r="H37" s="371"/>
      <c r="I37" s="368"/>
      <c r="J37" s="369"/>
      <c r="K37" s="369"/>
      <c r="L37" s="369"/>
      <c r="M37" s="370"/>
      <c r="N37" s="371"/>
      <c r="O37" s="368"/>
      <c r="P37" s="369"/>
      <c r="Q37" s="369"/>
      <c r="R37" s="369"/>
      <c r="S37" s="370"/>
      <c r="T37" s="371"/>
      <c r="U37" s="368"/>
      <c r="V37" s="369"/>
      <c r="W37" s="369"/>
      <c r="X37" s="369"/>
      <c r="Y37" s="370"/>
      <c r="Z37" s="371"/>
      <c r="AA37" s="368"/>
      <c r="AB37" s="369"/>
      <c r="AC37" s="369"/>
      <c r="AD37" s="369"/>
      <c r="AE37" s="370"/>
      <c r="AF37" s="371"/>
      <c r="AG37" s="368"/>
      <c r="AH37" s="369"/>
      <c r="AI37" s="369"/>
      <c r="AJ37" s="369"/>
      <c r="AK37" s="370"/>
      <c r="AL37" s="371"/>
    </row>
    <row r="38" spans="1:38">
      <c r="A38" s="165" t="s">
        <v>558</v>
      </c>
      <c r="B38" s="300" t="s">
        <v>805</v>
      </c>
      <c r="C38" s="368"/>
      <c r="D38" s="369"/>
      <c r="E38" s="369"/>
      <c r="F38" s="369"/>
      <c r="G38" s="370"/>
      <c r="H38" s="371"/>
      <c r="I38" s="368"/>
      <c r="J38" s="369"/>
      <c r="K38" s="369"/>
      <c r="L38" s="369"/>
      <c r="M38" s="370"/>
      <c r="N38" s="371"/>
      <c r="O38" s="368"/>
      <c r="P38" s="369"/>
      <c r="Q38" s="369"/>
      <c r="R38" s="369"/>
      <c r="S38" s="370"/>
      <c r="T38" s="371"/>
      <c r="U38" s="368"/>
      <c r="V38" s="369"/>
      <c r="W38" s="369"/>
      <c r="X38" s="369"/>
      <c r="Y38" s="370"/>
      <c r="Z38" s="371"/>
      <c r="AA38" s="368"/>
      <c r="AB38" s="369"/>
      <c r="AC38" s="369"/>
      <c r="AD38" s="369"/>
      <c r="AE38" s="370"/>
      <c r="AF38" s="371"/>
      <c r="AG38" s="368"/>
      <c r="AH38" s="369"/>
      <c r="AI38" s="369"/>
      <c r="AJ38" s="369"/>
      <c r="AK38" s="370"/>
      <c r="AL38" s="371"/>
    </row>
    <row r="39" spans="1:38">
      <c r="A39" s="165" t="s">
        <v>559</v>
      </c>
      <c r="B39" s="300" t="s">
        <v>806</v>
      </c>
      <c r="C39" s="368"/>
      <c r="D39" s="369"/>
      <c r="E39" s="369"/>
      <c r="F39" s="369"/>
      <c r="G39" s="370"/>
      <c r="H39" s="371"/>
      <c r="I39" s="368"/>
      <c r="J39" s="369"/>
      <c r="K39" s="369"/>
      <c r="L39" s="369"/>
      <c r="M39" s="370"/>
      <c r="N39" s="371"/>
      <c r="O39" s="368"/>
      <c r="P39" s="369"/>
      <c r="Q39" s="369"/>
      <c r="R39" s="369"/>
      <c r="S39" s="370"/>
      <c r="T39" s="371"/>
      <c r="U39" s="368"/>
      <c r="V39" s="369"/>
      <c r="W39" s="369"/>
      <c r="X39" s="369"/>
      <c r="Y39" s="370"/>
      <c r="Z39" s="371"/>
      <c r="AA39" s="368"/>
      <c r="AB39" s="369"/>
      <c r="AC39" s="369"/>
      <c r="AD39" s="369"/>
      <c r="AE39" s="370"/>
      <c r="AF39" s="371"/>
      <c r="AG39" s="368"/>
      <c r="AH39" s="369"/>
      <c r="AI39" s="369"/>
      <c r="AJ39" s="369"/>
      <c r="AK39" s="370"/>
      <c r="AL39" s="371"/>
    </row>
    <row r="40" spans="1:38">
      <c r="A40" s="165" t="s">
        <v>560</v>
      </c>
      <c r="B40" s="300" t="s">
        <v>807</v>
      </c>
      <c r="C40" s="368"/>
      <c r="D40" s="369"/>
      <c r="E40" s="369"/>
      <c r="F40" s="369"/>
      <c r="G40" s="370"/>
      <c r="H40" s="371"/>
      <c r="I40" s="368"/>
      <c r="J40" s="369"/>
      <c r="K40" s="369"/>
      <c r="L40" s="369"/>
      <c r="M40" s="370"/>
      <c r="N40" s="371"/>
      <c r="O40" s="368"/>
      <c r="P40" s="369"/>
      <c r="Q40" s="369"/>
      <c r="R40" s="369"/>
      <c r="S40" s="370"/>
      <c r="T40" s="371"/>
      <c r="U40" s="368"/>
      <c r="V40" s="369"/>
      <c r="W40" s="369"/>
      <c r="X40" s="369"/>
      <c r="Y40" s="370"/>
      <c r="Z40" s="371"/>
      <c r="AA40" s="368"/>
      <c r="AB40" s="369"/>
      <c r="AC40" s="369"/>
      <c r="AD40" s="369"/>
      <c r="AE40" s="370"/>
      <c r="AF40" s="371"/>
      <c r="AG40" s="368"/>
      <c r="AH40" s="369"/>
      <c r="AI40" s="369"/>
      <c r="AJ40" s="369"/>
      <c r="AK40" s="370"/>
      <c r="AL40" s="371"/>
    </row>
    <row r="41" spans="1:38">
      <c r="A41" s="165" t="s">
        <v>561</v>
      </c>
      <c r="B41" s="300" t="s">
        <v>808</v>
      </c>
      <c r="C41" s="368"/>
      <c r="D41" s="369"/>
      <c r="E41" s="369"/>
      <c r="F41" s="369"/>
      <c r="G41" s="370"/>
      <c r="H41" s="371"/>
      <c r="I41" s="368"/>
      <c r="J41" s="369"/>
      <c r="K41" s="369"/>
      <c r="L41" s="369"/>
      <c r="M41" s="370"/>
      <c r="N41" s="371"/>
      <c r="O41" s="368"/>
      <c r="P41" s="369"/>
      <c r="Q41" s="369"/>
      <c r="R41" s="369"/>
      <c r="S41" s="370"/>
      <c r="T41" s="371"/>
      <c r="U41" s="368"/>
      <c r="V41" s="369"/>
      <c r="W41" s="369"/>
      <c r="X41" s="369"/>
      <c r="Y41" s="370"/>
      <c r="Z41" s="371"/>
      <c r="AA41" s="368"/>
      <c r="AB41" s="369"/>
      <c r="AC41" s="369"/>
      <c r="AD41" s="369"/>
      <c r="AE41" s="370"/>
      <c r="AF41" s="371"/>
      <c r="AG41" s="368"/>
      <c r="AH41" s="369"/>
      <c r="AI41" s="369"/>
      <c r="AJ41" s="369"/>
      <c r="AK41" s="370"/>
      <c r="AL41" s="371"/>
    </row>
    <row r="42" spans="1:38">
      <c r="A42" s="165" t="s">
        <v>562</v>
      </c>
      <c r="B42" s="300" t="s">
        <v>809</v>
      </c>
      <c r="C42" s="368"/>
      <c r="D42" s="369"/>
      <c r="E42" s="369"/>
      <c r="F42" s="369"/>
      <c r="G42" s="370"/>
      <c r="H42" s="371"/>
      <c r="I42" s="368"/>
      <c r="J42" s="369"/>
      <c r="K42" s="369"/>
      <c r="L42" s="369"/>
      <c r="M42" s="370"/>
      <c r="N42" s="371"/>
      <c r="O42" s="368"/>
      <c r="P42" s="369"/>
      <c r="Q42" s="369"/>
      <c r="R42" s="369"/>
      <c r="S42" s="370"/>
      <c r="T42" s="371"/>
      <c r="U42" s="368"/>
      <c r="V42" s="369"/>
      <c r="W42" s="369"/>
      <c r="X42" s="369"/>
      <c r="Y42" s="370"/>
      <c r="Z42" s="371"/>
      <c r="AA42" s="368"/>
      <c r="AB42" s="369"/>
      <c r="AC42" s="369"/>
      <c r="AD42" s="369"/>
      <c r="AE42" s="370"/>
      <c r="AF42" s="371"/>
      <c r="AG42" s="368"/>
      <c r="AH42" s="369"/>
      <c r="AI42" s="369"/>
      <c r="AJ42" s="369"/>
      <c r="AK42" s="370"/>
      <c r="AL42" s="371"/>
    </row>
    <row r="43" spans="1:38">
      <c r="A43" s="165" t="s">
        <v>563</v>
      </c>
      <c r="B43" s="300" t="s">
        <v>810</v>
      </c>
      <c r="C43" s="368"/>
      <c r="D43" s="369"/>
      <c r="E43" s="369"/>
      <c r="F43" s="369"/>
      <c r="G43" s="370"/>
      <c r="H43" s="371"/>
      <c r="I43" s="368"/>
      <c r="J43" s="369"/>
      <c r="K43" s="369"/>
      <c r="L43" s="369"/>
      <c r="M43" s="370"/>
      <c r="N43" s="371"/>
      <c r="O43" s="368"/>
      <c r="P43" s="369"/>
      <c r="Q43" s="369"/>
      <c r="R43" s="369"/>
      <c r="S43" s="370"/>
      <c r="T43" s="371"/>
      <c r="U43" s="368"/>
      <c r="V43" s="369"/>
      <c r="W43" s="369"/>
      <c r="X43" s="369"/>
      <c r="Y43" s="370"/>
      <c r="Z43" s="371"/>
      <c r="AA43" s="368"/>
      <c r="AB43" s="369"/>
      <c r="AC43" s="369"/>
      <c r="AD43" s="369"/>
      <c r="AE43" s="370"/>
      <c r="AF43" s="371"/>
      <c r="AG43" s="368"/>
      <c r="AH43" s="369"/>
      <c r="AI43" s="369"/>
      <c r="AJ43" s="369"/>
      <c r="AK43" s="370"/>
      <c r="AL43" s="371"/>
    </row>
    <row r="44" spans="1:38">
      <c r="A44" s="165" t="s">
        <v>564</v>
      </c>
      <c r="B44" s="300" t="s">
        <v>811</v>
      </c>
      <c r="C44" s="368"/>
      <c r="D44" s="369"/>
      <c r="E44" s="369"/>
      <c r="F44" s="369"/>
      <c r="G44" s="370"/>
      <c r="H44" s="371"/>
      <c r="I44" s="368"/>
      <c r="J44" s="369"/>
      <c r="K44" s="369"/>
      <c r="L44" s="369"/>
      <c r="M44" s="370"/>
      <c r="N44" s="371"/>
      <c r="O44" s="368"/>
      <c r="P44" s="369"/>
      <c r="Q44" s="369"/>
      <c r="R44" s="369"/>
      <c r="S44" s="370"/>
      <c r="T44" s="371"/>
      <c r="U44" s="368"/>
      <c r="V44" s="369"/>
      <c r="W44" s="369"/>
      <c r="X44" s="369"/>
      <c r="Y44" s="370"/>
      <c r="Z44" s="371"/>
      <c r="AA44" s="368"/>
      <c r="AB44" s="369"/>
      <c r="AC44" s="369"/>
      <c r="AD44" s="369"/>
      <c r="AE44" s="370"/>
      <c r="AF44" s="371"/>
      <c r="AG44" s="368"/>
      <c r="AH44" s="369"/>
      <c r="AI44" s="369"/>
      <c r="AJ44" s="369"/>
      <c r="AK44" s="370"/>
      <c r="AL44" s="371"/>
    </row>
    <row r="45" spans="1:38">
      <c r="A45" s="165" t="s">
        <v>565</v>
      </c>
      <c r="B45" s="300" t="s">
        <v>812</v>
      </c>
      <c r="C45" s="368"/>
      <c r="D45" s="369"/>
      <c r="E45" s="369"/>
      <c r="F45" s="369"/>
      <c r="G45" s="370"/>
      <c r="H45" s="371"/>
      <c r="I45" s="368"/>
      <c r="J45" s="369"/>
      <c r="K45" s="369"/>
      <c r="L45" s="369"/>
      <c r="M45" s="370"/>
      <c r="N45" s="371"/>
      <c r="O45" s="368"/>
      <c r="P45" s="369"/>
      <c r="Q45" s="369"/>
      <c r="R45" s="369"/>
      <c r="S45" s="370"/>
      <c r="T45" s="371"/>
      <c r="U45" s="368"/>
      <c r="V45" s="369"/>
      <c r="W45" s="369"/>
      <c r="X45" s="369"/>
      <c r="Y45" s="370"/>
      <c r="Z45" s="371"/>
      <c r="AA45" s="368"/>
      <c r="AB45" s="369"/>
      <c r="AC45" s="369"/>
      <c r="AD45" s="369"/>
      <c r="AE45" s="370"/>
      <c r="AF45" s="371"/>
      <c r="AG45" s="368"/>
      <c r="AH45" s="369"/>
      <c r="AI45" s="369"/>
      <c r="AJ45" s="369"/>
      <c r="AK45" s="370"/>
      <c r="AL45" s="371"/>
    </row>
    <row r="46" spans="1:38">
      <c r="A46" s="165" t="s">
        <v>566</v>
      </c>
      <c r="B46" s="300" t="s">
        <v>813</v>
      </c>
      <c r="C46" s="368"/>
      <c r="D46" s="369"/>
      <c r="E46" s="369"/>
      <c r="F46" s="369"/>
      <c r="G46" s="370"/>
      <c r="H46" s="371"/>
      <c r="I46" s="368"/>
      <c r="J46" s="369"/>
      <c r="K46" s="369"/>
      <c r="L46" s="369"/>
      <c r="M46" s="370"/>
      <c r="N46" s="371"/>
      <c r="O46" s="368"/>
      <c r="P46" s="369"/>
      <c r="Q46" s="369"/>
      <c r="R46" s="369"/>
      <c r="S46" s="370"/>
      <c r="T46" s="371"/>
      <c r="U46" s="368"/>
      <c r="V46" s="369"/>
      <c r="W46" s="369"/>
      <c r="X46" s="369"/>
      <c r="Y46" s="370"/>
      <c r="Z46" s="371"/>
      <c r="AA46" s="368"/>
      <c r="AB46" s="369"/>
      <c r="AC46" s="369"/>
      <c r="AD46" s="369"/>
      <c r="AE46" s="370"/>
      <c r="AF46" s="371"/>
      <c r="AG46" s="368"/>
      <c r="AH46" s="369"/>
      <c r="AI46" s="369"/>
      <c r="AJ46" s="369"/>
      <c r="AK46" s="370"/>
      <c r="AL46" s="371"/>
    </row>
    <row r="47" spans="1:38">
      <c r="A47" s="165" t="s">
        <v>567</v>
      </c>
      <c r="B47" s="300" t="s">
        <v>814</v>
      </c>
      <c r="C47" s="368"/>
      <c r="D47" s="369"/>
      <c r="E47" s="369"/>
      <c r="F47" s="369"/>
      <c r="G47" s="370"/>
      <c r="H47" s="371"/>
      <c r="I47" s="368"/>
      <c r="J47" s="369"/>
      <c r="K47" s="369"/>
      <c r="L47" s="369"/>
      <c r="M47" s="370"/>
      <c r="N47" s="371"/>
      <c r="O47" s="368"/>
      <c r="P47" s="369"/>
      <c r="Q47" s="369"/>
      <c r="R47" s="369"/>
      <c r="S47" s="370"/>
      <c r="T47" s="371"/>
      <c r="U47" s="368"/>
      <c r="V47" s="369"/>
      <c r="W47" s="369"/>
      <c r="X47" s="369"/>
      <c r="Y47" s="370"/>
      <c r="Z47" s="371"/>
      <c r="AA47" s="368"/>
      <c r="AB47" s="369"/>
      <c r="AC47" s="369"/>
      <c r="AD47" s="369"/>
      <c r="AE47" s="370"/>
      <c r="AF47" s="371"/>
      <c r="AG47" s="368"/>
      <c r="AH47" s="369"/>
      <c r="AI47" s="369"/>
      <c r="AJ47" s="369"/>
      <c r="AK47" s="370"/>
      <c r="AL47" s="371"/>
    </row>
    <row r="48" spans="1:38">
      <c r="A48" s="165" t="s">
        <v>568</v>
      </c>
      <c r="B48" s="300" t="s">
        <v>815</v>
      </c>
      <c r="C48" s="368"/>
      <c r="D48" s="369"/>
      <c r="E48" s="369"/>
      <c r="F48" s="369"/>
      <c r="G48" s="370"/>
      <c r="H48" s="371"/>
      <c r="I48" s="368"/>
      <c r="J48" s="369"/>
      <c r="K48" s="369"/>
      <c r="L48" s="369"/>
      <c r="M48" s="370"/>
      <c r="N48" s="371"/>
      <c r="O48" s="368"/>
      <c r="P48" s="369"/>
      <c r="Q48" s="369"/>
      <c r="R48" s="369"/>
      <c r="S48" s="370"/>
      <c r="T48" s="371"/>
      <c r="U48" s="368"/>
      <c r="V48" s="369"/>
      <c r="W48" s="369"/>
      <c r="X48" s="369"/>
      <c r="Y48" s="370"/>
      <c r="Z48" s="371"/>
      <c r="AA48" s="368"/>
      <c r="AB48" s="369"/>
      <c r="AC48" s="369"/>
      <c r="AD48" s="369"/>
      <c r="AE48" s="370"/>
      <c r="AF48" s="371"/>
      <c r="AG48" s="368"/>
      <c r="AH48" s="369"/>
      <c r="AI48" s="369"/>
      <c r="AJ48" s="369"/>
      <c r="AK48" s="370"/>
      <c r="AL48" s="371"/>
    </row>
    <row r="49" spans="1:38">
      <c r="A49" s="165" t="s">
        <v>569</v>
      </c>
      <c r="B49" s="300" t="s">
        <v>816</v>
      </c>
      <c r="C49" s="368"/>
      <c r="D49" s="369"/>
      <c r="E49" s="369"/>
      <c r="F49" s="369"/>
      <c r="G49" s="370"/>
      <c r="H49" s="371"/>
      <c r="I49" s="368"/>
      <c r="J49" s="369"/>
      <c r="K49" s="369"/>
      <c r="L49" s="369"/>
      <c r="M49" s="370"/>
      <c r="N49" s="371"/>
      <c r="O49" s="368"/>
      <c r="P49" s="369"/>
      <c r="Q49" s="369"/>
      <c r="R49" s="369"/>
      <c r="S49" s="370"/>
      <c r="T49" s="371"/>
      <c r="U49" s="368"/>
      <c r="V49" s="369"/>
      <c r="W49" s="369"/>
      <c r="X49" s="369"/>
      <c r="Y49" s="370"/>
      <c r="Z49" s="371"/>
      <c r="AA49" s="368"/>
      <c r="AB49" s="369"/>
      <c r="AC49" s="369"/>
      <c r="AD49" s="369"/>
      <c r="AE49" s="370"/>
      <c r="AF49" s="371"/>
      <c r="AG49" s="368"/>
      <c r="AH49" s="369"/>
      <c r="AI49" s="369"/>
      <c r="AJ49" s="369"/>
      <c r="AK49" s="370"/>
      <c r="AL49" s="371"/>
    </row>
    <row r="50" spans="1:38">
      <c r="A50" s="165" t="s">
        <v>570</v>
      </c>
      <c r="B50" s="300" t="s">
        <v>817</v>
      </c>
      <c r="C50" s="368"/>
      <c r="D50" s="369"/>
      <c r="E50" s="369"/>
      <c r="F50" s="369"/>
      <c r="G50" s="370"/>
      <c r="H50" s="371"/>
      <c r="I50" s="368"/>
      <c r="J50" s="369"/>
      <c r="K50" s="369"/>
      <c r="L50" s="369"/>
      <c r="M50" s="370"/>
      <c r="N50" s="371"/>
      <c r="O50" s="368"/>
      <c r="P50" s="369"/>
      <c r="Q50" s="369"/>
      <c r="R50" s="369"/>
      <c r="S50" s="370"/>
      <c r="T50" s="371"/>
      <c r="U50" s="368"/>
      <c r="V50" s="369"/>
      <c r="W50" s="369"/>
      <c r="X50" s="369"/>
      <c r="Y50" s="370"/>
      <c r="Z50" s="371"/>
      <c r="AA50" s="368"/>
      <c r="AB50" s="369"/>
      <c r="AC50" s="369"/>
      <c r="AD50" s="369"/>
      <c r="AE50" s="370"/>
      <c r="AF50" s="371"/>
      <c r="AG50" s="368"/>
      <c r="AH50" s="369"/>
      <c r="AI50" s="369"/>
      <c r="AJ50" s="369"/>
      <c r="AK50" s="370"/>
      <c r="AL50" s="371"/>
    </row>
    <row r="51" spans="1:38">
      <c r="A51" s="165" t="s">
        <v>571</v>
      </c>
      <c r="B51" s="300" t="s">
        <v>818</v>
      </c>
      <c r="C51" s="368"/>
      <c r="D51" s="369"/>
      <c r="E51" s="369"/>
      <c r="F51" s="369"/>
      <c r="G51" s="370"/>
      <c r="H51" s="371"/>
      <c r="I51" s="368"/>
      <c r="J51" s="369"/>
      <c r="K51" s="369"/>
      <c r="L51" s="369"/>
      <c r="M51" s="370"/>
      <c r="N51" s="371"/>
      <c r="O51" s="368"/>
      <c r="P51" s="369"/>
      <c r="Q51" s="369"/>
      <c r="R51" s="369"/>
      <c r="S51" s="370"/>
      <c r="T51" s="371"/>
      <c r="U51" s="368"/>
      <c r="V51" s="369"/>
      <c r="W51" s="369"/>
      <c r="X51" s="369"/>
      <c r="Y51" s="370"/>
      <c r="Z51" s="371"/>
      <c r="AA51" s="368"/>
      <c r="AB51" s="369"/>
      <c r="AC51" s="369"/>
      <c r="AD51" s="369"/>
      <c r="AE51" s="370"/>
      <c r="AF51" s="371"/>
      <c r="AG51" s="368"/>
      <c r="AH51" s="369"/>
      <c r="AI51" s="369"/>
      <c r="AJ51" s="369"/>
      <c r="AK51" s="370"/>
      <c r="AL51" s="371"/>
    </row>
    <row r="52" spans="1:38">
      <c r="A52" s="165" t="s">
        <v>572</v>
      </c>
      <c r="B52" s="300" t="s">
        <v>819</v>
      </c>
      <c r="C52" s="368"/>
      <c r="D52" s="369"/>
      <c r="E52" s="369"/>
      <c r="F52" s="369"/>
      <c r="G52" s="370"/>
      <c r="H52" s="371"/>
      <c r="I52" s="368"/>
      <c r="J52" s="369"/>
      <c r="K52" s="369"/>
      <c r="L52" s="369"/>
      <c r="M52" s="370"/>
      <c r="N52" s="371"/>
      <c r="O52" s="368"/>
      <c r="P52" s="369"/>
      <c r="Q52" s="369"/>
      <c r="R52" s="369"/>
      <c r="S52" s="370"/>
      <c r="T52" s="371"/>
      <c r="U52" s="368"/>
      <c r="V52" s="369"/>
      <c r="W52" s="369"/>
      <c r="X52" s="369"/>
      <c r="Y52" s="370"/>
      <c r="Z52" s="371"/>
      <c r="AA52" s="368"/>
      <c r="AB52" s="369"/>
      <c r="AC52" s="369"/>
      <c r="AD52" s="369"/>
      <c r="AE52" s="370"/>
      <c r="AF52" s="371"/>
      <c r="AG52" s="368"/>
      <c r="AH52" s="369"/>
      <c r="AI52" s="369"/>
      <c r="AJ52" s="369"/>
      <c r="AK52" s="370"/>
      <c r="AL52" s="371"/>
    </row>
    <row r="53" spans="1:38">
      <c r="A53" s="165" t="s">
        <v>573</v>
      </c>
      <c r="B53" s="300" t="s">
        <v>820</v>
      </c>
      <c r="C53" s="368"/>
      <c r="D53" s="369"/>
      <c r="E53" s="369"/>
      <c r="F53" s="369"/>
      <c r="G53" s="370"/>
      <c r="H53" s="371"/>
      <c r="I53" s="368"/>
      <c r="J53" s="369"/>
      <c r="K53" s="369"/>
      <c r="L53" s="369"/>
      <c r="M53" s="370"/>
      <c r="N53" s="371"/>
      <c r="O53" s="368"/>
      <c r="P53" s="369"/>
      <c r="Q53" s="369"/>
      <c r="R53" s="369"/>
      <c r="S53" s="370"/>
      <c r="T53" s="371"/>
      <c r="U53" s="368"/>
      <c r="V53" s="369"/>
      <c r="W53" s="369"/>
      <c r="X53" s="369"/>
      <c r="Y53" s="370"/>
      <c r="Z53" s="371"/>
      <c r="AA53" s="368"/>
      <c r="AB53" s="369"/>
      <c r="AC53" s="369"/>
      <c r="AD53" s="369"/>
      <c r="AE53" s="370"/>
      <c r="AF53" s="371"/>
      <c r="AG53" s="368"/>
      <c r="AH53" s="369"/>
      <c r="AI53" s="369"/>
      <c r="AJ53" s="369"/>
      <c r="AK53" s="370"/>
      <c r="AL53" s="371"/>
    </row>
    <row r="54" spans="1:38">
      <c r="A54" s="165" t="s">
        <v>574</v>
      </c>
      <c r="B54" s="300" t="s">
        <v>821</v>
      </c>
      <c r="C54" s="368"/>
      <c r="D54" s="369"/>
      <c r="E54" s="369"/>
      <c r="F54" s="369"/>
      <c r="G54" s="370"/>
      <c r="H54" s="371"/>
      <c r="I54" s="368"/>
      <c r="J54" s="369"/>
      <c r="K54" s="369"/>
      <c r="L54" s="369"/>
      <c r="M54" s="370"/>
      <c r="N54" s="371"/>
      <c r="O54" s="368"/>
      <c r="P54" s="369"/>
      <c r="Q54" s="369"/>
      <c r="R54" s="369"/>
      <c r="S54" s="370"/>
      <c r="T54" s="371"/>
      <c r="U54" s="368"/>
      <c r="V54" s="369"/>
      <c r="W54" s="369"/>
      <c r="X54" s="369"/>
      <c r="Y54" s="370"/>
      <c r="Z54" s="371"/>
      <c r="AA54" s="368"/>
      <c r="AB54" s="369"/>
      <c r="AC54" s="369"/>
      <c r="AD54" s="369"/>
      <c r="AE54" s="370"/>
      <c r="AF54" s="371"/>
      <c r="AG54" s="368"/>
      <c r="AH54" s="369"/>
      <c r="AI54" s="369"/>
      <c r="AJ54" s="369"/>
      <c r="AK54" s="370"/>
      <c r="AL54" s="371"/>
    </row>
    <row r="55" spans="1:38">
      <c r="A55" s="165" t="s">
        <v>575</v>
      </c>
      <c r="B55" s="300" t="s">
        <v>822</v>
      </c>
      <c r="C55" s="368"/>
      <c r="D55" s="369"/>
      <c r="E55" s="369"/>
      <c r="F55" s="369"/>
      <c r="G55" s="370"/>
      <c r="H55" s="371"/>
      <c r="I55" s="368"/>
      <c r="J55" s="369"/>
      <c r="K55" s="369"/>
      <c r="L55" s="369"/>
      <c r="M55" s="370"/>
      <c r="N55" s="371"/>
      <c r="O55" s="368"/>
      <c r="P55" s="369"/>
      <c r="Q55" s="369"/>
      <c r="R55" s="369"/>
      <c r="S55" s="370"/>
      <c r="T55" s="371"/>
      <c r="U55" s="368"/>
      <c r="V55" s="369"/>
      <c r="W55" s="369"/>
      <c r="X55" s="369"/>
      <c r="Y55" s="370"/>
      <c r="Z55" s="371"/>
      <c r="AA55" s="368"/>
      <c r="AB55" s="369"/>
      <c r="AC55" s="369"/>
      <c r="AD55" s="369"/>
      <c r="AE55" s="370"/>
      <c r="AF55" s="371"/>
      <c r="AG55" s="368"/>
      <c r="AH55" s="369"/>
      <c r="AI55" s="369"/>
      <c r="AJ55" s="369"/>
      <c r="AK55" s="370"/>
      <c r="AL55" s="371"/>
    </row>
    <row r="56" spans="1:38">
      <c r="A56" s="165" t="s">
        <v>576</v>
      </c>
      <c r="B56" s="300" t="s">
        <v>823</v>
      </c>
      <c r="C56" s="368"/>
      <c r="D56" s="369"/>
      <c r="E56" s="369"/>
      <c r="F56" s="369"/>
      <c r="G56" s="370"/>
      <c r="H56" s="371"/>
      <c r="I56" s="368"/>
      <c r="J56" s="369"/>
      <c r="K56" s="369"/>
      <c r="L56" s="369"/>
      <c r="M56" s="370"/>
      <c r="N56" s="371"/>
      <c r="O56" s="368"/>
      <c r="P56" s="369"/>
      <c r="Q56" s="369"/>
      <c r="R56" s="369"/>
      <c r="S56" s="370"/>
      <c r="T56" s="371"/>
      <c r="U56" s="368"/>
      <c r="V56" s="369"/>
      <c r="W56" s="369"/>
      <c r="X56" s="369"/>
      <c r="Y56" s="370"/>
      <c r="Z56" s="371"/>
      <c r="AA56" s="368"/>
      <c r="AB56" s="369"/>
      <c r="AC56" s="369"/>
      <c r="AD56" s="369"/>
      <c r="AE56" s="370"/>
      <c r="AF56" s="371"/>
      <c r="AG56" s="368"/>
      <c r="AH56" s="369"/>
      <c r="AI56" s="369"/>
      <c r="AJ56" s="369"/>
      <c r="AK56" s="370"/>
      <c r="AL56" s="371"/>
    </row>
    <row r="57" spans="1:38">
      <c r="A57" s="165" t="s">
        <v>577</v>
      </c>
      <c r="B57" s="300" t="s">
        <v>824</v>
      </c>
      <c r="C57" s="368"/>
      <c r="D57" s="369"/>
      <c r="E57" s="369"/>
      <c r="F57" s="369"/>
      <c r="G57" s="370"/>
      <c r="H57" s="371"/>
      <c r="I57" s="368"/>
      <c r="J57" s="369"/>
      <c r="K57" s="369"/>
      <c r="L57" s="369"/>
      <c r="M57" s="370"/>
      <c r="N57" s="371"/>
      <c r="O57" s="368"/>
      <c r="P57" s="369"/>
      <c r="Q57" s="369"/>
      <c r="R57" s="369"/>
      <c r="S57" s="370"/>
      <c r="T57" s="371"/>
      <c r="U57" s="368"/>
      <c r="V57" s="369"/>
      <c r="W57" s="369"/>
      <c r="X57" s="369"/>
      <c r="Y57" s="370"/>
      <c r="Z57" s="371"/>
      <c r="AA57" s="368"/>
      <c r="AB57" s="369"/>
      <c r="AC57" s="369"/>
      <c r="AD57" s="369"/>
      <c r="AE57" s="370"/>
      <c r="AF57" s="371"/>
      <c r="AG57" s="368"/>
      <c r="AH57" s="369"/>
      <c r="AI57" s="369"/>
      <c r="AJ57" s="369"/>
      <c r="AK57" s="370"/>
      <c r="AL57" s="371"/>
    </row>
    <row r="58" spans="1:38">
      <c r="A58" s="165" t="s">
        <v>578</v>
      </c>
      <c r="B58" s="300" t="s">
        <v>825</v>
      </c>
      <c r="C58" s="368"/>
      <c r="D58" s="369"/>
      <c r="E58" s="369"/>
      <c r="F58" s="369"/>
      <c r="G58" s="370"/>
      <c r="H58" s="371"/>
      <c r="I58" s="368"/>
      <c r="J58" s="369"/>
      <c r="K58" s="369"/>
      <c r="L58" s="369"/>
      <c r="M58" s="370"/>
      <c r="N58" s="371"/>
      <c r="O58" s="368"/>
      <c r="P58" s="369"/>
      <c r="Q58" s="369"/>
      <c r="R58" s="369"/>
      <c r="S58" s="370"/>
      <c r="T58" s="371"/>
      <c r="U58" s="368"/>
      <c r="V58" s="369"/>
      <c r="W58" s="369"/>
      <c r="X58" s="369"/>
      <c r="Y58" s="370"/>
      <c r="Z58" s="371"/>
      <c r="AA58" s="368"/>
      <c r="AB58" s="369"/>
      <c r="AC58" s="369"/>
      <c r="AD58" s="369"/>
      <c r="AE58" s="370"/>
      <c r="AF58" s="371"/>
      <c r="AG58" s="368"/>
      <c r="AH58" s="369"/>
      <c r="AI58" s="369"/>
      <c r="AJ58" s="369"/>
      <c r="AK58" s="370"/>
      <c r="AL58" s="371"/>
    </row>
    <row r="59" spans="1:38">
      <c r="A59" s="165" t="s">
        <v>579</v>
      </c>
      <c r="B59" s="300" t="s">
        <v>861</v>
      </c>
      <c r="C59" s="368"/>
      <c r="D59" s="369"/>
      <c r="E59" s="369"/>
      <c r="F59" s="369"/>
      <c r="G59" s="370"/>
      <c r="H59" s="371"/>
      <c r="I59" s="368"/>
      <c r="J59" s="369"/>
      <c r="K59" s="369"/>
      <c r="L59" s="369"/>
      <c r="M59" s="370"/>
      <c r="N59" s="371"/>
      <c r="O59" s="368"/>
      <c r="P59" s="369"/>
      <c r="Q59" s="369"/>
      <c r="R59" s="369"/>
      <c r="S59" s="370"/>
      <c r="T59" s="371"/>
      <c r="U59" s="368"/>
      <c r="V59" s="369"/>
      <c r="W59" s="369"/>
      <c r="X59" s="369"/>
      <c r="Y59" s="370"/>
      <c r="Z59" s="371"/>
      <c r="AA59" s="368"/>
      <c r="AB59" s="369"/>
      <c r="AC59" s="369"/>
      <c r="AD59" s="369"/>
      <c r="AE59" s="370"/>
      <c r="AF59" s="371"/>
      <c r="AG59" s="368"/>
      <c r="AH59" s="369"/>
      <c r="AI59" s="369"/>
      <c r="AJ59" s="369"/>
      <c r="AK59" s="370"/>
      <c r="AL59" s="371"/>
    </row>
    <row r="60" spans="1:38">
      <c r="A60" s="165" t="s">
        <v>580</v>
      </c>
      <c r="B60" s="300" t="s">
        <v>862</v>
      </c>
      <c r="C60" s="368"/>
      <c r="D60" s="369"/>
      <c r="E60" s="369"/>
      <c r="F60" s="369"/>
      <c r="G60" s="370"/>
      <c r="H60" s="371"/>
      <c r="I60" s="368"/>
      <c r="J60" s="369"/>
      <c r="K60" s="369"/>
      <c r="L60" s="369"/>
      <c r="M60" s="370"/>
      <c r="N60" s="371"/>
      <c r="O60" s="368"/>
      <c r="P60" s="369"/>
      <c r="Q60" s="369"/>
      <c r="R60" s="369"/>
      <c r="S60" s="370"/>
      <c r="T60" s="371"/>
      <c r="U60" s="368"/>
      <c r="V60" s="369"/>
      <c r="W60" s="369"/>
      <c r="X60" s="369"/>
      <c r="Y60" s="370"/>
      <c r="Z60" s="371"/>
      <c r="AA60" s="368"/>
      <c r="AB60" s="369"/>
      <c r="AC60" s="369"/>
      <c r="AD60" s="369"/>
      <c r="AE60" s="370"/>
      <c r="AF60" s="371"/>
      <c r="AG60" s="368"/>
      <c r="AH60" s="369"/>
      <c r="AI60" s="369"/>
      <c r="AJ60" s="369"/>
      <c r="AK60" s="370"/>
      <c r="AL60" s="371"/>
    </row>
    <row r="61" spans="1:38">
      <c r="A61" s="165" t="s">
        <v>581</v>
      </c>
      <c r="B61" s="300" t="s">
        <v>863</v>
      </c>
      <c r="C61" s="368"/>
      <c r="D61" s="369"/>
      <c r="E61" s="369"/>
      <c r="F61" s="369"/>
      <c r="G61" s="370"/>
      <c r="H61" s="371"/>
      <c r="I61" s="368"/>
      <c r="J61" s="369"/>
      <c r="K61" s="369"/>
      <c r="L61" s="369"/>
      <c r="M61" s="370"/>
      <c r="N61" s="371"/>
      <c r="O61" s="368"/>
      <c r="P61" s="369"/>
      <c r="Q61" s="369"/>
      <c r="R61" s="369"/>
      <c r="S61" s="370"/>
      <c r="T61" s="371"/>
      <c r="U61" s="368"/>
      <c r="V61" s="369"/>
      <c r="W61" s="369"/>
      <c r="X61" s="369"/>
      <c r="Y61" s="370"/>
      <c r="Z61" s="371"/>
      <c r="AA61" s="368"/>
      <c r="AB61" s="369"/>
      <c r="AC61" s="369"/>
      <c r="AD61" s="369"/>
      <c r="AE61" s="370"/>
      <c r="AF61" s="371"/>
      <c r="AG61" s="368"/>
      <c r="AH61" s="369"/>
      <c r="AI61" s="369"/>
      <c r="AJ61" s="369"/>
      <c r="AK61" s="370"/>
      <c r="AL61" s="371"/>
    </row>
    <row r="62" spans="1:38">
      <c r="A62" s="165" t="s">
        <v>582</v>
      </c>
      <c r="B62" s="300" t="s">
        <v>864</v>
      </c>
      <c r="C62" s="368"/>
      <c r="D62" s="369"/>
      <c r="E62" s="369"/>
      <c r="F62" s="369"/>
      <c r="G62" s="370"/>
      <c r="H62" s="371"/>
      <c r="I62" s="368"/>
      <c r="J62" s="369"/>
      <c r="K62" s="369"/>
      <c r="L62" s="369"/>
      <c r="M62" s="370"/>
      <c r="N62" s="371"/>
      <c r="O62" s="368"/>
      <c r="P62" s="369"/>
      <c r="Q62" s="369"/>
      <c r="R62" s="369"/>
      <c r="S62" s="370"/>
      <c r="T62" s="371"/>
      <c r="U62" s="368"/>
      <c r="V62" s="369"/>
      <c r="W62" s="369"/>
      <c r="X62" s="369"/>
      <c r="Y62" s="370"/>
      <c r="Z62" s="371"/>
      <c r="AA62" s="368"/>
      <c r="AB62" s="369"/>
      <c r="AC62" s="369"/>
      <c r="AD62" s="369"/>
      <c r="AE62" s="370"/>
      <c r="AF62" s="371"/>
      <c r="AG62" s="368"/>
      <c r="AH62" s="369"/>
      <c r="AI62" s="369"/>
      <c r="AJ62" s="369"/>
      <c r="AK62" s="370"/>
      <c r="AL62" s="371"/>
    </row>
    <row r="63" spans="1:38">
      <c r="A63" s="165" t="s">
        <v>583</v>
      </c>
      <c r="B63" s="300" t="s">
        <v>865</v>
      </c>
      <c r="C63" s="368"/>
      <c r="D63" s="369"/>
      <c r="E63" s="369"/>
      <c r="F63" s="369"/>
      <c r="G63" s="370"/>
      <c r="H63" s="371"/>
      <c r="I63" s="368"/>
      <c r="J63" s="369"/>
      <c r="K63" s="369"/>
      <c r="L63" s="369"/>
      <c r="M63" s="370"/>
      <c r="N63" s="371"/>
      <c r="O63" s="368"/>
      <c r="P63" s="369"/>
      <c r="Q63" s="369"/>
      <c r="R63" s="369"/>
      <c r="S63" s="370"/>
      <c r="T63" s="371"/>
      <c r="U63" s="368"/>
      <c r="V63" s="369"/>
      <c r="W63" s="369"/>
      <c r="X63" s="369"/>
      <c r="Y63" s="370"/>
      <c r="Z63" s="371"/>
      <c r="AA63" s="368"/>
      <c r="AB63" s="369"/>
      <c r="AC63" s="369"/>
      <c r="AD63" s="369"/>
      <c r="AE63" s="370"/>
      <c r="AF63" s="371"/>
      <c r="AG63" s="368"/>
      <c r="AH63" s="369"/>
      <c r="AI63" s="369"/>
      <c r="AJ63" s="369"/>
      <c r="AK63" s="370"/>
      <c r="AL63" s="371"/>
    </row>
    <row r="64" spans="1:38">
      <c r="A64" s="165" t="s">
        <v>584</v>
      </c>
      <c r="B64" s="300" t="s">
        <v>866</v>
      </c>
      <c r="C64" s="368"/>
      <c r="D64" s="369"/>
      <c r="E64" s="369"/>
      <c r="F64" s="369"/>
      <c r="G64" s="370"/>
      <c r="H64" s="371"/>
      <c r="I64" s="368"/>
      <c r="J64" s="369"/>
      <c r="K64" s="369"/>
      <c r="L64" s="369"/>
      <c r="M64" s="370"/>
      <c r="N64" s="371"/>
      <c r="O64" s="368"/>
      <c r="P64" s="369"/>
      <c r="Q64" s="369"/>
      <c r="R64" s="369"/>
      <c r="S64" s="370"/>
      <c r="T64" s="371"/>
      <c r="U64" s="368"/>
      <c r="V64" s="369"/>
      <c r="W64" s="369"/>
      <c r="X64" s="369"/>
      <c r="Y64" s="370"/>
      <c r="Z64" s="371"/>
      <c r="AA64" s="368"/>
      <c r="AB64" s="369"/>
      <c r="AC64" s="369"/>
      <c r="AD64" s="369"/>
      <c r="AE64" s="370"/>
      <c r="AF64" s="371"/>
      <c r="AG64" s="368"/>
      <c r="AH64" s="369"/>
      <c r="AI64" s="369"/>
      <c r="AJ64" s="369"/>
      <c r="AK64" s="370"/>
      <c r="AL64" s="371"/>
    </row>
    <row r="65" spans="1:38">
      <c r="A65" s="165" t="s">
        <v>585</v>
      </c>
      <c r="B65" s="300" t="s">
        <v>867</v>
      </c>
      <c r="C65" s="368"/>
      <c r="D65" s="369"/>
      <c r="E65" s="369"/>
      <c r="F65" s="369"/>
      <c r="G65" s="370"/>
      <c r="H65" s="371"/>
      <c r="I65" s="368"/>
      <c r="J65" s="369"/>
      <c r="K65" s="369"/>
      <c r="L65" s="369"/>
      <c r="M65" s="370"/>
      <c r="N65" s="371"/>
      <c r="O65" s="368"/>
      <c r="P65" s="369"/>
      <c r="Q65" s="369"/>
      <c r="R65" s="369"/>
      <c r="S65" s="370"/>
      <c r="T65" s="371"/>
      <c r="U65" s="368"/>
      <c r="V65" s="369"/>
      <c r="W65" s="369"/>
      <c r="X65" s="369"/>
      <c r="Y65" s="370"/>
      <c r="Z65" s="371"/>
      <c r="AA65" s="368"/>
      <c r="AB65" s="369"/>
      <c r="AC65" s="369"/>
      <c r="AD65" s="369"/>
      <c r="AE65" s="370"/>
      <c r="AF65" s="371"/>
      <c r="AG65" s="368"/>
      <c r="AH65" s="369"/>
      <c r="AI65" s="369"/>
      <c r="AJ65" s="369"/>
      <c r="AK65" s="370"/>
      <c r="AL65" s="371"/>
    </row>
    <row r="66" spans="1:38">
      <c r="A66" s="165" t="s">
        <v>586</v>
      </c>
      <c r="B66" s="300" t="s">
        <v>868</v>
      </c>
      <c r="C66" s="368"/>
      <c r="D66" s="369"/>
      <c r="E66" s="369"/>
      <c r="F66" s="369"/>
      <c r="G66" s="370"/>
      <c r="H66" s="371"/>
      <c r="I66" s="368"/>
      <c r="J66" s="369"/>
      <c r="K66" s="369"/>
      <c r="L66" s="369"/>
      <c r="M66" s="370"/>
      <c r="N66" s="371"/>
      <c r="O66" s="368"/>
      <c r="P66" s="369"/>
      <c r="Q66" s="369"/>
      <c r="R66" s="369"/>
      <c r="S66" s="370"/>
      <c r="T66" s="371"/>
      <c r="U66" s="368"/>
      <c r="V66" s="369"/>
      <c r="W66" s="369"/>
      <c r="X66" s="369"/>
      <c r="Y66" s="370"/>
      <c r="Z66" s="371"/>
      <c r="AA66" s="368"/>
      <c r="AB66" s="369"/>
      <c r="AC66" s="369"/>
      <c r="AD66" s="369"/>
      <c r="AE66" s="370"/>
      <c r="AF66" s="371"/>
      <c r="AG66" s="368"/>
      <c r="AH66" s="369"/>
      <c r="AI66" s="369"/>
      <c r="AJ66" s="369"/>
      <c r="AK66" s="370"/>
      <c r="AL66" s="371"/>
    </row>
    <row r="67" spans="1:38">
      <c r="A67" s="165" t="s">
        <v>587</v>
      </c>
      <c r="B67" s="300" t="s">
        <v>869</v>
      </c>
      <c r="C67" s="368"/>
      <c r="D67" s="369"/>
      <c r="E67" s="369"/>
      <c r="F67" s="369"/>
      <c r="G67" s="370"/>
      <c r="H67" s="371"/>
      <c r="I67" s="368"/>
      <c r="J67" s="369"/>
      <c r="K67" s="369"/>
      <c r="L67" s="369"/>
      <c r="M67" s="370"/>
      <c r="N67" s="371"/>
      <c r="O67" s="368"/>
      <c r="P67" s="369"/>
      <c r="Q67" s="369"/>
      <c r="R67" s="369"/>
      <c r="S67" s="370"/>
      <c r="T67" s="371"/>
      <c r="U67" s="368"/>
      <c r="V67" s="369"/>
      <c r="W67" s="369"/>
      <c r="X67" s="369"/>
      <c r="Y67" s="370"/>
      <c r="Z67" s="371"/>
      <c r="AA67" s="368"/>
      <c r="AB67" s="369"/>
      <c r="AC67" s="369"/>
      <c r="AD67" s="369"/>
      <c r="AE67" s="370"/>
      <c r="AF67" s="371"/>
      <c r="AG67" s="368"/>
      <c r="AH67" s="369"/>
      <c r="AI67" s="369"/>
      <c r="AJ67" s="369"/>
      <c r="AK67" s="370"/>
      <c r="AL67" s="371"/>
    </row>
    <row r="68" spans="1:38">
      <c r="A68" s="165" t="s">
        <v>588</v>
      </c>
      <c r="B68" s="300" t="s">
        <v>870</v>
      </c>
      <c r="C68" s="368"/>
      <c r="D68" s="369"/>
      <c r="E68" s="369"/>
      <c r="F68" s="369"/>
      <c r="G68" s="370"/>
      <c r="H68" s="371"/>
      <c r="I68" s="368"/>
      <c r="J68" s="369"/>
      <c r="K68" s="369"/>
      <c r="L68" s="369"/>
      <c r="M68" s="370"/>
      <c r="N68" s="371"/>
      <c r="O68" s="368"/>
      <c r="P68" s="369"/>
      <c r="Q68" s="369"/>
      <c r="R68" s="369"/>
      <c r="S68" s="370"/>
      <c r="T68" s="371"/>
      <c r="U68" s="368"/>
      <c r="V68" s="369"/>
      <c r="W68" s="369"/>
      <c r="X68" s="369"/>
      <c r="Y68" s="370"/>
      <c r="Z68" s="371"/>
      <c r="AA68" s="368"/>
      <c r="AB68" s="369"/>
      <c r="AC68" s="369"/>
      <c r="AD68" s="369"/>
      <c r="AE68" s="370"/>
      <c r="AF68" s="371"/>
      <c r="AG68" s="368"/>
      <c r="AH68" s="369"/>
      <c r="AI68" s="369"/>
      <c r="AJ68" s="369"/>
      <c r="AK68" s="370"/>
      <c r="AL68" s="371"/>
    </row>
    <row r="69" spans="1:38">
      <c r="A69" s="165" t="s">
        <v>589</v>
      </c>
      <c r="B69" s="300" t="s">
        <v>871</v>
      </c>
      <c r="C69" s="368"/>
      <c r="D69" s="369"/>
      <c r="E69" s="369"/>
      <c r="F69" s="369"/>
      <c r="G69" s="370"/>
      <c r="H69" s="371"/>
      <c r="I69" s="368"/>
      <c r="J69" s="369"/>
      <c r="K69" s="369"/>
      <c r="L69" s="369"/>
      <c r="M69" s="370"/>
      <c r="N69" s="371"/>
      <c r="O69" s="368"/>
      <c r="P69" s="369"/>
      <c r="Q69" s="369"/>
      <c r="R69" s="369"/>
      <c r="S69" s="370"/>
      <c r="T69" s="371"/>
      <c r="U69" s="368"/>
      <c r="V69" s="369"/>
      <c r="W69" s="369"/>
      <c r="X69" s="369"/>
      <c r="Y69" s="370"/>
      <c r="Z69" s="371"/>
      <c r="AA69" s="368"/>
      <c r="AB69" s="369"/>
      <c r="AC69" s="369"/>
      <c r="AD69" s="369"/>
      <c r="AE69" s="370"/>
      <c r="AF69" s="371"/>
      <c r="AG69" s="368"/>
      <c r="AH69" s="369"/>
      <c r="AI69" s="369"/>
      <c r="AJ69" s="369"/>
      <c r="AK69" s="370"/>
      <c r="AL69" s="371"/>
    </row>
    <row r="70" spans="1:38">
      <c r="A70" s="165" t="s">
        <v>590</v>
      </c>
      <c r="B70" s="300" t="s">
        <v>872</v>
      </c>
      <c r="C70" s="368"/>
      <c r="D70" s="369"/>
      <c r="E70" s="369"/>
      <c r="F70" s="369"/>
      <c r="G70" s="370"/>
      <c r="H70" s="371"/>
      <c r="I70" s="368"/>
      <c r="J70" s="369"/>
      <c r="K70" s="369"/>
      <c r="L70" s="369"/>
      <c r="M70" s="370"/>
      <c r="N70" s="371"/>
      <c r="O70" s="368"/>
      <c r="P70" s="369"/>
      <c r="Q70" s="369"/>
      <c r="R70" s="369"/>
      <c r="S70" s="370"/>
      <c r="T70" s="371"/>
      <c r="U70" s="368"/>
      <c r="V70" s="369"/>
      <c r="W70" s="369"/>
      <c r="X70" s="369"/>
      <c r="Y70" s="370"/>
      <c r="Z70" s="371"/>
      <c r="AA70" s="368"/>
      <c r="AB70" s="369"/>
      <c r="AC70" s="369"/>
      <c r="AD70" s="369"/>
      <c r="AE70" s="370"/>
      <c r="AF70" s="371"/>
      <c r="AG70" s="368"/>
      <c r="AH70" s="369"/>
      <c r="AI70" s="369"/>
      <c r="AJ70" s="369"/>
      <c r="AK70" s="370"/>
      <c r="AL70" s="371"/>
    </row>
    <row r="71" spans="1:38">
      <c r="A71" s="165" t="s">
        <v>591</v>
      </c>
      <c r="B71" s="300" t="s">
        <v>873</v>
      </c>
      <c r="C71" s="368"/>
      <c r="D71" s="369"/>
      <c r="E71" s="369"/>
      <c r="F71" s="369"/>
      <c r="G71" s="370"/>
      <c r="H71" s="371"/>
      <c r="I71" s="368"/>
      <c r="J71" s="369"/>
      <c r="K71" s="369"/>
      <c r="L71" s="369"/>
      <c r="M71" s="370"/>
      <c r="N71" s="371"/>
      <c r="O71" s="368"/>
      <c r="P71" s="369"/>
      <c r="Q71" s="369"/>
      <c r="R71" s="369"/>
      <c r="S71" s="370"/>
      <c r="T71" s="371"/>
      <c r="U71" s="368"/>
      <c r="V71" s="369"/>
      <c r="W71" s="369"/>
      <c r="X71" s="369"/>
      <c r="Y71" s="370"/>
      <c r="Z71" s="371"/>
      <c r="AA71" s="368"/>
      <c r="AB71" s="369"/>
      <c r="AC71" s="369"/>
      <c r="AD71" s="369"/>
      <c r="AE71" s="370"/>
      <c r="AF71" s="371"/>
      <c r="AG71" s="368"/>
      <c r="AH71" s="369"/>
      <c r="AI71" s="369"/>
      <c r="AJ71" s="369"/>
      <c r="AK71" s="370"/>
      <c r="AL71" s="371"/>
    </row>
    <row r="72" spans="1:38">
      <c r="A72" s="165" t="s">
        <v>592</v>
      </c>
      <c r="B72" s="300" t="s">
        <v>874</v>
      </c>
      <c r="C72" s="368"/>
      <c r="D72" s="369"/>
      <c r="E72" s="369"/>
      <c r="F72" s="369"/>
      <c r="G72" s="370"/>
      <c r="H72" s="371"/>
      <c r="I72" s="368"/>
      <c r="J72" s="369"/>
      <c r="K72" s="369"/>
      <c r="L72" s="369"/>
      <c r="M72" s="370"/>
      <c r="N72" s="371"/>
      <c r="O72" s="368"/>
      <c r="P72" s="369"/>
      <c r="Q72" s="369"/>
      <c r="R72" s="369"/>
      <c r="S72" s="370"/>
      <c r="T72" s="371"/>
      <c r="U72" s="368"/>
      <c r="V72" s="369"/>
      <c r="W72" s="369"/>
      <c r="X72" s="369"/>
      <c r="Y72" s="370"/>
      <c r="Z72" s="371"/>
      <c r="AA72" s="368"/>
      <c r="AB72" s="369"/>
      <c r="AC72" s="369"/>
      <c r="AD72" s="369"/>
      <c r="AE72" s="370"/>
      <c r="AF72" s="371"/>
      <c r="AG72" s="368"/>
      <c r="AH72" s="369"/>
      <c r="AI72" s="369"/>
      <c r="AJ72" s="369"/>
      <c r="AK72" s="370"/>
      <c r="AL72" s="371"/>
    </row>
    <row r="73" spans="1:38">
      <c r="A73" s="165" t="s">
        <v>593</v>
      </c>
      <c r="B73" s="300" t="s">
        <v>875</v>
      </c>
      <c r="C73" s="368"/>
      <c r="D73" s="369"/>
      <c r="E73" s="369"/>
      <c r="F73" s="369"/>
      <c r="G73" s="370"/>
      <c r="H73" s="371"/>
      <c r="I73" s="368"/>
      <c r="J73" s="369"/>
      <c r="K73" s="369"/>
      <c r="L73" s="369"/>
      <c r="M73" s="370"/>
      <c r="N73" s="371"/>
      <c r="O73" s="368"/>
      <c r="P73" s="369"/>
      <c r="Q73" s="369"/>
      <c r="R73" s="369"/>
      <c r="S73" s="370"/>
      <c r="T73" s="371"/>
      <c r="U73" s="368"/>
      <c r="V73" s="369"/>
      <c r="W73" s="369"/>
      <c r="X73" s="369"/>
      <c r="Y73" s="370"/>
      <c r="Z73" s="371"/>
      <c r="AA73" s="368"/>
      <c r="AB73" s="369"/>
      <c r="AC73" s="369"/>
      <c r="AD73" s="369"/>
      <c r="AE73" s="370"/>
      <c r="AF73" s="371"/>
      <c r="AG73" s="368"/>
      <c r="AH73" s="369"/>
      <c r="AI73" s="369"/>
      <c r="AJ73" s="369"/>
      <c r="AK73" s="370"/>
      <c r="AL73" s="371"/>
    </row>
    <row r="74" spans="1:38">
      <c r="A74" s="165" t="s">
        <v>594</v>
      </c>
      <c r="B74" s="300" t="s">
        <v>876</v>
      </c>
      <c r="C74" s="368"/>
      <c r="D74" s="369"/>
      <c r="E74" s="369"/>
      <c r="F74" s="369"/>
      <c r="G74" s="370"/>
      <c r="H74" s="371"/>
      <c r="I74" s="368"/>
      <c r="J74" s="369"/>
      <c r="K74" s="369"/>
      <c r="L74" s="369"/>
      <c r="M74" s="370"/>
      <c r="N74" s="371"/>
      <c r="O74" s="368"/>
      <c r="P74" s="369"/>
      <c r="Q74" s="369"/>
      <c r="R74" s="369"/>
      <c r="S74" s="370"/>
      <c r="T74" s="371"/>
      <c r="U74" s="368"/>
      <c r="V74" s="369"/>
      <c r="W74" s="369"/>
      <c r="X74" s="369"/>
      <c r="Y74" s="370"/>
      <c r="Z74" s="371"/>
      <c r="AA74" s="368"/>
      <c r="AB74" s="369"/>
      <c r="AC74" s="369"/>
      <c r="AD74" s="369"/>
      <c r="AE74" s="370"/>
      <c r="AF74" s="371"/>
      <c r="AG74" s="368"/>
      <c r="AH74" s="369"/>
      <c r="AI74" s="369"/>
      <c r="AJ74" s="369"/>
      <c r="AK74" s="370"/>
      <c r="AL74" s="371"/>
    </row>
    <row r="75" spans="1:38">
      <c r="A75" s="165" t="s">
        <v>595</v>
      </c>
      <c r="B75" s="300" t="s">
        <v>877</v>
      </c>
      <c r="C75" s="368"/>
      <c r="D75" s="369"/>
      <c r="E75" s="369"/>
      <c r="F75" s="369"/>
      <c r="G75" s="370"/>
      <c r="H75" s="371"/>
      <c r="I75" s="368"/>
      <c r="J75" s="369"/>
      <c r="K75" s="369"/>
      <c r="L75" s="369"/>
      <c r="M75" s="370"/>
      <c r="N75" s="371"/>
      <c r="O75" s="368"/>
      <c r="P75" s="369"/>
      <c r="Q75" s="369"/>
      <c r="R75" s="369"/>
      <c r="S75" s="370"/>
      <c r="T75" s="371"/>
      <c r="U75" s="368"/>
      <c r="V75" s="369"/>
      <c r="W75" s="369"/>
      <c r="X75" s="369"/>
      <c r="Y75" s="370"/>
      <c r="Z75" s="371"/>
      <c r="AA75" s="368"/>
      <c r="AB75" s="369"/>
      <c r="AC75" s="369"/>
      <c r="AD75" s="369"/>
      <c r="AE75" s="370"/>
      <c r="AF75" s="371"/>
      <c r="AG75" s="368"/>
      <c r="AH75" s="369"/>
      <c r="AI75" s="369"/>
      <c r="AJ75" s="369"/>
      <c r="AK75" s="370"/>
      <c r="AL75" s="371"/>
    </row>
    <row r="76" spans="1:38">
      <c r="A76" s="165" t="s">
        <v>596</v>
      </c>
      <c r="B76" s="300" t="s">
        <v>878</v>
      </c>
      <c r="C76" s="368"/>
      <c r="D76" s="369"/>
      <c r="E76" s="369"/>
      <c r="F76" s="369"/>
      <c r="G76" s="370"/>
      <c r="H76" s="371"/>
      <c r="I76" s="368"/>
      <c r="J76" s="369"/>
      <c r="K76" s="369"/>
      <c r="L76" s="369"/>
      <c r="M76" s="370"/>
      <c r="N76" s="371"/>
      <c r="O76" s="368"/>
      <c r="P76" s="369"/>
      <c r="Q76" s="369"/>
      <c r="R76" s="369"/>
      <c r="S76" s="370"/>
      <c r="T76" s="371"/>
      <c r="U76" s="368"/>
      <c r="V76" s="369"/>
      <c r="W76" s="369"/>
      <c r="X76" s="369"/>
      <c r="Y76" s="370"/>
      <c r="Z76" s="371"/>
      <c r="AA76" s="368"/>
      <c r="AB76" s="369"/>
      <c r="AC76" s="369"/>
      <c r="AD76" s="369"/>
      <c r="AE76" s="370"/>
      <c r="AF76" s="371"/>
      <c r="AG76" s="368"/>
      <c r="AH76" s="369"/>
      <c r="AI76" s="369"/>
      <c r="AJ76" s="369"/>
      <c r="AK76" s="370"/>
      <c r="AL76" s="371"/>
    </row>
    <row r="77" spans="1:38">
      <c r="A77" s="165" t="s">
        <v>597</v>
      </c>
      <c r="B77" s="300" t="s">
        <v>879</v>
      </c>
      <c r="C77" s="368"/>
      <c r="D77" s="369"/>
      <c r="E77" s="369"/>
      <c r="F77" s="369"/>
      <c r="G77" s="370"/>
      <c r="H77" s="371"/>
      <c r="I77" s="368"/>
      <c r="J77" s="369"/>
      <c r="K77" s="369"/>
      <c r="L77" s="369"/>
      <c r="M77" s="370"/>
      <c r="N77" s="371"/>
      <c r="O77" s="368"/>
      <c r="P77" s="369"/>
      <c r="Q77" s="369"/>
      <c r="R77" s="369"/>
      <c r="S77" s="370"/>
      <c r="T77" s="371"/>
      <c r="U77" s="368"/>
      <c r="V77" s="369"/>
      <c r="W77" s="369"/>
      <c r="X77" s="369"/>
      <c r="Y77" s="370"/>
      <c r="Z77" s="371"/>
      <c r="AA77" s="368"/>
      <c r="AB77" s="369"/>
      <c r="AC77" s="369"/>
      <c r="AD77" s="369"/>
      <c r="AE77" s="370"/>
      <c r="AF77" s="371"/>
      <c r="AG77" s="368"/>
      <c r="AH77" s="369"/>
      <c r="AI77" s="369"/>
      <c r="AJ77" s="369"/>
      <c r="AK77" s="370"/>
      <c r="AL77" s="371"/>
    </row>
    <row r="78" spans="1:38">
      <c r="A78" s="165" t="s">
        <v>598</v>
      </c>
      <c r="B78" s="300" t="s">
        <v>880</v>
      </c>
      <c r="C78" s="368"/>
      <c r="D78" s="369"/>
      <c r="E78" s="369"/>
      <c r="F78" s="369"/>
      <c r="G78" s="370"/>
      <c r="H78" s="371"/>
      <c r="I78" s="368"/>
      <c r="J78" s="369"/>
      <c r="K78" s="369"/>
      <c r="L78" s="369"/>
      <c r="M78" s="370"/>
      <c r="N78" s="371"/>
      <c r="O78" s="368"/>
      <c r="P78" s="369"/>
      <c r="Q78" s="369"/>
      <c r="R78" s="369"/>
      <c r="S78" s="370"/>
      <c r="T78" s="371"/>
      <c r="U78" s="368"/>
      <c r="V78" s="369"/>
      <c r="W78" s="369"/>
      <c r="X78" s="369"/>
      <c r="Y78" s="370"/>
      <c r="Z78" s="371"/>
      <c r="AA78" s="368"/>
      <c r="AB78" s="369"/>
      <c r="AC78" s="369"/>
      <c r="AD78" s="369"/>
      <c r="AE78" s="370"/>
      <c r="AF78" s="371"/>
      <c r="AG78" s="368"/>
      <c r="AH78" s="369"/>
      <c r="AI78" s="369"/>
      <c r="AJ78" s="369"/>
      <c r="AK78" s="370"/>
      <c r="AL78" s="371"/>
    </row>
    <row r="79" spans="1:38">
      <c r="A79" s="165" t="s">
        <v>599</v>
      </c>
      <c r="B79" s="300" t="s">
        <v>881</v>
      </c>
      <c r="C79" s="368"/>
      <c r="D79" s="369"/>
      <c r="E79" s="369"/>
      <c r="F79" s="369"/>
      <c r="G79" s="370"/>
      <c r="H79" s="371"/>
      <c r="I79" s="368"/>
      <c r="J79" s="369"/>
      <c r="K79" s="369"/>
      <c r="L79" s="369"/>
      <c r="M79" s="370"/>
      <c r="N79" s="371"/>
      <c r="O79" s="368"/>
      <c r="P79" s="369"/>
      <c r="Q79" s="369"/>
      <c r="R79" s="369"/>
      <c r="S79" s="370"/>
      <c r="T79" s="371"/>
      <c r="U79" s="368"/>
      <c r="V79" s="369"/>
      <c r="W79" s="369"/>
      <c r="X79" s="369"/>
      <c r="Y79" s="370"/>
      <c r="Z79" s="371"/>
      <c r="AA79" s="368"/>
      <c r="AB79" s="369"/>
      <c r="AC79" s="369"/>
      <c r="AD79" s="369"/>
      <c r="AE79" s="370"/>
      <c r="AF79" s="371"/>
      <c r="AG79" s="368"/>
      <c r="AH79" s="369"/>
      <c r="AI79" s="369"/>
      <c r="AJ79" s="369"/>
      <c r="AK79" s="370"/>
      <c r="AL79" s="371"/>
    </row>
    <row r="80" spans="1:38">
      <c r="A80" s="165" t="s">
        <v>600</v>
      </c>
      <c r="B80" s="300" t="s">
        <v>882</v>
      </c>
      <c r="C80" s="368"/>
      <c r="D80" s="369"/>
      <c r="E80" s="369"/>
      <c r="F80" s="369"/>
      <c r="G80" s="370"/>
      <c r="H80" s="371"/>
      <c r="I80" s="368"/>
      <c r="J80" s="369"/>
      <c r="K80" s="369"/>
      <c r="L80" s="369"/>
      <c r="M80" s="370"/>
      <c r="N80" s="371"/>
      <c r="O80" s="368"/>
      <c r="P80" s="369"/>
      <c r="Q80" s="369"/>
      <c r="R80" s="369"/>
      <c r="S80" s="370"/>
      <c r="T80" s="371"/>
      <c r="U80" s="368"/>
      <c r="V80" s="369"/>
      <c r="W80" s="369"/>
      <c r="X80" s="369"/>
      <c r="Y80" s="370"/>
      <c r="Z80" s="371"/>
      <c r="AA80" s="368"/>
      <c r="AB80" s="369"/>
      <c r="AC80" s="369"/>
      <c r="AD80" s="369"/>
      <c r="AE80" s="370"/>
      <c r="AF80" s="371"/>
      <c r="AG80" s="368"/>
      <c r="AH80" s="369"/>
      <c r="AI80" s="369"/>
      <c r="AJ80" s="369"/>
      <c r="AK80" s="370"/>
      <c r="AL80" s="371"/>
    </row>
    <row r="81" spans="1:38">
      <c r="A81" s="165" t="s">
        <v>601</v>
      </c>
      <c r="B81" s="300" t="s">
        <v>883</v>
      </c>
      <c r="C81" s="368"/>
      <c r="D81" s="369"/>
      <c r="E81" s="369"/>
      <c r="F81" s="369"/>
      <c r="G81" s="370"/>
      <c r="H81" s="371"/>
      <c r="I81" s="368"/>
      <c r="J81" s="369"/>
      <c r="K81" s="369"/>
      <c r="L81" s="369"/>
      <c r="M81" s="370"/>
      <c r="N81" s="371"/>
      <c r="O81" s="368"/>
      <c r="P81" s="369"/>
      <c r="Q81" s="369"/>
      <c r="R81" s="369"/>
      <c r="S81" s="370"/>
      <c r="T81" s="371"/>
      <c r="U81" s="368"/>
      <c r="V81" s="369"/>
      <c r="W81" s="369"/>
      <c r="X81" s="369"/>
      <c r="Y81" s="370"/>
      <c r="Z81" s="371"/>
      <c r="AA81" s="368"/>
      <c r="AB81" s="369"/>
      <c r="AC81" s="369"/>
      <c r="AD81" s="369"/>
      <c r="AE81" s="370"/>
      <c r="AF81" s="371"/>
      <c r="AG81" s="368"/>
      <c r="AH81" s="369"/>
      <c r="AI81" s="369"/>
      <c r="AJ81" s="369"/>
      <c r="AK81" s="370"/>
      <c r="AL81" s="371"/>
    </row>
    <row r="82" spans="1:38">
      <c r="A82" s="165" t="s">
        <v>602</v>
      </c>
      <c r="B82" s="300" t="s">
        <v>884</v>
      </c>
      <c r="C82" s="368"/>
      <c r="D82" s="369"/>
      <c r="E82" s="369"/>
      <c r="F82" s="369"/>
      <c r="G82" s="370"/>
      <c r="H82" s="371"/>
      <c r="I82" s="368"/>
      <c r="J82" s="369"/>
      <c r="K82" s="369"/>
      <c r="L82" s="369"/>
      <c r="M82" s="370"/>
      <c r="N82" s="371"/>
      <c r="O82" s="368"/>
      <c r="P82" s="369"/>
      <c r="Q82" s="369"/>
      <c r="R82" s="369"/>
      <c r="S82" s="370"/>
      <c r="T82" s="371"/>
      <c r="U82" s="368"/>
      <c r="V82" s="369"/>
      <c r="W82" s="369"/>
      <c r="X82" s="369"/>
      <c r="Y82" s="370"/>
      <c r="Z82" s="371"/>
      <c r="AA82" s="368"/>
      <c r="AB82" s="369"/>
      <c r="AC82" s="369"/>
      <c r="AD82" s="369"/>
      <c r="AE82" s="370"/>
      <c r="AF82" s="371"/>
      <c r="AG82" s="368"/>
      <c r="AH82" s="369"/>
      <c r="AI82" s="369"/>
      <c r="AJ82" s="369"/>
      <c r="AK82" s="370"/>
      <c r="AL82" s="371"/>
    </row>
    <row r="83" spans="1:38">
      <c r="A83" s="165" t="s">
        <v>603</v>
      </c>
      <c r="B83" s="300" t="s">
        <v>885</v>
      </c>
      <c r="C83" s="368"/>
      <c r="D83" s="369"/>
      <c r="E83" s="369"/>
      <c r="F83" s="369"/>
      <c r="G83" s="370"/>
      <c r="H83" s="371"/>
      <c r="I83" s="368"/>
      <c r="J83" s="369"/>
      <c r="K83" s="369"/>
      <c r="L83" s="369"/>
      <c r="M83" s="370"/>
      <c r="N83" s="371"/>
      <c r="O83" s="368"/>
      <c r="P83" s="369"/>
      <c r="Q83" s="369"/>
      <c r="R83" s="369"/>
      <c r="S83" s="370"/>
      <c r="T83" s="371"/>
      <c r="U83" s="368"/>
      <c r="V83" s="369"/>
      <c r="W83" s="369"/>
      <c r="X83" s="369"/>
      <c r="Y83" s="370"/>
      <c r="Z83" s="371"/>
      <c r="AA83" s="368"/>
      <c r="AB83" s="369"/>
      <c r="AC83" s="369"/>
      <c r="AD83" s="369"/>
      <c r="AE83" s="370"/>
      <c r="AF83" s="371"/>
      <c r="AG83" s="368"/>
      <c r="AH83" s="369"/>
      <c r="AI83" s="369"/>
      <c r="AJ83" s="369"/>
      <c r="AK83" s="370"/>
      <c r="AL83" s="371"/>
    </row>
    <row r="84" spans="1:38">
      <c r="A84" s="165" t="s">
        <v>604</v>
      </c>
      <c r="B84" s="300" t="s">
        <v>886</v>
      </c>
      <c r="C84" s="368"/>
      <c r="D84" s="369"/>
      <c r="E84" s="369"/>
      <c r="F84" s="369"/>
      <c r="G84" s="370"/>
      <c r="H84" s="371"/>
      <c r="I84" s="368"/>
      <c r="J84" s="369"/>
      <c r="K84" s="369"/>
      <c r="L84" s="369"/>
      <c r="M84" s="370"/>
      <c r="N84" s="371"/>
      <c r="O84" s="368"/>
      <c r="P84" s="369"/>
      <c r="Q84" s="369"/>
      <c r="R84" s="369"/>
      <c r="S84" s="370"/>
      <c r="T84" s="371"/>
      <c r="U84" s="368"/>
      <c r="V84" s="369"/>
      <c r="W84" s="369"/>
      <c r="X84" s="369"/>
      <c r="Y84" s="370"/>
      <c r="Z84" s="371"/>
      <c r="AA84" s="368"/>
      <c r="AB84" s="369"/>
      <c r="AC84" s="369"/>
      <c r="AD84" s="369"/>
      <c r="AE84" s="370"/>
      <c r="AF84" s="371"/>
      <c r="AG84" s="368"/>
      <c r="AH84" s="369"/>
      <c r="AI84" s="369"/>
      <c r="AJ84" s="369"/>
      <c r="AK84" s="370"/>
      <c r="AL84" s="371"/>
    </row>
    <row r="85" spans="1:38">
      <c r="A85" s="165" t="s">
        <v>605</v>
      </c>
      <c r="B85" s="300" t="s">
        <v>887</v>
      </c>
      <c r="C85" s="368"/>
      <c r="D85" s="369"/>
      <c r="E85" s="369"/>
      <c r="F85" s="369"/>
      <c r="G85" s="370"/>
      <c r="H85" s="371"/>
      <c r="I85" s="368"/>
      <c r="J85" s="369"/>
      <c r="K85" s="369"/>
      <c r="L85" s="369"/>
      <c r="M85" s="370"/>
      <c r="N85" s="371"/>
      <c r="O85" s="368"/>
      <c r="P85" s="369"/>
      <c r="Q85" s="369"/>
      <c r="R85" s="369"/>
      <c r="S85" s="370"/>
      <c r="T85" s="371"/>
      <c r="U85" s="368"/>
      <c r="V85" s="369"/>
      <c r="W85" s="369"/>
      <c r="X85" s="369"/>
      <c r="Y85" s="370"/>
      <c r="Z85" s="371"/>
      <c r="AA85" s="368"/>
      <c r="AB85" s="369"/>
      <c r="AC85" s="369"/>
      <c r="AD85" s="369"/>
      <c r="AE85" s="370"/>
      <c r="AF85" s="371"/>
      <c r="AG85" s="368"/>
      <c r="AH85" s="369"/>
      <c r="AI85" s="369"/>
      <c r="AJ85" s="369"/>
      <c r="AK85" s="370"/>
      <c r="AL85" s="371"/>
    </row>
    <row r="86" spans="1:38">
      <c r="A86" s="165" t="s">
        <v>606</v>
      </c>
      <c r="B86" s="300" t="s">
        <v>888</v>
      </c>
      <c r="C86" s="368"/>
      <c r="D86" s="369"/>
      <c r="E86" s="369"/>
      <c r="F86" s="369"/>
      <c r="G86" s="370"/>
      <c r="H86" s="371"/>
      <c r="I86" s="368"/>
      <c r="J86" s="369"/>
      <c r="K86" s="369"/>
      <c r="L86" s="369"/>
      <c r="M86" s="370"/>
      <c r="N86" s="371"/>
      <c r="O86" s="368"/>
      <c r="P86" s="369"/>
      <c r="Q86" s="369"/>
      <c r="R86" s="369"/>
      <c r="S86" s="370"/>
      <c r="T86" s="371"/>
      <c r="U86" s="368"/>
      <c r="V86" s="369"/>
      <c r="W86" s="369"/>
      <c r="X86" s="369"/>
      <c r="Y86" s="370"/>
      <c r="Z86" s="371"/>
      <c r="AA86" s="368"/>
      <c r="AB86" s="369"/>
      <c r="AC86" s="369"/>
      <c r="AD86" s="369"/>
      <c r="AE86" s="370"/>
      <c r="AF86" s="371"/>
      <c r="AG86" s="368"/>
      <c r="AH86" s="369"/>
      <c r="AI86" s="369"/>
      <c r="AJ86" s="369"/>
      <c r="AK86" s="370"/>
      <c r="AL86" s="371"/>
    </row>
    <row r="87" spans="1:38">
      <c r="A87" s="165" t="s">
        <v>607</v>
      </c>
      <c r="B87" s="300" t="s">
        <v>889</v>
      </c>
      <c r="C87" s="368"/>
      <c r="D87" s="369"/>
      <c r="E87" s="369"/>
      <c r="F87" s="369"/>
      <c r="G87" s="370"/>
      <c r="H87" s="371"/>
      <c r="I87" s="368"/>
      <c r="J87" s="369"/>
      <c r="K87" s="369"/>
      <c r="L87" s="369"/>
      <c r="M87" s="370"/>
      <c r="N87" s="371"/>
      <c r="O87" s="368"/>
      <c r="P87" s="369"/>
      <c r="Q87" s="369"/>
      <c r="R87" s="369"/>
      <c r="S87" s="370"/>
      <c r="T87" s="371"/>
      <c r="U87" s="368"/>
      <c r="V87" s="369"/>
      <c r="W87" s="369"/>
      <c r="X87" s="369"/>
      <c r="Y87" s="370"/>
      <c r="Z87" s="371"/>
      <c r="AA87" s="368"/>
      <c r="AB87" s="369"/>
      <c r="AC87" s="369"/>
      <c r="AD87" s="369"/>
      <c r="AE87" s="370"/>
      <c r="AF87" s="371"/>
      <c r="AG87" s="368"/>
      <c r="AH87" s="369"/>
      <c r="AI87" s="369"/>
      <c r="AJ87" s="369"/>
      <c r="AK87" s="370"/>
      <c r="AL87" s="371"/>
    </row>
    <row r="88" spans="1:38">
      <c r="A88" s="165" t="s">
        <v>608</v>
      </c>
      <c r="B88" s="300" t="s">
        <v>890</v>
      </c>
      <c r="C88" s="368"/>
      <c r="D88" s="369"/>
      <c r="E88" s="369"/>
      <c r="F88" s="369"/>
      <c r="G88" s="370"/>
      <c r="H88" s="371"/>
      <c r="I88" s="368"/>
      <c r="J88" s="369"/>
      <c r="K88" s="369"/>
      <c r="L88" s="369"/>
      <c r="M88" s="370"/>
      <c r="N88" s="371"/>
      <c r="O88" s="368"/>
      <c r="P88" s="369"/>
      <c r="Q88" s="369"/>
      <c r="R88" s="369"/>
      <c r="S88" s="370"/>
      <c r="T88" s="371"/>
      <c r="U88" s="368"/>
      <c r="V88" s="369"/>
      <c r="W88" s="369"/>
      <c r="X88" s="369"/>
      <c r="Y88" s="370"/>
      <c r="Z88" s="371"/>
      <c r="AA88" s="368"/>
      <c r="AB88" s="369"/>
      <c r="AC88" s="369"/>
      <c r="AD88" s="369"/>
      <c r="AE88" s="370"/>
      <c r="AF88" s="371"/>
      <c r="AG88" s="368"/>
      <c r="AH88" s="369"/>
      <c r="AI88" s="369"/>
      <c r="AJ88" s="369"/>
      <c r="AK88" s="370"/>
      <c r="AL88" s="371"/>
    </row>
    <row r="89" spans="1:38">
      <c r="A89" s="165" t="s">
        <v>609</v>
      </c>
      <c r="B89" s="300" t="s">
        <v>891</v>
      </c>
      <c r="C89" s="368"/>
      <c r="D89" s="369"/>
      <c r="E89" s="369"/>
      <c r="F89" s="369"/>
      <c r="G89" s="370"/>
      <c r="H89" s="371"/>
      <c r="I89" s="368"/>
      <c r="J89" s="369"/>
      <c r="K89" s="369"/>
      <c r="L89" s="369"/>
      <c r="M89" s="370"/>
      <c r="N89" s="371"/>
      <c r="O89" s="368"/>
      <c r="P89" s="369"/>
      <c r="Q89" s="369"/>
      <c r="R89" s="369"/>
      <c r="S89" s="370"/>
      <c r="T89" s="371"/>
      <c r="U89" s="368"/>
      <c r="V89" s="369"/>
      <c r="W89" s="369"/>
      <c r="X89" s="369"/>
      <c r="Y89" s="370"/>
      <c r="Z89" s="371"/>
      <c r="AA89" s="368"/>
      <c r="AB89" s="369"/>
      <c r="AC89" s="369"/>
      <c r="AD89" s="369"/>
      <c r="AE89" s="370"/>
      <c r="AF89" s="371"/>
      <c r="AG89" s="368"/>
      <c r="AH89" s="369"/>
      <c r="AI89" s="369"/>
      <c r="AJ89" s="369"/>
      <c r="AK89" s="370"/>
      <c r="AL89" s="371"/>
    </row>
    <row r="90" spans="1:38">
      <c r="A90" s="165" t="s">
        <v>610</v>
      </c>
      <c r="B90" s="300" t="s">
        <v>892</v>
      </c>
      <c r="C90" s="368"/>
      <c r="D90" s="369"/>
      <c r="E90" s="369"/>
      <c r="F90" s="369"/>
      <c r="G90" s="370"/>
      <c r="H90" s="371"/>
      <c r="I90" s="368"/>
      <c r="J90" s="369"/>
      <c r="K90" s="369"/>
      <c r="L90" s="369"/>
      <c r="M90" s="370"/>
      <c r="N90" s="371"/>
      <c r="O90" s="368"/>
      <c r="P90" s="369"/>
      <c r="Q90" s="369"/>
      <c r="R90" s="369"/>
      <c r="S90" s="370"/>
      <c r="T90" s="371"/>
      <c r="U90" s="368"/>
      <c r="V90" s="369"/>
      <c r="W90" s="369"/>
      <c r="X90" s="369"/>
      <c r="Y90" s="370"/>
      <c r="Z90" s="371"/>
      <c r="AA90" s="368"/>
      <c r="AB90" s="369"/>
      <c r="AC90" s="369"/>
      <c r="AD90" s="369"/>
      <c r="AE90" s="370"/>
      <c r="AF90" s="371"/>
      <c r="AG90" s="368"/>
      <c r="AH90" s="369"/>
      <c r="AI90" s="369"/>
      <c r="AJ90" s="369"/>
      <c r="AK90" s="370"/>
      <c r="AL90" s="371"/>
    </row>
    <row r="91" spans="1:38">
      <c r="A91" s="165" t="s">
        <v>611</v>
      </c>
      <c r="B91" s="300" t="s">
        <v>893</v>
      </c>
      <c r="C91" s="368"/>
      <c r="D91" s="369"/>
      <c r="E91" s="369"/>
      <c r="F91" s="369"/>
      <c r="G91" s="370"/>
      <c r="H91" s="371"/>
      <c r="I91" s="368"/>
      <c r="J91" s="369"/>
      <c r="K91" s="369"/>
      <c r="L91" s="369"/>
      <c r="M91" s="370"/>
      <c r="N91" s="371"/>
      <c r="O91" s="368"/>
      <c r="P91" s="369"/>
      <c r="Q91" s="369"/>
      <c r="R91" s="369"/>
      <c r="S91" s="370"/>
      <c r="T91" s="371"/>
      <c r="U91" s="368"/>
      <c r="V91" s="369"/>
      <c r="W91" s="369"/>
      <c r="X91" s="369"/>
      <c r="Y91" s="370"/>
      <c r="Z91" s="371"/>
      <c r="AA91" s="368"/>
      <c r="AB91" s="369"/>
      <c r="AC91" s="369"/>
      <c r="AD91" s="369"/>
      <c r="AE91" s="370"/>
      <c r="AF91" s="371"/>
      <c r="AG91" s="368"/>
      <c r="AH91" s="369"/>
      <c r="AI91" s="369"/>
      <c r="AJ91" s="369"/>
      <c r="AK91" s="370"/>
      <c r="AL91" s="371"/>
    </row>
    <row r="92" spans="1:38">
      <c r="A92" s="165" t="s">
        <v>612</v>
      </c>
      <c r="B92" s="300" t="s">
        <v>894</v>
      </c>
      <c r="C92" s="368"/>
      <c r="D92" s="369"/>
      <c r="E92" s="369"/>
      <c r="F92" s="369"/>
      <c r="G92" s="370"/>
      <c r="H92" s="371"/>
      <c r="I92" s="368"/>
      <c r="J92" s="369"/>
      <c r="K92" s="369"/>
      <c r="L92" s="369"/>
      <c r="M92" s="370"/>
      <c r="N92" s="371"/>
      <c r="O92" s="368"/>
      <c r="P92" s="369"/>
      <c r="Q92" s="369"/>
      <c r="R92" s="369"/>
      <c r="S92" s="370"/>
      <c r="T92" s="371"/>
      <c r="U92" s="368"/>
      <c r="V92" s="369"/>
      <c r="W92" s="369"/>
      <c r="X92" s="369"/>
      <c r="Y92" s="370"/>
      <c r="Z92" s="371"/>
      <c r="AA92" s="368"/>
      <c r="AB92" s="369"/>
      <c r="AC92" s="369"/>
      <c r="AD92" s="369"/>
      <c r="AE92" s="370"/>
      <c r="AF92" s="371"/>
      <c r="AG92" s="368"/>
      <c r="AH92" s="369"/>
      <c r="AI92" s="369"/>
      <c r="AJ92" s="369"/>
      <c r="AK92" s="370"/>
      <c r="AL92" s="371"/>
    </row>
    <row r="93" spans="1:38">
      <c r="A93" s="165" t="s">
        <v>613</v>
      </c>
      <c r="B93" s="300" t="s">
        <v>895</v>
      </c>
      <c r="C93" s="368"/>
      <c r="D93" s="369"/>
      <c r="E93" s="369"/>
      <c r="F93" s="369"/>
      <c r="G93" s="370"/>
      <c r="H93" s="371"/>
      <c r="I93" s="368"/>
      <c r="J93" s="369"/>
      <c r="K93" s="369"/>
      <c r="L93" s="369"/>
      <c r="M93" s="370"/>
      <c r="N93" s="371"/>
      <c r="O93" s="368"/>
      <c r="P93" s="369"/>
      <c r="Q93" s="369"/>
      <c r="R93" s="369"/>
      <c r="S93" s="370"/>
      <c r="T93" s="371"/>
      <c r="U93" s="368"/>
      <c r="V93" s="369"/>
      <c r="W93" s="369"/>
      <c r="X93" s="369"/>
      <c r="Y93" s="370"/>
      <c r="Z93" s="371"/>
      <c r="AA93" s="368"/>
      <c r="AB93" s="369"/>
      <c r="AC93" s="369"/>
      <c r="AD93" s="369"/>
      <c r="AE93" s="370"/>
      <c r="AF93" s="371"/>
      <c r="AG93" s="368"/>
      <c r="AH93" s="369"/>
      <c r="AI93" s="369"/>
      <c r="AJ93" s="369"/>
      <c r="AK93" s="370"/>
      <c r="AL93" s="371"/>
    </row>
    <row r="94" spans="1:38">
      <c r="A94" s="165" t="s">
        <v>614</v>
      </c>
      <c r="B94" s="300" t="s">
        <v>896</v>
      </c>
      <c r="C94" s="368"/>
      <c r="D94" s="369"/>
      <c r="E94" s="369"/>
      <c r="F94" s="369"/>
      <c r="G94" s="370"/>
      <c r="H94" s="371"/>
      <c r="I94" s="368"/>
      <c r="J94" s="369"/>
      <c r="K94" s="369"/>
      <c r="L94" s="369"/>
      <c r="M94" s="370"/>
      <c r="N94" s="371"/>
      <c r="O94" s="368"/>
      <c r="P94" s="369"/>
      <c r="Q94" s="369"/>
      <c r="R94" s="369"/>
      <c r="S94" s="370"/>
      <c r="T94" s="371"/>
      <c r="U94" s="368"/>
      <c r="V94" s="369"/>
      <c r="W94" s="369"/>
      <c r="X94" s="369"/>
      <c r="Y94" s="370"/>
      <c r="Z94" s="371"/>
      <c r="AA94" s="368"/>
      <c r="AB94" s="369"/>
      <c r="AC94" s="369"/>
      <c r="AD94" s="369"/>
      <c r="AE94" s="370"/>
      <c r="AF94" s="371"/>
      <c r="AG94" s="368"/>
      <c r="AH94" s="369"/>
      <c r="AI94" s="369"/>
      <c r="AJ94" s="369"/>
      <c r="AK94" s="370"/>
      <c r="AL94" s="371"/>
    </row>
    <row r="95" spans="1:38">
      <c r="A95" s="165" t="s">
        <v>615</v>
      </c>
      <c r="B95" s="300" t="s">
        <v>897</v>
      </c>
      <c r="C95" s="368"/>
      <c r="D95" s="369"/>
      <c r="E95" s="369"/>
      <c r="F95" s="369"/>
      <c r="G95" s="370"/>
      <c r="H95" s="371"/>
      <c r="I95" s="368"/>
      <c r="J95" s="369"/>
      <c r="K95" s="369"/>
      <c r="L95" s="369"/>
      <c r="M95" s="370"/>
      <c r="N95" s="371"/>
      <c r="O95" s="368"/>
      <c r="P95" s="369"/>
      <c r="Q95" s="369"/>
      <c r="R95" s="369"/>
      <c r="S95" s="370"/>
      <c r="T95" s="371"/>
      <c r="U95" s="368"/>
      <c r="V95" s="369"/>
      <c r="W95" s="369"/>
      <c r="X95" s="369"/>
      <c r="Y95" s="370"/>
      <c r="Z95" s="371"/>
      <c r="AA95" s="368"/>
      <c r="AB95" s="369"/>
      <c r="AC95" s="369"/>
      <c r="AD95" s="369"/>
      <c r="AE95" s="370"/>
      <c r="AF95" s="371"/>
      <c r="AG95" s="368"/>
      <c r="AH95" s="369"/>
      <c r="AI95" s="369"/>
      <c r="AJ95" s="369"/>
      <c r="AK95" s="370"/>
      <c r="AL95" s="371"/>
    </row>
    <row r="96" spans="1:38">
      <c r="A96" s="165" t="s">
        <v>616</v>
      </c>
      <c r="B96" s="300" t="s">
        <v>898</v>
      </c>
      <c r="C96" s="368"/>
      <c r="D96" s="369"/>
      <c r="E96" s="369"/>
      <c r="F96" s="369"/>
      <c r="G96" s="370"/>
      <c r="H96" s="371"/>
      <c r="I96" s="368"/>
      <c r="J96" s="369"/>
      <c r="K96" s="369"/>
      <c r="L96" s="369"/>
      <c r="M96" s="370"/>
      <c r="N96" s="371"/>
      <c r="O96" s="368"/>
      <c r="P96" s="369"/>
      <c r="Q96" s="369"/>
      <c r="R96" s="369"/>
      <c r="S96" s="370"/>
      <c r="T96" s="371"/>
      <c r="U96" s="368"/>
      <c r="V96" s="369"/>
      <c r="W96" s="369"/>
      <c r="X96" s="369"/>
      <c r="Y96" s="370"/>
      <c r="Z96" s="371"/>
      <c r="AA96" s="368"/>
      <c r="AB96" s="369"/>
      <c r="AC96" s="369"/>
      <c r="AD96" s="369"/>
      <c r="AE96" s="370"/>
      <c r="AF96" s="371"/>
      <c r="AG96" s="368"/>
      <c r="AH96" s="369"/>
      <c r="AI96" s="369"/>
      <c r="AJ96" s="369"/>
      <c r="AK96" s="370"/>
      <c r="AL96" s="371"/>
    </row>
    <row r="97" spans="1:38">
      <c r="A97" s="165" t="s">
        <v>617</v>
      </c>
      <c r="B97" s="300" t="s">
        <v>899</v>
      </c>
      <c r="C97" s="368"/>
      <c r="D97" s="369"/>
      <c r="E97" s="369"/>
      <c r="F97" s="369"/>
      <c r="G97" s="370"/>
      <c r="H97" s="371"/>
      <c r="I97" s="368"/>
      <c r="J97" s="369"/>
      <c r="K97" s="369"/>
      <c r="L97" s="369"/>
      <c r="M97" s="370"/>
      <c r="N97" s="371"/>
      <c r="O97" s="368"/>
      <c r="P97" s="369"/>
      <c r="Q97" s="369"/>
      <c r="R97" s="369"/>
      <c r="S97" s="370"/>
      <c r="T97" s="371"/>
      <c r="U97" s="368"/>
      <c r="V97" s="369"/>
      <c r="W97" s="369"/>
      <c r="X97" s="369"/>
      <c r="Y97" s="370"/>
      <c r="Z97" s="371"/>
      <c r="AA97" s="368"/>
      <c r="AB97" s="369"/>
      <c r="AC97" s="369"/>
      <c r="AD97" s="369"/>
      <c r="AE97" s="370"/>
      <c r="AF97" s="371"/>
      <c r="AG97" s="368"/>
      <c r="AH97" s="369"/>
      <c r="AI97" s="369"/>
      <c r="AJ97" s="369"/>
      <c r="AK97" s="370"/>
      <c r="AL97" s="371"/>
    </row>
    <row r="98" spans="1:38">
      <c r="A98" s="165" t="s">
        <v>618</v>
      </c>
      <c r="B98" s="300" t="s">
        <v>900</v>
      </c>
      <c r="C98" s="368"/>
      <c r="D98" s="369"/>
      <c r="E98" s="369"/>
      <c r="F98" s="369"/>
      <c r="G98" s="370"/>
      <c r="H98" s="371"/>
      <c r="I98" s="368"/>
      <c r="J98" s="369"/>
      <c r="K98" s="369"/>
      <c r="L98" s="369"/>
      <c r="M98" s="370"/>
      <c r="N98" s="371"/>
      <c r="O98" s="368"/>
      <c r="P98" s="369"/>
      <c r="Q98" s="369"/>
      <c r="R98" s="369"/>
      <c r="S98" s="370"/>
      <c r="T98" s="371"/>
      <c r="U98" s="368"/>
      <c r="V98" s="369"/>
      <c r="W98" s="369"/>
      <c r="X98" s="369"/>
      <c r="Y98" s="370"/>
      <c r="Z98" s="371"/>
      <c r="AA98" s="368"/>
      <c r="AB98" s="369"/>
      <c r="AC98" s="369"/>
      <c r="AD98" s="369"/>
      <c r="AE98" s="370"/>
      <c r="AF98" s="371"/>
      <c r="AG98" s="368"/>
      <c r="AH98" s="369"/>
      <c r="AI98" s="369"/>
      <c r="AJ98" s="369"/>
      <c r="AK98" s="370"/>
      <c r="AL98" s="371"/>
    </row>
    <row r="99" spans="1:38">
      <c r="A99" s="165" t="s">
        <v>619</v>
      </c>
      <c r="B99" s="300" t="s">
        <v>901</v>
      </c>
      <c r="C99" s="368"/>
      <c r="D99" s="369"/>
      <c r="E99" s="369"/>
      <c r="F99" s="369"/>
      <c r="G99" s="370"/>
      <c r="H99" s="371"/>
      <c r="I99" s="368"/>
      <c r="J99" s="369"/>
      <c r="K99" s="369"/>
      <c r="L99" s="369"/>
      <c r="M99" s="370"/>
      <c r="N99" s="371"/>
      <c r="O99" s="368"/>
      <c r="P99" s="369"/>
      <c r="Q99" s="369"/>
      <c r="R99" s="369"/>
      <c r="S99" s="370"/>
      <c r="T99" s="371"/>
      <c r="U99" s="368"/>
      <c r="V99" s="369"/>
      <c r="W99" s="369"/>
      <c r="X99" s="369"/>
      <c r="Y99" s="370"/>
      <c r="Z99" s="371"/>
      <c r="AA99" s="368"/>
      <c r="AB99" s="369"/>
      <c r="AC99" s="369"/>
      <c r="AD99" s="369"/>
      <c r="AE99" s="370"/>
      <c r="AF99" s="371"/>
      <c r="AG99" s="368"/>
      <c r="AH99" s="369"/>
      <c r="AI99" s="369"/>
      <c r="AJ99" s="369"/>
      <c r="AK99" s="370"/>
      <c r="AL99" s="371"/>
    </row>
    <row r="100" spans="1:38">
      <c r="A100" s="165" t="s">
        <v>620</v>
      </c>
      <c r="B100" s="300" t="s">
        <v>902</v>
      </c>
      <c r="C100" s="368"/>
      <c r="D100" s="369"/>
      <c r="E100" s="369"/>
      <c r="F100" s="369"/>
      <c r="G100" s="370"/>
      <c r="H100" s="371"/>
      <c r="I100" s="368"/>
      <c r="J100" s="369"/>
      <c r="K100" s="369"/>
      <c r="L100" s="369"/>
      <c r="M100" s="370"/>
      <c r="N100" s="371"/>
      <c r="O100" s="368"/>
      <c r="P100" s="369"/>
      <c r="Q100" s="369"/>
      <c r="R100" s="369"/>
      <c r="S100" s="370"/>
      <c r="T100" s="371"/>
      <c r="U100" s="368"/>
      <c r="V100" s="369"/>
      <c r="W100" s="369"/>
      <c r="X100" s="369"/>
      <c r="Y100" s="370"/>
      <c r="Z100" s="371"/>
      <c r="AA100" s="368"/>
      <c r="AB100" s="369"/>
      <c r="AC100" s="369"/>
      <c r="AD100" s="369"/>
      <c r="AE100" s="370"/>
      <c r="AF100" s="371"/>
      <c r="AG100" s="368"/>
      <c r="AH100" s="369"/>
      <c r="AI100" s="369"/>
      <c r="AJ100" s="369"/>
      <c r="AK100" s="370"/>
      <c r="AL100" s="371"/>
    </row>
    <row r="101" spans="1:38">
      <c r="A101" s="165" t="s">
        <v>621</v>
      </c>
      <c r="B101" s="300" t="s">
        <v>903</v>
      </c>
      <c r="C101" s="368"/>
      <c r="D101" s="369"/>
      <c r="E101" s="369"/>
      <c r="F101" s="369"/>
      <c r="G101" s="370"/>
      <c r="H101" s="371"/>
      <c r="I101" s="368"/>
      <c r="J101" s="369"/>
      <c r="K101" s="369"/>
      <c r="L101" s="369"/>
      <c r="M101" s="370"/>
      <c r="N101" s="371"/>
      <c r="O101" s="368"/>
      <c r="P101" s="369"/>
      <c r="Q101" s="369"/>
      <c r="R101" s="369"/>
      <c r="S101" s="370"/>
      <c r="T101" s="371"/>
      <c r="U101" s="368"/>
      <c r="V101" s="369"/>
      <c r="W101" s="369"/>
      <c r="X101" s="369"/>
      <c r="Y101" s="370"/>
      <c r="Z101" s="371"/>
      <c r="AA101" s="368"/>
      <c r="AB101" s="369"/>
      <c r="AC101" s="369"/>
      <c r="AD101" s="369"/>
      <c r="AE101" s="370"/>
      <c r="AF101" s="371"/>
      <c r="AG101" s="368"/>
      <c r="AH101" s="369"/>
      <c r="AI101" s="369"/>
      <c r="AJ101" s="369"/>
      <c r="AK101" s="370"/>
      <c r="AL101" s="371"/>
    </row>
    <row r="102" spans="1:38">
      <c r="A102" s="165" t="s">
        <v>622</v>
      </c>
      <c r="B102" s="300" t="s">
        <v>904</v>
      </c>
      <c r="C102" s="368"/>
      <c r="D102" s="369"/>
      <c r="E102" s="369"/>
      <c r="F102" s="369"/>
      <c r="G102" s="370"/>
      <c r="H102" s="371"/>
      <c r="I102" s="368"/>
      <c r="J102" s="369"/>
      <c r="K102" s="369"/>
      <c r="L102" s="369"/>
      <c r="M102" s="370"/>
      <c r="N102" s="371"/>
      <c r="O102" s="368"/>
      <c r="P102" s="369"/>
      <c r="Q102" s="369"/>
      <c r="R102" s="369"/>
      <c r="S102" s="370"/>
      <c r="T102" s="371"/>
      <c r="U102" s="368"/>
      <c r="V102" s="369"/>
      <c r="W102" s="369"/>
      <c r="X102" s="369"/>
      <c r="Y102" s="370"/>
      <c r="Z102" s="371"/>
      <c r="AA102" s="368"/>
      <c r="AB102" s="369"/>
      <c r="AC102" s="369"/>
      <c r="AD102" s="369"/>
      <c r="AE102" s="370"/>
      <c r="AF102" s="371"/>
      <c r="AG102" s="368"/>
      <c r="AH102" s="369"/>
      <c r="AI102" s="369"/>
      <c r="AJ102" s="369"/>
      <c r="AK102" s="370"/>
      <c r="AL102" s="371"/>
    </row>
    <row r="103" spans="1:38">
      <c r="A103" s="166" t="s">
        <v>1256</v>
      </c>
      <c r="B103" s="300" t="s">
        <v>905</v>
      </c>
      <c r="C103" s="368"/>
      <c r="D103" s="369"/>
      <c r="E103" s="369"/>
      <c r="F103" s="369"/>
      <c r="G103" s="370"/>
      <c r="H103" s="371"/>
      <c r="I103" s="368"/>
      <c r="J103" s="369"/>
      <c r="K103" s="369"/>
      <c r="L103" s="369"/>
      <c r="M103" s="370"/>
      <c r="N103" s="371"/>
      <c r="O103" s="368"/>
      <c r="P103" s="369"/>
      <c r="Q103" s="369"/>
      <c r="R103" s="369"/>
      <c r="S103" s="370"/>
      <c r="T103" s="371"/>
      <c r="U103" s="368"/>
      <c r="V103" s="369"/>
      <c r="W103" s="369"/>
      <c r="X103" s="369"/>
      <c r="Y103" s="370"/>
      <c r="Z103" s="371"/>
      <c r="AA103" s="368"/>
      <c r="AB103" s="369"/>
      <c r="AC103" s="369"/>
      <c r="AD103" s="369"/>
      <c r="AE103" s="370"/>
      <c r="AF103" s="371"/>
      <c r="AG103" s="368"/>
      <c r="AH103" s="369"/>
      <c r="AI103" s="369"/>
      <c r="AJ103" s="369"/>
      <c r="AK103" s="370"/>
      <c r="AL103" s="371"/>
    </row>
    <row r="104" spans="1:38">
      <c r="A104" s="301" t="s">
        <v>691</v>
      </c>
      <c r="B104" s="300" t="s">
        <v>906</v>
      </c>
      <c r="C104" s="368"/>
      <c r="D104" s="369"/>
      <c r="E104" s="369"/>
      <c r="F104" s="369"/>
      <c r="G104" s="370"/>
      <c r="H104" s="371"/>
      <c r="I104" s="368"/>
      <c r="J104" s="369"/>
      <c r="K104" s="369"/>
      <c r="L104" s="369"/>
      <c r="M104" s="370"/>
      <c r="N104" s="371"/>
      <c r="O104" s="368"/>
      <c r="P104" s="369"/>
      <c r="Q104" s="369"/>
      <c r="R104" s="369"/>
      <c r="S104" s="370"/>
      <c r="T104" s="371"/>
      <c r="U104" s="368"/>
      <c r="V104" s="369"/>
      <c r="W104" s="369"/>
      <c r="X104" s="369"/>
      <c r="Y104" s="370"/>
      <c r="Z104" s="371"/>
      <c r="AA104" s="368"/>
      <c r="AB104" s="369"/>
      <c r="AC104" s="369"/>
      <c r="AD104" s="369"/>
      <c r="AE104" s="370"/>
      <c r="AF104" s="371"/>
      <c r="AG104" s="368"/>
      <c r="AH104" s="369"/>
      <c r="AI104" s="369"/>
      <c r="AJ104" s="369"/>
      <c r="AK104" s="370"/>
      <c r="AL104" s="371"/>
    </row>
    <row r="105" spans="1:38">
      <c r="A105" s="301" t="s">
        <v>692</v>
      </c>
      <c r="B105" s="300" t="s">
        <v>907</v>
      </c>
      <c r="C105" s="368"/>
      <c r="D105" s="369"/>
      <c r="E105" s="369"/>
      <c r="F105" s="369"/>
      <c r="G105" s="370"/>
      <c r="H105" s="371"/>
      <c r="I105" s="368"/>
      <c r="J105" s="369"/>
      <c r="K105" s="369"/>
      <c r="L105" s="369"/>
      <c r="M105" s="370"/>
      <c r="N105" s="371"/>
      <c r="O105" s="368"/>
      <c r="P105" s="369"/>
      <c r="Q105" s="369"/>
      <c r="R105" s="369"/>
      <c r="S105" s="370"/>
      <c r="T105" s="371"/>
      <c r="U105" s="368"/>
      <c r="V105" s="369"/>
      <c r="W105" s="369"/>
      <c r="X105" s="369"/>
      <c r="Y105" s="370"/>
      <c r="Z105" s="371"/>
      <c r="AA105" s="368"/>
      <c r="AB105" s="369"/>
      <c r="AC105" s="369"/>
      <c r="AD105" s="369"/>
      <c r="AE105" s="370"/>
      <c r="AF105" s="371"/>
      <c r="AG105" s="368"/>
      <c r="AH105" s="369"/>
      <c r="AI105" s="369"/>
      <c r="AJ105" s="369"/>
      <c r="AK105" s="370"/>
      <c r="AL105" s="371"/>
    </row>
    <row r="106" spans="1:38">
      <c r="A106" s="380" t="s">
        <v>1257</v>
      </c>
      <c r="B106" s="300" t="s">
        <v>908</v>
      </c>
      <c r="C106" s="368"/>
      <c r="D106" s="369"/>
      <c r="E106" s="369"/>
      <c r="F106" s="369"/>
      <c r="G106" s="370"/>
      <c r="H106" s="371"/>
      <c r="I106" s="368"/>
      <c r="J106" s="369"/>
      <c r="K106" s="369"/>
      <c r="L106" s="369"/>
      <c r="M106" s="370"/>
      <c r="N106" s="371"/>
      <c r="O106" s="368"/>
      <c r="P106" s="369"/>
      <c r="Q106" s="369"/>
      <c r="R106" s="369"/>
      <c r="S106" s="370"/>
      <c r="T106" s="371"/>
      <c r="U106" s="368"/>
      <c r="V106" s="369"/>
      <c r="W106" s="369"/>
      <c r="X106" s="369"/>
      <c r="Y106" s="370"/>
      <c r="Z106" s="371"/>
      <c r="AA106" s="368"/>
      <c r="AB106" s="369"/>
      <c r="AC106" s="369"/>
      <c r="AD106" s="369"/>
      <c r="AE106" s="370"/>
      <c r="AF106" s="371"/>
      <c r="AG106" s="368"/>
      <c r="AH106" s="369"/>
      <c r="AI106" s="369"/>
      <c r="AJ106" s="369"/>
      <c r="AK106" s="370"/>
      <c r="AL106" s="371"/>
    </row>
    <row r="107" spans="1:38">
      <c r="A107" s="301" t="s">
        <v>693</v>
      </c>
      <c r="B107" s="300" t="s">
        <v>909</v>
      </c>
      <c r="C107" s="368"/>
      <c r="D107" s="369"/>
      <c r="E107" s="369"/>
      <c r="F107" s="369"/>
      <c r="G107" s="370"/>
      <c r="H107" s="371"/>
      <c r="I107" s="368"/>
      <c r="J107" s="369"/>
      <c r="K107" s="369"/>
      <c r="L107" s="369"/>
      <c r="M107" s="370"/>
      <c r="N107" s="371"/>
      <c r="O107" s="368"/>
      <c r="P107" s="369"/>
      <c r="Q107" s="369"/>
      <c r="R107" s="369"/>
      <c r="S107" s="370"/>
      <c r="T107" s="371"/>
      <c r="U107" s="368"/>
      <c r="V107" s="369"/>
      <c r="W107" s="369"/>
      <c r="X107" s="369"/>
      <c r="Y107" s="370"/>
      <c r="Z107" s="371"/>
      <c r="AA107" s="368"/>
      <c r="AB107" s="369"/>
      <c r="AC107" s="369"/>
      <c r="AD107" s="369"/>
      <c r="AE107" s="370"/>
      <c r="AF107" s="371"/>
      <c r="AG107" s="368"/>
      <c r="AH107" s="369"/>
      <c r="AI107" s="369"/>
      <c r="AJ107" s="369"/>
      <c r="AK107" s="370"/>
      <c r="AL107" s="371"/>
    </row>
    <row r="108" spans="1:38">
      <c r="A108" s="380" t="s">
        <v>1258</v>
      </c>
      <c r="B108" s="300" t="s">
        <v>910</v>
      </c>
      <c r="C108" s="368"/>
      <c r="D108" s="369"/>
      <c r="E108" s="369"/>
      <c r="F108" s="369"/>
      <c r="G108" s="370"/>
      <c r="H108" s="371"/>
      <c r="I108" s="368"/>
      <c r="J108" s="369"/>
      <c r="K108" s="369"/>
      <c r="L108" s="369"/>
      <c r="M108" s="370"/>
      <c r="N108" s="371"/>
      <c r="O108" s="368"/>
      <c r="P108" s="369"/>
      <c r="Q108" s="369"/>
      <c r="R108" s="369"/>
      <c r="S108" s="370"/>
      <c r="T108" s="371"/>
      <c r="U108" s="368"/>
      <c r="V108" s="369"/>
      <c r="W108" s="369"/>
      <c r="X108" s="369"/>
      <c r="Y108" s="370"/>
      <c r="Z108" s="371"/>
      <c r="AA108" s="368"/>
      <c r="AB108" s="369"/>
      <c r="AC108" s="369"/>
      <c r="AD108" s="369"/>
      <c r="AE108" s="370"/>
      <c r="AF108" s="371"/>
      <c r="AG108" s="368"/>
      <c r="AH108" s="369"/>
      <c r="AI108" s="369"/>
      <c r="AJ108" s="369"/>
      <c r="AK108" s="370"/>
      <c r="AL108" s="371"/>
    </row>
    <row r="109" spans="1:38">
      <c r="A109" s="301" t="s">
        <v>1259</v>
      </c>
      <c r="B109" s="300" t="s">
        <v>911</v>
      </c>
      <c r="C109" s="368"/>
      <c r="D109" s="369"/>
      <c r="E109" s="369"/>
      <c r="F109" s="369"/>
      <c r="G109" s="370"/>
      <c r="H109" s="371"/>
      <c r="I109" s="368"/>
      <c r="J109" s="369"/>
      <c r="K109" s="369"/>
      <c r="L109" s="369"/>
      <c r="M109" s="370"/>
      <c r="N109" s="371"/>
      <c r="O109" s="368"/>
      <c r="P109" s="369"/>
      <c r="Q109" s="369"/>
      <c r="R109" s="369"/>
      <c r="S109" s="370"/>
      <c r="T109" s="371"/>
      <c r="U109" s="368"/>
      <c r="V109" s="369"/>
      <c r="W109" s="369"/>
      <c r="X109" s="369"/>
      <c r="Y109" s="370"/>
      <c r="Z109" s="371"/>
      <c r="AA109" s="368"/>
      <c r="AB109" s="369"/>
      <c r="AC109" s="369"/>
      <c r="AD109" s="369"/>
      <c r="AE109" s="370"/>
      <c r="AF109" s="371"/>
      <c r="AG109" s="368"/>
      <c r="AH109" s="369"/>
      <c r="AI109" s="369"/>
      <c r="AJ109" s="369"/>
      <c r="AK109" s="370"/>
      <c r="AL109" s="371"/>
    </row>
    <row r="110" spans="1:38">
      <c r="A110" s="301" t="s">
        <v>694</v>
      </c>
      <c r="B110" s="300" t="s">
        <v>912</v>
      </c>
      <c r="C110" s="368"/>
      <c r="D110" s="369"/>
      <c r="E110" s="369"/>
      <c r="F110" s="369"/>
      <c r="G110" s="370"/>
      <c r="H110" s="371"/>
      <c r="I110" s="368"/>
      <c r="J110" s="369"/>
      <c r="K110" s="369"/>
      <c r="L110" s="369"/>
      <c r="M110" s="370"/>
      <c r="N110" s="371"/>
      <c r="O110" s="368"/>
      <c r="P110" s="369"/>
      <c r="Q110" s="369"/>
      <c r="R110" s="369"/>
      <c r="S110" s="370"/>
      <c r="T110" s="371"/>
      <c r="U110" s="368"/>
      <c r="V110" s="369"/>
      <c r="W110" s="369"/>
      <c r="X110" s="369"/>
      <c r="Y110" s="370"/>
      <c r="Z110" s="371"/>
      <c r="AA110" s="368"/>
      <c r="AB110" s="369"/>
      <c r="AC110" s="369"/>
      <c r="AD110" s="369"/>
      <c r="AE110" s="370"/>
      <c r="AF110" s="371"/>
      <c r="AG110" s="368"/>
      <c r="AH110" s="369"/>
      <c r="AI110" s="369"/>
      <c r="AJ110" s="369"/>
      <c r="AK110" s="370"/>
      <c r="AL110" s="371"/>
    </row>
    <row r="111" spans="1:38">
      <c r="A111" s="301" t="s">
        <v>695</v>
      </c>
      <c r="B111" s="300" t="s">
        <v>913</v>
      </c>
      <c r="C111" s="368"/>
      <c r="D111" s="369"/>
      <c r="E111" s="369"/>
      <c r="F111" s="369"/>
      <c r="G111" s="370"/>
      <c r="H111" s="371"/>
      <c r="I111" s="368"/>
      <c r="J111" s="369"/>
      <c r="K111" s="369"/>
      <c r="L111" s="369"/>
      <c r="M111" s="370"/>
      <c r="N111" s="371"/>
      <c r="O111" s="368"/>
      <c r="P111" s="369"/>
      <c r="Q111" s="369"/>
      <c r="R111" s="369"/>
      <c r="S111" s="370"/>
      <c r="T111" s="371"/>
      <c r="U111" s="368"/>
      <c r="V111" s="369"/>
      <c r="W111" s="369"/>
      <c r="X111" s="369"/>
      <c r="Y111" s="370"/>
      <c r="Z111" s="371"/>
      <c r="AA111" s="368"/>
      <c r="AB111" s="369"/>
      <c r="AC111" s="369"/>
      <c r="AD111" s="369"/>
      <c r="AE111" s="370"/>
      <c r="AF111" s="371"/>
      <c r="AG111" s="368"/>
      <c r="AH111" s="369"/>
      <c r="AI111" s="369"/>
      <c r="AJ111" s="369"/>
      <c r="AK111" s="370"/>
      <c r="AL111" s="371"/>
    </row>
    <row r="112" spans="1:38">
      <c r="A112" s="380" t="s">
        <v>1260</v>
      </c>
      <c r="B112" s="300" t="s">
        <v>914</v>
      </c>
      <c r="C112" s="368"/>
      <c r="D112" s="369"/>
      <c r="E112" s="369"/>
      <c r="F112" s="369"/>
      <c r="G112" s="370"/>
      <c r="H112" s="371"/>
      <c r="I112" s="368"/>
      <c r="J112" s="369"/>
      <c r="K112" s="369"/>
      <c r="L112" s="369"/>
      <c r="M112" s="370"/>
      <c r="N112" s="371"/>
      <c r="O112" s="368"/>
      <c r="P112" s="369"/>
      <c r="Q112" s="369"/>
      <c r="R112" s="369"/>
      <c r="S112" s="370"/>
      <c r="T112" s="371"/>
      <c r="U112" s="368"/>
      <c r="V112" s="369"/>
      <c r="W112" s="369"/>
      <c r="X112" s="369"/>
      <c r="Y112" s="370"/>
      <c r="Z112" s="371"/>
      <c r="AA112" s="368"/>
      <c r="AB112" s="369"/>
      <c r="AC112" s="369"/>
      <c r="AD112" s="369"/>
      <c r="AE112" s="370"/>
      <c r="AF112" s="371"/>
      <c r="AG112" s="368"/>
      <c r="AH112" s="369"/>
      <c r="AI112" s="369"/>
      <c r="AJ112" s="369"/>
      <c r="AK112" s="370"/>
      <c r="AL112" s="371"/>
    </row>
    <row r="113" spans="1:38">
      <c r="A113" s="166" t="s">
        <v>705</v>
      </c>
      <c r="B113" s="300" t="s">
        <v>915</v>
      </c>
      <c r="C113" s="368"/>
      <c r="D113" s="369"/>
      <c r="E113" s="369"/>
      <c r="F113" s="369"/>
      <c r="G113" s="370"/>
      <c r="H113" s="371"/>
      <c r="I113" s="368"/>
      <c r="J113" s="369"/>
      <c r="K113" s="369"/>
      <c r="L113" s="369"/>
      <c r="M113" s="370"/>
      <c r="N113" s="371"/>
      <c r="O113" s="368"/>
      <c r="P113" s="369"/>
      <c r="Q113" s="369"/>
      <c r="R113" s="369"/>
      <c r="S113" s="370"/>
      <c r="T113" s="371"/>
      <c r="U113" s="368"/>
      <c r="V113" s="369"/>
      <c r="W113" s="369"/>
      <c r="X113" s="369"/>
      <c r="Y113" s="370"/>
      <c r="Z113" s="371"/>
      <c r="AA113" s="368"/>
      <c r="AB113" s="369"/>
      <c r="AC113" s="369"/>
      <c r="AD113" s="369"/>
      <c r="AE113" s="370"/>
      <c r="AF113" s="371"/>
      <c r="AG113" s="368"/>
      <c r="AH113" s="369"/>
      <c r="AI113" s="369"/>
      <c r="AJ113" s="369"/>
      <c r="AK113" s="370"/>
      <c r="AL113" s="371"/>
    </row>
    <row r="114" spans="1:38">
      <c r="A114" s="166" t="s">
        <v>699</v>
      </c>
      <c r="B114" s="300" t="s">
        <v>916</v>
      </c>
      <c r="C114" s="368"/>
      <c r="D114" s="369"/>
      <c r="E114" s="369"/>
      <c r="F114" s="369"/>
      <c r="G114" s="370"/>
      <c r="H114" s="371"/>
      <c r="I114" s="368"/>
      <c r="J114" s="369"/>
      <c r="K114" s="369"/>
      <c r="L114" s="369"/>
      <c r="M114" s="370"/>
      <c r="N114" s="371"/>
      <c r="O114" s="368"/>
      <c r="P114" s="369"/>
      <c r="Q114" s="369"/>
      <c r="R114" s="369"/>
      <c r="S114" s="370"/>
      <c r="T114" s="371"/>
      <c r="U114" s="368"/>
      <c r="V114" s="369"/>
      <c r="W114" s="369"/>
      <c r="X114" s="369"/>
      <c r="Y114" s="370"/>
      <c r="Z114" s="371"/>
      <c r="AA114" s="368"/>
      <c r="AB114" s="369"/>
      <c r="AC114" s="369"/>
      <c r="AD114" s="369"/>
      <c r="AE114" s="370"/>
      <c r="AF114" s="371"/>
      <c r="AG114" s="368"/>
      <c r="AH114" s="369"/>
      <c r="AI114" s="369"/>
      <c r="AJ114" s="369"/>
      <c r="AK114" s="370"/>
      <c r="AL114" s="371"/>
    </row>
    <row r="115" spans="1:38">
      <c r="A115" s="166" t="s">
        <v>700</v>
      </c>
      <c r="B115" s="300" t="s">
        <v>917</v>
      </c>
      <c r="C115" s="368"/>
      <c r="D115" s="369"/>
      <c r="E115" s="369"/>
      <c r="F115" s="369"/>
      <c r="G115" s="370"/>
      <c r="H115" s="371"/>
      <c r="I115" s="368"/>
      <c r="J115" s="369"/>
      <c r="K115" s="369"/>
      <c r="L115" s="369"/>
      <c r="M115" s="370"/>
      <c r="N115" s="371"/>
      <c r="O115" s="368"/>
      <c r="P115" s="369"/>
      <c r="Q115" s="369"/>
      <c r="R115" s="369"/>
      <c r="S115" s="370"/>
      <c r="T115" s="371"/>
      <c r="U115" s="368"/>
      <c r="V115" s="369"/>
      <c r="W115" s="369"/>
      <c r="X115" s="369"/>
      <c r="Y115" s="370"/>
      <c r="Z115" s="371"/>
      <c r="AA115" s="368"/>
      <c r="AB115" s="369"/>
      <c r="AC115" s="369"/>
      <c r="AD115" s="369"/>
      <c r="AE115" s="370"/>
      <c r="AF115" s="371"/>
      <c r="AG115" s="368"/>
      <c r="AH115" s="369"/>
      <c r="AI115" s="369"/>
      <c r="AJ115" s="369"/>
      <c r="AK115" s="370"/>
      <c r="AL115" s="371"/>
    </row>
    <row r="116" spans="1:38">
      <c r="A116" s="166" t="s">
        <v>701</v>
      </c>
      <c r="B116" s="300" t="s">
        <v>1261</v>
      </c>
      <c r="C116" s="368"/>
      <c r="D116" s="369"/>
      <c r="E116" s="369"/>
      <c r="F116" s="369"/>
      <c r="G116" s="370"/>
      <c r="H116" s="371"/>
      <c r="I116" s="368"/>
      <c r="J116" s="369"/>
      <c r="K116" s="369"/>
      <c r="L116" s="369"/>
      <c r="M116" s="370"/>
      <c r="N116" s="371"/>
      <c r="O116" s="368"/>
      <c r="P116" s="369"/>
      <c r="Q116" s="369"/>
      <c r="R116" s="369"/>
      <c r="S116" s="370"/>
      <c r="T116" s="371"/>
      <c r="U116" s="368"/>
      <c r="V116" s="369"/>
      <c r="W116" s="369"/>
      <c r="X116" s="369"/>
      <c r="Y116" s="370"/>
      <c r="Z116" s="371"/>
      <c r="AA116" s="368"/>
      <c r="AB116" s="369"/>
      <c r="AC116" s="369"/>
      <c r="AD116" s="369"/>
      <c r="AE116" s="370"/>
      <c r="AF116" s="371"/>
      <c r="AG116" s="368"/>
      <c r="AH116" s="369"/>
      <c r="AI116" s="369"/>
      <c r="AJ116" s="369"/>
      <c r="AK116" s="370"/>
      <c r="AL116" s="371"/>
    </row>
    <row r="117" spans="1:38">
      <c r="A117" s="166" t="s">
        <v>702</v>
      </c>
      <c r="B117" s="300" t="s">
        <v>1262</v>
      </c>
      <c r="C117" s="368"/>
      <c r="D117" s="369"/>
      <c r="E117" s="369"/>
      <c r="F117" s="369"/>
      <c r="G117" s="370"/>
      <c r="H117" s="371"/>
      <c r="I117" s="368"/>
      <c r="J117" s="369"/>
      <c r="K117" s="369"/>
      <c r="L117" s="369"/>
      <c r="M117" s="370"/>
      <c r="N117" s="371"/>
      <c r="O117" s="368"/>
      <c r="P117" s="369"/>
      <c r="Q117" s="369"/>
      <c r="R117" s="369"/>
      <c r="S117" s="370"/>
      <c r="T117" s="371"/>
      <c r="U117" s="368"/>
      <c r="V117" s="369"/>
      <c r="W117" s="369"/>
      <c r="X117" s="369"/>
      <c r="Y117" s="370"/>
      <c r="Z117" s="371"/>
      <c r="AA117" s="368"/>
      <c r="AB117" s="369"/>
      <c r="AC117" s="369"/>
      <c r="AD117" s="369"/>
      <c r="AE117" s="370"/>
      <c r="AF117" s="371"/>
      <c r="AG117" s="368"/>
      <c r="AH117" s="369"/>
      <c r="AI117" s="369"/>
      <c r="AJ117" s="369"/>
      <c r="AK117" s="370"/>
      <c r="AL117" s="371"/>
    </row>
    <row r="118" spans="1:38">
      <c r="A118" s="166" t="s">
        <v>703</v>
      </c>
      <c r="B118" s="300" t="s">
        <v>1263</v>
      </c>
      <c r="C118" s="368"/>
      <c r="D118" s="369"/>
      <c r="E118" s="369"/>
      <c r="F118" s="369"/>
      <c r="G118" s="370"/>
      <c r="H118" s="371"/>
      <c r="I118" s="368"/>
      <c r="J118" s="369"/>
      <c r="K118" s="369"/>
      <c r="L118" s="369"/>
      <c r="M118" s="370"/>
      <c r="N118" s="371"/>
      <c r="O118" s="368"/>
      <c r="P118" s="369"/>
      <c r="Q118" s="369"/>
      <c r="R118" s="369"/>
      <c r="S118" s="370"/>
      <c r="T118" s="371"/>
      <c r="U118" s="368"/>
      <c r="V118" s="369"/>
      <c r="W118" s="369"/>
      <c r="X118" s="369"/>
      <c r="Y118" s="370"/>
      <c r="Z118" s="371"/>
      <c r="AA118" s="368"/>
      <c r="AB118" s="369"/>
      <c r="AC118" s="369"/>
      <c r="AD118" s="369"/>
      <c r="AE118" s="370"/>
      <c r="AF118" s="371"/>
      <c r="AG118" s="368"/>
      <c r="AH118" s="369"/>
      <c r="AI118" s="369"/>
      <c r="AJ118" s="369"/>
      <c r="AK118" s="370"/>
      <c r="AL118" s="371"/>
    </row>
    <row r="119" spans="1:38">
      <c r="A119" s="166" t="s">
        <v>704</v>
      </c>
      <c r="B119" s="300" t="s">
        <v>1264</v>
      </c>
      <c r="C119" s="368"/>
      <c r="D119" s="369"/>
      <c r="E119" s="369"/>
      <c r="F119" s="369"/>
      <c r="G119" s="370"/>
      <c r="H119" s="371"/>
      <c r="I119" s="368"/>
      <c r="J119" s="369"/>
      <c r="K119" s="369"/>
      <c r="L119" s="369"/>
      <c r="M119" s="370"/>
      <c r="N119" s="371"/>
      <c r="O119" s="368"/>
      <c r="P119" s="369"/>
      <c r="Q119" s="369"/>
      <c r="R119" s="369"/>
      <c r="S119" s="370"/>
      <c r="T119" s="371"/>
      <c r="U119" s="368"/>
      <c r="V119" s="369"/>
      <c r="W119" s="369"/>
      <c r="X119" s="369"/>
      <c r="Y119" s="370"/>
      <c r="Z119" s="371"/>
      <c r="AA119" s="368"/>
      <c r="AB119" s="369"/>
      <c r="AC119" s="369"/>
      <c r="AD119" s="369"/>
      <c r="AE119" s="370"/>
      <c r="AF119" s="371"/>
      <c r="AG119" s="368"/>
      <c r="AH119" s="369"/>
      <c r="AI119" s="369"/>
      <c r="AJ119" s="369"/>
      <c r="AK119" s="370"/>
      <c r="AL119" s="371"/>
    </row>
    <row r="120" spans="1:38">
      <c r="A120" s="89"/>
      <c r="B120" s="89"/>
    </row>
    <row r="121" spans="1:38">
      <c r="A121" s="89"/>
      <c r="B121" s="89"/>
    </row>
    <row r="122" spans="1:38">
      <c r="A122" s="89"/>
      <c r="B122" s="89"/>
    </row>
    <row r="123" spans="1:38">
      <c r="A123" s="89"/>
      <c r="B123" s="89"/>
    </row>
    <row r="124" spans="1:38">
      <c r="A124" s="89"/>
      <c r="B124" s="89"/>
    </row>
    <row r="125" spans="1:38">
      <c r="A125" s="89"/>
      <c r="B125" s="89"/>
    </row>
    <row r="126" spans="1:38">
      <c r="A126" s="89"/>
      <c r="B126" s="89"/>
    </row>
    <row r="127" spans="1:38">
      <c r="A127" s="89"/>
      <c r="B127" s="89"/>
    </row>
    <row r="128" spans="1:38">
      <c r="A128" s="89"/>
      <c r="B128" s="89"/>
    </row>
    <row r="129" spans="1:2">
      <c r="A129" s="89"/>
      <c r="B129" s="89"/>
    </row>
    <row r="130" spans="1:2">
      <c r="A130" s="89"/>
      <c r="B130" s="89"/>
    </row>
    <row r="131" spans="1:2">
      <c r="A131" s="89"/>
      <c r="B131" s="89"/>
    </row>
    <row r="132" spans="1:2">
      <c r="A132" s="89"/>
      <c r="B132" s="89"/>
    </row>
    <row r="133" spans="1:2">
      <c r="A133" s="89"/>
      <c r="B133" s="89"/>
    </row>
    <row r="134" spans="1:2">
      <c r="A134" s="89"/>
      <c r="B134" s="89"/>
    </row>
    <row r="135" spans="1:2">
      <c r="A135" s="89"/>
      <c r="B135" s="89"/>
    </row>
    <row r="136" spans="1:2">
      <c r="A136" s="89"/>
      <c r="B136" s="89"/>
    </row>
    <row r="137" spans="1:2">
      <c r="A137" s="89"/>
      <c r="B137" s="89"/>
    </row>
    <row r="138" spans="1:2">
      <c r="A138" s="89"/>
      <c r="B138" s="89"/>
    </row>
    <row r="139" spans="1:2">
      <c r="A139" s="89"/>
      <c r="B139" s="89"/>
    </row>
    <row r="140" spans="1:2">
      <c r="A140" s="89"/>
      <c r="B140" s="89"/>
    </row>
    <row r="141" spans="1:2">
      <c r="A141" s="89"/>
      <c r="B141" s="89"/>
    </row>
    <row r="142" spans="1:2">
      <c r="A142" s="89"/>
      <c r="B142" s="89"/>
    </row>
    <row r="143" spans="1:2">
      <c r="A143" s="89"/>
      <c r="B143" s="89"/>
    </row>
    <row r="144" spans="1:2">
      <c r="A144" s="89"/>
      <c r="B144" s="89"/>
    </row>
    <row r="145" spans="1:2">
      <c r="A145" s="89"/>
      <c r="B145" s="89"/>
    </row>
    <row r="146" spans="1:2">
      <c r="A146" s="89"/>
      <c r="B146" s="89"/>
    </row>
    <row r="147" spans="1:2">
      <c r="A147" s="89"/>
      <c r="B147" s="89"/>
    </row>
    <row r="148" spans="1:2">
      <c r="A148" s="89"/>
      <c r="B148" s="89"/>
    </row>
    <row r="149" spans="1:2">
      <c r="A149" s="89"/>
      <c r="B149" s="89"/>
    </row>
    <row r="150" spans="1:2">
      <c r="A150" s="89"/>
      <c r="B150" s="89"/>
    </row>
  </sheetData>
  <mergeCells count="6">
    <mergeCell ref="AG4:AL4"/>
    <mergeCell ref="C4:H4"/>
    <mergeCell ref="I4:N4"/>
    <mergeCell ref="O4:T4"/>
    <mergeCell ref="U4:Z4"/>
    <mergeCell ref="AA4:AF4"/>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AA81"/>
  <sheetViews>
    <sheetView showGridLines="0" workbookViewId="0">
      <selection activeCell="F69" sqref="F69"/>
    </sheetView>
  </sheetViews>
  <sheetFormatPr baseColWidth="10" defaultColWidth="11.5546875" defaultRowHeight="14.4"/>
  <cols>
    <col min="1" max="1" width="29.5546875" style="263" customWidth="1"/>
    <col min="2" max="2" width="6.88671875" style="263" bestFit="1" customWidth="1"/>
    <col min="3" max="3" width="12.6640625" style="263" customWidth="1"/>
    <col min="4" max="4" width="11.33203125" style="263" customWidth="1"/>
    <col min="5" max="5" width="12.109375" style="263" customWidth="1"/>
    <col min="6" max="7" width="11.33203125" style="263" customWidth="1"/>
    <col min="8" max="8" width="11.5546875" style="263" customWidth="1"/>
    <col min="9" max="9" width="12" style="263" customWidth="1"/>
    <col min="10" max="10" width="10.6640625" style="263" customWidth="1"/>
    <col min="11" max="11" width="11" style="263" customWidth="1"/>
    <col min="12" max="13" width="11.33203125" style="263" customWidth="1"/>
    <col min="14" max="14" width="11.88671875" style="263" customWidth="1"/>
    <col min="15" max="15" width="13.109375" style="263" customWidth="1"/>
    <col min="16" max="16" width="12.33203125" style="263" customWidth="1"/>
    <col min="17" max="17" width="12.44140625" style="263" customWidth="1"/>
    <col min="18" max="19" width="11.88671875" style="263" customWidth="1"/>
    <col min="20" max="20" width="11.33203125" style="263" customWidth="1"/>
    <col min="21" max="21" width="12.88671875" style="263" customWidth="1"/>
    <col min="22" max="22" width="12.44140625" style="263" customWidth="1"/>
    <col min="23" max="23" width="14.109375" style="263" customWidth="1"/>
    <col min="24" max="24" width="16" style="263" customWidth="1"/>
    <col min="25" max="25" width="36.5546875" style="263" customWidth="1"/>
    <col min="26" max="16384" width="11.5546875" style="263"/>
  </cols>
  <sheetData>
    <row r="2" spans="1:27" ht="21.75" customHeight="1">
      <c r="C2" s="431" t="s">
        <v>1053</v>
      </c>
      <c r="D2" s="434"/>
      <c r="E2" s="434"/>
      <c r="F2" s="434"/>
      <c r="G2" s="434"/>
      <c r="H2" s="434"/>
      <c r="I2" s="434"/>
      <c r="J2" s="434"/>
      <c r="K2" s="434"/>
      <c r="L2" s="434"/>
      <c r="M2" s="434"/>
      <c r="N2" s="434"/>
      <c r="O2" s="434"/>
      <c r="P2" s="434"/>
      <c r="Q2" s="434"/>
      <c r="R2" s="434"/>
      <c r="S2" s="434"/>
      <c r="T2" s="433"/>
    </row>
    <row r="3" spans="1:27" ht="45" customHeight="1">
      <c r="C3" s="435" t="s">
        <v>721</v>
      </c>
      <c r="D3" s="436"/>
      <c r="E3" s="436"/>
      <c r="F3" s="436"/>
      <c r="G3" s="436"/>
      <c r="H3" s="437"/>
      <c r="I3" s="431" t="s">
        <v>918</v>
      </c>
      <c r="J3" s="432"/>
      <c r="K3" s="432"/>
      <c r="L3" s="432"/>
      <c r="M3" s="432"/>
      <c r="N3" s="433"/>
      <c r="O3" s="431" t="s">
        <v>919</v>
      </c>
      <c r="P3" s="432"/>
      <c r="Q3" s="432"/>
      <c r="R3" s="432"/>
      <c r="S3" s="432"/>
      <c r="T3" s="433"/>
      <c r="Y3" s="302"/>
      <c r="Z3" s="302"/>
      <c r="AA3" s="302"/>
    </row>
    <row r="4" spans="1:27" ht="18.75" customHeight="1">
      <c r="C4" s="267">
        <v>2022</v>
      </c>
      <c r="D4" s="267">
        <v>2023</v>
      </c>
      <c r="E4" s="267">
        <v>2024</v>
      </c>
      <c r="F4" s="267">
        <v>2025</v>
      </c>
      <c r="G4" s="267">
        <v>2026</v>
      </c>
      <c r="H4" s="267">
        <v>2027</v>
      </c>
      <c r="I4" s="267">
        <v>2022</v>
      </c>
      <c r="J4" s="267">
        <v>2023</v>
      </c>
      <c r="K4" s="267">
        <v>2024</v>
      </c>
      <c r="L4" s="267">
        <v>2025</v>
      </c>
      <c r="M4" s="267">
        <v>2026</v>
      </c>
      <c r="N4" s="267">
        <v>2027</v>
      </c>
      <c r="O4" s="267">
        <v>2022</v>
      </c>
      <c r="P4" s="267">
        <v>2023</v>
      </c>
      <c r="Q4" s="267">
        <v>2024</v>
      </c>
      <c r="R4" s="267">
        <v>2025</v>
      </c>
      <c r="S4" s="267">
        <v>2026</v>
      </c>
      <c r="T4" s="267">
        <v>2027</v>
      </c>
      <c r="Y4" s="302"/>
      <c r="Z4" s="302"/>
      <c r="AA4" s="302"/>
    </row>
    <row r="5" spans="1:27" ht="18.75" customHeight="1">
      <c r="C5" s="112" t="s">
        <v>769</v>
      </c>
      <c r="D5" s="112" t="s">
        <v>770</v>
      </c>
      <c r="E5" s="112" t="s">
        <v>771</v>
      </c>
      <c r="F5" s="112" t="s">
        <v>772</v>
      </c>
      <c r="G5" s="112" t="s">
        <v>773</v>
      </c>
      <c r="H5" s="112" t="s">
        <v>826</v>
      </c>
      <c r="I5" s="112" t="s">
        <v>827</v>
      </c>
      <c r="J5" s="112" t="s">
        <v>828</v>
      </c>
      <c r="K5" s="112" t="s">
        <v>829</v>
      </c>
      <c r="L5" s="112" t="s">
        <v>830</v>
      </c>
      <c r="M5" s="112" t="s">
        <v>831</v>
      </c>
      <c r="N5" s="112" t="s">
        <v>832</v>
      </c>
      <c r="O5" s="112" t="s">
        <v>833</v>
      </c>
      <c r="P5" s="112" t="s">
        <v>834</v>
      </c>
      <c r="Q5" s="112" t="s">
        <v>835</v>
      </c>
      <c r="R5" s="112" t="s">
        <v>836</v>
      </c>
      <c r="S5" s="112" t="s">
        <v>837</v>
      </c>
      <c r="T5" s="112" t="s">
        <v>838</v>
      </c>
      <c r="Y5" s="302"/>
      <c r="Z5" s="302"/>
      <c r="AA5" s="302"/>
    </row>
    <row r="6" spans="1:27" ht="15.6">
      <c r="A6" s="110" t="s">
        <v>698</v>
      </c>
      <c r="B6" s="120" t="s">
        <v>774</v>
      </c>
      <c r="C6" s="369"/>
      <c r="D6" s="369"/>
      <c r="E6" s="369"/>
      <c r="F6" s="369"/>
      <c r="G6" s="370"/>
      <c r="H6" s="371"/>
      <c r="I6" s="369"/>
      <c r="J6" s="369"/>
      <c r="K6" s="369"/>
      <c r="L6" s="369"/>
      <c r="M6" s="370"/>
      <c r="N6" s="371"/>
      <c r="O6" s="369"/>
      <c r="P6" s="369"/>
      <c r="Q6" s="369"/>
      <c r="R6" s="369"/>
      <c r="S6" s="370"/>
      <c r="T6" s="371"/>
      <c r="Y6" s="302"/>
      <c r="Z6" s="302"/>
      <c r="AA6" s="302"/>
    </row>
    <row r="7" spans="1:27">
      <c r="A7" s="311" t="s">
        <v>723</v>
      </c>
      <c r="B7" s="112" t="s">
        <v>775</v>
      </c>
      <c r="C7" s="369"/>
      <c r="D7" s="369"/>
      <c r="E7" s="369"/>
      <c r="F7" s="369"/>
      <c r="G7" s="370"/>
      <c r="H7" s="371"/>
      <c r="I7" s="369"/>
      <c r="J7" s="369"/>
      <c r="K7" s="369"/>
      <c r="L7" s="369"/>
      <c r="M7" s="370"/>
      <c r="N7" s="371"/>
      <c r="O7" s="369"/>
      <c r="P7" s="369"/>
      <c r="Q7" s="369"/>
      <c r="R7" s="369"/>
      <c r="S7" s="370"/>
      <c r="T7" s="371"/>
      <c r="Y7" s="302"/>
      <c r="Z7" s="302"/>
      <c r="AA7" s="302"/>
    </row>
    <row r="8" spans="1:27">
      <c r="A8" s="311" t="s">
        <v>724</v>
      </c>
      <c r="B8" s="112" t="s">
        <v>776</v>
      </c>
      <c r="C8" s="369"/>
      <c r="D8" s="369"/>
      <c r="E8" s="369"/>
      <c r="F8" s="369"/>
      <c r="G8" s="370"/>
      <c r="H8" s="371"/>
      <c r="I8" s="369"/>
      <c r="J8" s="369"/>
      <c r="K8" s="369"/>
      <c r="L8" s="369"/>
      <c r="M8" s="370"/>
      <c r="N8" s="371"/>
      <c r="O8" s="369"/>
      <c r="P8" s="369"/>
      <c r="Q8" s="369"/>
      <c r="R8" s="369"/>
      <c r="S8" s="370"/>
      <c r="T8" s="371"/>
      <c r="Y8" s="302"/>
      <c r="Z8" s="302"/>
      <c r="AA8" s="302"/>
    </row>
    <row r="9" spans="1:27">
      <c r="A9" s="311" t="s">
        <v>725</v>
      </c>
      <c r="B9" s="112" t="s">
        <v>777</v>
      </c>
      <c r="C9" s="369"/>
      <c r="D9" s="369"/>
      <c r="E9" s="369"/>
      <c r="F9" s="369"/>
      <c r="G9" s="370"/>
      <c r="H9" s="371"/>
      <c r="I9" s="369"/>
      <c r="J9" s="369"/>
      <c r="K9" s="369"/>
      <c r="L9" s="369"/>
      <c r="M9" s="370"/>
      <c r="N9" s="371"/>
      <c r="O9" s="369"/>
      <c r="P9" s="369"/>
      <c r="Q9" s="369"/>
      <c r="R9" s="369"/>
      <c r="S9" s="370"/>
      <c r="T9" s="371"/>
      <c r="Y9" s="302"/>
      <c r="Z9" s="302"/>
      <c r="AA9" s="302"/>
    </row>
    <row r="10" spans="1:27">
      <c r="A10" s="311" t="s">
        <v>726</v>
      </c>
      <c r="B10" s="112" t="s">
        <v>778</v>
      </c>
      <c r="C10" s="369"/>
      <c r="D10" s="369"/>
      <c r="E10" s="369"/>
      <c r="F10" s="369"/>
      <c r="G10" s="370"/>
      <c r="H10" s="371"/>
      <c r="I10" s="369"/>
      <c r="J10" s="369"/>
      <c r="K10" s="369"/>
      <c r="L10" s="369"/>
      <c r="M10" s="370"/>
      <c r="N10" s="371"/>
      <c r="O10" s="369"/>
      <c r="P10" s="369"/>
      <c r="Q10" s="369"/>
      <c r="R10" s="369"/>
      <c r="S10" s="370"/>
      <c r="T10" s="371"/>
      <c r="Y10" s="302"/>
      <c r="Z10" s="302"/>
      <c r="AA10" s="302"/>
    </row>
    <row r="11" spans="1:27">
      <c r="A11" s="311" t="s">
        <v>727</v>
      </c>
      <c r="B11" s="112" t="s">
        <v>779</v>
      </c>
      <c r="C11" s="369"/>
      <c r="D11" s="369"/>
      <c r="E11" s="369"/>
      <c r="F11" s="369"/>
      <c r="G11" s="370"/>
      <c r="H11" s="371"/>
      <c r="I11" s="369"/>
      <c r="J11" s="369"/>
      <c r="K11" s="369"/>
      <c r="L11" s="369"/>
      <c r="M11" s="370"/>
      <c r="N11" s="371"/>
      <c r="O11" s="369"/>
      <c r="P11" s="369"/>
      <c r="Q11" s="369"/>
      <c r="R11" s="369"/>
      <c r="S11" s="370"/>
      <c r="T11" s="371"/>
    </row>
    <row r="12" spans="1:27">
      <c r="A12" s="311" t="s">
        <v>728</v>
      </c>
      <c r="B12" s="112" t="s">
        <v>780</v>
      </c>
      <c r="C12" s="369"/>
      <c r="D12" s="369"/>
      <c r="E12" s="369"/>
      <c r="F12" s="369"/>
      <c r="G12" s="370"/>
      <c r="H12" s="371"/>
      <c r="I12" s="369"/>
      <c r="J12" s="369"/>
      <c r="K12" s="369"/>
      <c r="L12" s="369"/>
      <c r="M12" s="370"/>
      <c r="N12" s="371"/>
      <c r="O12" s="369"/>
      <c r="P12" s="369"/>
      <c r="Q12" s="369"/>
      <c r="R12" s="369"/>
      <c r="S12" s="370"/>
      <c r="T12" s="371"/>
    </row>
    <row r="13" spans="1:27">
      <c r="A13" s="311" t="s">
        <v>729</v>
      </c>
      <c r="B13" s="112" t="s">
        <v>781</v>
      </c>
      <c r="C13" s="369"/>
      <c r="D13" s="369"/>
      <c r="E13" s="369"/>
      <c r="F13" s="369"/>
      <c r="G13" s="370"/>
      <c r="H13" s="371"/>
      <c r="I13" s="369"/>
      <c r="J13" s="369"/>
      <c r="K13" s="369"/>
      <c r="L13" s="369"/>
      <c r="M13" s="370"/>
      <c r="N13" s="371"/>
      <c r="O13" s="369"/>
      <c r="P13" s="369"/>
      <c r="Q13" s="369"/>
      <c r="R13" s="369"/>
      <c r="S13" s="370"/>
      <c r="T13" s="371"/>
    </row>
    <row r="14" spans="1:27">
      <c r="A14" s="311" t="s">
        <v>730</v>
      </c>
      <c r="B14" s="112" t="s">
        <v>782</v>
      </c>
      <c r="C14" s="369"/>
      <c r="D14" s="369"/>
      <c r="E14" s="369"/>
      <c r="F14" s="369"/>
      <c r="G14" s="370"/>
      <c r="H14" s="371"/>
      <c r="I14" s="369"/>
      <c r="J14" s="369"/>
      <c r="K14" s="369"/>
      <c r="L14" s="369"/>
      <c r="M14" s="370"/>
      <c r="N14" s="371"/>
      <c r="O14" s="369"/>
      <c r="P14" s="369"/>
      <c r="Q14" s="369"/>
      <c r="R14" s="369"/>
      <c r="S14" s="370"/>
      <c r="T14" s="371"/>
    </row>
    <row r="15" spans="1:27">
      <c r="A15" s="311" t="s">
        <v>731</v>
      </c>
      <c r="B15" s="112" t="s">
        <v>783</v>
      </c>
      <c r="C15" s="369"/>
      <c r="D15" s="369"/>
      <c r="E15" s="369"/>
      <c r="F15" s="369"/>
      <c r="G15" s="370"/>
      <c r="H15" s="371"/>
      <c r="I15" s="369"/>
      <c r="J15" s="369"/>
      <c r="K15" s="369"/>
      <c r="L15" s="369"/>
      <c r="M15" s="370"/>
      <c r="N15" s="371"/>
      <c r="O15" s="369"/>
      <c r="P15" s="369"/>
      <c r="Q15" s="369"/>
      <c r="R15" s="369"/>
      <c r="S15" s="370"/>
      <c r="T15" s="371"/>
    </row>
    <row r="16" spans="1:27">
      <c r="A16" s="311" t="s">
        <v>732</v>
      </c>
      <c r="B16" s="112" t="s">
        <v>784</v>
      </c>
      <c r="C16" s="369"/>
      <c r="D16" s="369"/>
      <c r="E16" s="369"/>
      <c r="F16" s="369"/>
      <c r="G16" s="370"/>
      <c r="H16" s="371"/>
      <c r="I16" s="369"/>
      <c r="J16" s="369"/>
      <c r="K16" s="369"/>
      <c r="L16" s="369"/>
      <c r="M16" s="370"/>
      <c r="N16" s="371"/>
      <c r="O16" s="369"/>
      <c r="P16" s="369"/>
      <c r="Q16" s="369"/>
      <c r="R16" s="369"/>
      <c r="S16" s="370"/>
      <c r="T16" s="371"/>
    </row>
    <row r="17" spans="1:27">
      <c r="A17" s="311" t="s">
        <v>733</v>
      </c>
      <c r="B17" s="112" t="s">
        <v>785</v>
      </c>
      <c r="C17" s="369"/>
      <c r="D17" s="369"/>
      <c r="E17" s="369"/>
      <c r="F17" s="369"/>
      <c r="G17" s="370"/>
      <c r="H17" s="371"/>
      <c r="I17" s="369"/>
      <c r="J17" s="369"/>
      <c r="K17" s="369"/>
      <c r="L17" s="369"/>
      <c r="M17" s="370"/>
      <c r="N17" s="371"/>
      <c r="O17" s="369"/>
      <c r="P17" s="369"/>
      <c r="Q17" s="369"/>
      <c r="R17" s="369"/>
      <c r="S17" s="370"/>
      <c r="T17" s="371"/>
    </row>
    <row r="18" spans="1:27">
      <c r="A18" s="311" t="s">
        <v>734</v>
      </c>
      <c r="B18" s="112" t="s">
        <v>786</v>
      </c>
      <c r="C18" s="369"/>
      <c r="D18" s="369"/>
      <c r="E18" s="369"/>
      <c r="F18" s="369"/>
      <c r="G18" s="370"/>
      <c r="H18" s="371"/>
      <c r="I18" s="369"/>
      <c r="J18" s="369"/>
      <c r="K18" s="369"/>
      <c r="L18" s="369"/>
      <c r="M18" s="370"/>
      <c r="N18" s="371"/>
      <c r="O18" s="369"/>
      <c r="P18" s="369"/>
      <c r="Q18" s="369"/>
      <c r="R18" s="369"/>
      <c r="S18" s="370"/>
      <c r="T18" s="371"/>
    </row>
    <row r="19" spans="1:27">
      <c r="A19" s="311" t="s">
        <v>735</v>
      </c>
      <c r="B19" s="112" t="s">
        <v>787</v>
      </c>
      <c r="C19" s="369"/>
      <c r="D19" s="369"/>
      <c r="E19" s="369"/>
      <c r="F19" s="369"/>
      <c r="G19" s="370"/>
      <c r="H19" s="371"/>
      <c r="I19" s="369"/>
      <c r="J19" s="369"/>
      <c r="K19" s="369"/>
      <c r="L19" s="369"/>
      <c r="M19" s="370"/>
      <c r="N19" s="371"/>
      <c r="O19" s="369"/>
      <c r="P19" s="369"/>
      <c r="Q19" s="369"/>
      <c r="R19" s="369"/>
      <c r="S19" s="370"/>
      <c r="T19" s="371"/>
    </row>
    <row r="20" spans="1:27">
      <c r="A20" s="278" t="s">
        <v>1145</v>
      </c>
      <c r="B20" s="112" t="s">
        <v>788</v>
      </c>
      <c r="C20" s="369"/>
      <c r="D20" s="369"/>
      <c r="E20" s="369"/>
      <c r="F20" s="369"/>
      <c r="G20" s="370"/>
      <c r="H20" s="371"/>
      <c r="I20" s="369"/>
      <c r="J20" s="369"/>
      <c r="K20" s="369"/>
      <c r="L20" s="369"/>
      <c r="M20" s="370"/>
      <c r="N20" s="371"/>
      <c r="O20" s="369"/>
      <c r="P20" s="369"/>
      <c r="Q20" s="369"/>
      <c r="R20" s="369"/>
      <c r="S20" s="370"/>
      <c r="T20" s="371"/>
    </row>
    <row r="21" spans="1:27">
      <c r="A21" s="278" t="s">
        <v>1144</v>
      </c>
      <c r="B21" s="112" t="s">
        <v>789</v>
      </c>
      <c r="C21" s="369"/>
      <c r="D21" s="369"/>
      <c r="E21" s="369"/>
      <c r="F21" s="369"/>
      <c r="G21" s="370"/>
      <c r="H21" s="371"/>
      <c r="I21" s="369"/>
      <c r="J21" s="369"/>
      <c r="K21" s="369"/>
      <c r="L21" s="369"/>
      <c r="M21" s="370"/>
      <c r="N21" s="371"/>
      <c r="O21" s="369"/>
      <c r="P21" s="369"/>
      <c r="Q21" s="369"/>
      <c r="R21" s="369"/>
      <c r="S21" s="370"/>
      <c r="T21" s="371"/>
    </row>
    <row r="22" spans="1:27">
      <c r="A22" s="278" t="s">
        <v>1146</v>
      </c>
      <c r="B22" s="112" t="s">
        <v>790</v>
      </c>
      <c r="C22" s="369"/>
      <c r="D22" s="369"/>
      <c r="E22" s="369"/>
      <c r="F22" s="369"/>
      <c r="G22" s="370"/>
      <c r="H22" s="371"/>
      <c r="I22" s="369"/>
      <c r="J22" s="369"/>
      <c r="K22" s="369"/>
      <c r="L22" s="369"/>
      <c r="M22" s="370"/>
      <c r="N22" s="371"/>
      <c r="O22" s="369"/>
      <c r="P22" s="369"/>
      <c r="Q22" s="369"/>
      <c r="R22" s="369"/>
      <c r="S22" s="370"/>
      <c r="T22" s="371"/>
    </row>
    <row r="23" spans="1:27">
      <c r="A23" s="278" t="s">
        <v>1131</v>
      </c>
      <c r="B23" s="112" t="s">
        <v>791</v>
      </c>
      <c r="C23" s="369"/>
      <c r="D23" s="369"/>
      <c r="E23" s="369"/>
      <c r="F23" s="369"/>
      <c r="G23" s="370"/>
      <c r="H23" s="371"/>
      <c r="I23" s="369"/>
      <c r="J23" s="369"/>
      <c r="K23" s="369"/>
      <c r="L23" s="369"/>
      <c r="M23" s="370"/>
      <c r="N23" s="371"/>
      <c r="O23" s="369"/>
      <c r="P23" s="369"/>
      <c r="Q23" s="369"/>
      <c r="R23" s="369"/>
      <c r="S23" s="370"/>
      <c r="T23" s="371"/>
    </row>
    <row r="24" spans="1:27">
      <c r="A24" s="278" t="s">
        <v>1132</v>
      </c>
      <c r="B24" s="112" t="s">
        <v>792</v>
      </c>
      <c r="C24" s="369"/>
      <c r="D24" s="369"/>
      <c r="E24" s="369"/>
      <c r="F24" s="369"/>
      <c r="G24" s="370"/>
      <c r="H24" s="371"/>
      <c r="I24" s="369"/>
      <c r="J24" s="369"/>
      <c r="K24" s="369"/>
      <c r="L24" s="369"/>
      <c r="M24" s="370"/>
      <c r="N24" s="371"/>
      <c r="O24" s="369"/>
      <c r="P24" s="369"/>
      <c r="Q24" s="369"/>
      <c r="R24" s="369"/>
      <c r="S24" s="370"/>
      <c r="T24" s="371"/>
    </row>
    <row r="25" spans="1:27">
      <c r="A25" s="278" t="s">
        <v>1143</v>
      </c>
      <c r="B25" s="112" t="s">
        <v>793</v>
      </c>
      <c r="C25" s="369"/>
      <c r="D25" s="369"/>
      <c r="E25" s="369"/>
      <c r="F25" s="369"/>
      <c r="G25" s="370"/>
      <c r="H25" s="371"/>
      <c r="I25" s="369"/>
      <c r="J25" s="369"/>
      <c r="K25" s="369"/>
      <c r="L25" s="369"/>
      <c r="M25" s="370"/>
      <c r="N25" s="371"/>
      <c r="O25" s="369"/>
      <c r="P25" s="369"/>
      <c r="Q25" s="369"/>
      <c r="R25" s="369"/>
      <c r="S25" s="370"/>
      <c r="T25" s="371"/>
    </row>
    <row r="26" spans="1:27">
      <c r="A26" s="278" t="s">
        <v>1147</v>
      </c>
      <c r="B26" s="112" t="s">
        <v>794</v>
      </c>
      <c r="C26" s="369"/>
      <c r="D26" s="369"/>
      <c r="E26" s="369"/>
      <c r="F26" s="369"/>
      <c r="G26" s="370"/>
      <c r="H26" s="371"/>
      <c r="I26" s="369"/>
      <c r="J26" s="369"/>
      <c r="K26" s="369"/>
      <c r="L26" s="369"/>
      <c r="M26" s="370"/>
      <c r="N26" s="371"/>
      <c r="O26" s="369"/>
      <c r="P26" s="369"/>
      <c r="Q26" s="369"/>
      <c r="R26" s="369"/>
      <c r="S26" s="370"/>
      <c r="T26" s="371"/>
    </row>
    <row r="30" spans="1:27" ht="18.75" customHeight="1">
      <c r="C30" s="431" t="s">
        <v>736</v>
      </c>
      <c r="D30" s="432"/>
      <c r="E30" s="432"/>
      <c r="F30" s="432"/>
      <c r="G30" s="432"/>
      <c r="H30" s="432"/>
      <c r="I30" s="432"/>
      <c r="J30" s="432"/>
      <c r="K30" s="432"/>
      <c r="L30" s="432"/>
      <c r="M30" s="432"/>
      <c r="N30" s="432"/>
      <c r="O30" s="432"/>
      <c r="P30" s="432"/>
      <c r="Q30" s="432"/>
      <c r="R30" s="432"/>
      <c r="S30" s="432"/>
      <c r="T30" s="433"/>
    </row>
    <row r="31" spans="1:27" ht="55.5" customHeight="1">
      <c r="C31" s="435" t="s">
        <v>721</v>
      </c>
      <c r="D31" s="436"/>
      <c r="E31" s="436"/>
      <c r="F31" s="436"/>
      <c r="G31" s="436"/>
      <c r="H31" s="437"/>
      <c r="I31" s="431" t="s">
        <v>918</v>
      </c>
      <c r="J31" s="432"/>
      <c r="K31" s="432"/>
      <c r="L31" s="432"/>
      <c r="M31" s="432"/>
      <c r="N31" s="433"/>
      <c r="O31" s="431" t="s">
        <v>919</v>
      </c>
      <c r="P31" s="432"/>
      <c r="Q31" s="432"/>
      <c r="R31" s="432"/>
      <c r="S31" s="432"/>
      <c r="T31" s="433"/>
    </row>
    <row r="32" spans="1:27" ht="18.75" customHeight="1">
      <c r="C32" s="267">
        <v>2022</v>
      </c>
      <c r="D32" s="267">
        <v>2023</v>
      </c>
      <c r="E32" s="267">
        <v>2024</v>
      </c>
      <c r="F32" s="267">
        <v>2025</v>
      </c>
      <c r="G32" s="267">
        <v>2026</v>
      </c>
      <c r="H32" s="267">
        <v>2027</v>
      </c>
      <c r="I32" s="267">
        <v>2022</v>
      </c>
      <c r="J32" s="267">
        <v>2023</v>
      </c>
      <c r="K32" s="267">
        <v>2024</v>
      </c>
      <c r="L32" s="267">
        <v>2025</v>
      </c>
      <c r="M32" s="267">
        <v>2026</v>
      </c>
      <c r="N32" s="267">
        <v>2027</v>
      </c>
      <c r="O32" s="267">
        <v>2022</v>
      </c>
      <c r="P32" s="267">
        <v>2023</v>
      </c>
      <c r="Q32" s="267">
        <v>2024</v>
      </c>
      <c r="R32" s="267">
        <v>2025</v>
      </c>
      <c r="S32" s="267">
        <v>2026</v>
      </c>
      <c r="T32" s="267">
        <v>2027</v>
      </c>
      <c r="Y32" s="302"/>
      <c r="Z32" s="302"/>
      <c r="AA32" s="302"/>
    </row>
    <row r="33" spans="1:20">
      <c r="C33" s="112" t="s">
        <v>769</v>
      </c>
      <c r="D33" s="112" t="s">
        <v>770</v>
      </c>
      <c r="E33" s="112" t="s">
        <v>771</v>
      </c>
      <c r="F33" s="112" t="s">
        <v>772</v>
      </c>
      <c r="G33" s="112" t="s">
        <v>773</v>
      </c>
      <c r="H33" s="112" t="s">
        <v>826</v>
      </c>
      <c r="I33" s="112" t="s">
        <v>827</v>
      </c>
      <c r="J33" s="112" t="s">
        <v>828</v>
      </c>
      <c r="K33" s="112" t="s">
        <v>829</v>
      </c>
      <c r="L33" s="112" t="s">
        <v>830</v>
      </c>
      <c r="M33" s="112" t="s">
        <v>831</v>
      </c>
      <c r="N33" s="112" t="s">
        <v>832</v>
      </c>
      <c r="O33" s="112" t="s">
        <v>833</v>
      </c>
      <c r="P33" s="112" t="s">
        <v>834</v>
      </c>
      <c r="Q33" s="112" t="s">
        <v>835</v>
      </c>
      <c r="R33" s="112" t="s">
        <v>836</v>
      </c>
      <c r="S33" s="112" t="s">
        <v>837</v>
      </c>
      <c r="T33" s="112" t="s">
        <v>838</v>
      </c>
    </row>
    <row r="34" spans="1:20" ht="15.6">
      <c r="A34" s="110" t="s">
        <v>698</v>
      </c>
      <c r="B34" s="120" t="s">
        <v>795</v>
      </c>
      <c r="C34" s="369"/>
      <c r="D34" s="369"/>
      <c r="E34" s="369"/>
      <c r="F34" s="369"/>
      <c r="G34" s="370"/>
      <c r="H34" s="371"/>
      <c r="I34" s="372"/>
      <c r="J34" s="369"/>
      <c r="K34" s="369"/>
      <c r="L34" s="369"/>
      <c r="M34" s="370"/>
      <c r="N34" s="371"/>
      <c r="O34" s="372"/>
      <c r="P34" s="369"/>
      <c r="Q34" s="369"/>
      <c r="R34" s="369"/>
      <c r="S34" s="370"/>
      <c r="T34" s="371"/>
    </row>
    <row r="35" spans="1:20">
      <c r="A35" s="311" t="s">
        <v>723</v>
      </c>
      <c r="B35" s="112" t="s">
        <v>796</v>
      </c>
      <c r="C35" s="369"/>
      <c r="D35" s="369"/>
      <c r="E35" s="369"/>
      <c r="F35" s="369"/>
      <c r="G35" s="370"/>
      <c r="H35" s="371"/>
      <c r="I35" s="369"/>
      <c r="J35" s="369"/>
      <c r="K35" s="369"/>
      <c r="L35" s="369"/>
      <c r="M35" s="370"/>
      <c r="N35" s="371"/>
      <c r="O35" s="369"/>
      <c r="P35" s="369"/>
      <c r="Q35" s="369"/>
      <c r="R35" s="369"/>
      <c r="S35" s="370"/>
      <c r="T35" s="371"/>
    </row>
    <row r="36" spans="1:20">
      <c r="A36" s="311" t="s">
        <v>724</v>
      </c>
      <c r="B36" s="112" t="s">
        <v>797</v>
      </c>
      <c r="C36" s="369"/>
      <c r="D36" s="369"/>
      <c r="E36" s="369"/>
      <c r="F36" s="369"/>
      <c r="G36" s="370"/>
      <c r="H36" s="371"/>
      <c r="I36" s="369"/>
      <c r="J36" s="369"/>
      <c r="K36" s="369"/>
      <c r="L36" s="369"/>
      <c r="M36" s="370"/>
      <c r="N36" s="371"/>
      <c r="O36" s="369"/>
      <c r="P36" s="369"/>
      <c r="Q36" s="369"/>
      <c r="R36" s="369"/>
      <c r="S36" s="370"/>
      <c r="T36" s="371"/>
    </row>
    <row r="37" spans="1:20">
      <c r="A37" s="311" t="s">
        <v>725</v>
      </c>
      <c r="B37" s="112" t="s">
        <v>798</v>
      </c>
      <c r="C37" s="369"/>
      <c r="D37" s="369"/>
      <c r="E37" s="369"/>
      <c r="F37" s="369"/>
      <c r="G37" s="370"/>
      <c r="H37" s="371"/>
      <c r="I37" s="369"/>
      <c r="J37" s="369"/>
      <c r="K37" s="369"/>
      <c r="L37" s="369"/>
      <c r="M37" s="370"/>
      <c r="N37" s="371"/>
      <c r="O37" s="369"/>
      <c r="P37" s="369"/>
      <c r="Q37" s="369"/>
      <c r="R37" s="369"/>
      <c r="S37" s="370"/>
      <c r="T37" s="371"/>
    </row>
    <row r="38" spans="1:20">
      <c r="A38" s="311" t="s">
        <v>726</v>
      </c>
      <c r="B38" s="112" t="s">
        <v>799</v>
      </c>
      <c r="C38" s="369"/>
      <c r="D38" s="369"/>
      <c r="E38" s="369"/>
      <c r="F38" s="369"/>
      <c r="G38" s="370"/>
      <c r="H38" s="371"/>
      <c r="I38" s="369"/>
      <c r="J38" s="369"/>
      <c r="K38" s="369"/>
      <c r="L38" s="369"/>
      <c r="M38" s="370"/>
      <c r="N38" s="371"/>
      <c r="O38" s="369"/>
      <c r="P38" s="369"/>
      <c r="Q38" s="369"/>
      <c r="R38" s="369"/>
      <c r="S38" s="370"/>
      <c r="T38" s="371"/>
    </row>
    <row r="39" spans="1:20">
      <c r="A39" s="311" t="s">
        <v>727</v>
      </c>
      <c r="B39" s="112" t="s">
        <v>800</v>
      </c>
      <c r="C39" s="369"/>
      <c r="D39" s="369"/>
      <c r="E39" s="369"/>
      <c r="F39" s="369"/>
      <c r="G39" s="370"/>
      <c r="H39" s="371"/>
      <c r="I39" s="369"/>
      <c r="J39" s="369"/>
      <c r="K39" s="369"/>
      <c r="L39" s="369"/>
      <c r="M39" s="370"/>
      <c r="N39" s="371"/>
      <c r="O39" s="369"/>
      <c r="P39" s="369"/>
      <c r="Q39" s="369"/>
      <c r="R39" s="369"/>
      <c r="S39" s="370"/>
      <c r="T39" s="371"/>
    </row>
    <row r="40" spans="1:20">
      <c r="A40" s="311" t="s">
        <v>728</v>
      </c>
      <c r="B40" s="112" t="s">
        <v>801</v>
      </c>
      <c r="C40" s="369"/>
      <c r="D40" s="369"/>
      <c r="E40" s="369"/>
      <c r="F40" s="369"/>
      <c r="G40" s="370"/>
      <c r="H40" s="371"/>
      <c r="I40" s="369"/>
      <c r="J40" s="369"/>
      <c r="K40" s="369"/>
      <c r="L40" s="369"/>
      <c r="M40" s="370"/>
      <c r="N40" s="371"/>
      <c r="O40" s="369"/>
      <c r="P40" s="369"/>
      <c r="Q40" s="369"/>
      <c r="R40" s="369"/>
      <c r="S40" s="370"/>
      <c r="T40" s="371"/>
    </row>
    <row r="41" spans="1:20">
      <c r="A41" s="311" t="s">
        <v>729</v>
      </c>
      <c r="B41" s="112" t="s">
        <v>802</v>
      </c>
      <c r="C41" s="369"/>
      <c r="D41" s="369"/>
      <c r="E41" s="369"/>
      <c r="F41" s="369"/>
      <c r="G41" s="370"/>
      <c r="H41" s="371"/>
      <c r="I41" s="369"/>
      <c r="J41" s="369"/>
      <c r="K41" s="369"/>
      <c r="L41" s="369"/>
      <c r="M41" s="370"/>
      <c r="N41" s="371"/>
      <c r="O41" s="369"/>
      <c r="P41" s="369"/>
      <c r="Q41" s="369"/>
      <c r="R41" s="369"/>
      <c r="S41" s="370"/>
      <c r="T41" s="371"/>
    </row>
    <row r="42" spans="1:20">
      <c r="A42" s="311" t="s">
        <v>730</v>
      </c>
      <c r="B42" s="112" t="s">
        <v>803</v>
      </c>
      <c r="C42" s="369"/>
      <c r="D42" s="369"/>
      <c r="E42" s="369"/>
      <c r="F42" s="369"/>
      <c r="G42" s="370"/>
      <c r="H42" s="371"/>
      <c r="I42" s="369"/>
      <c r="J42" s="369"/>
      <c r="K42" s="369"/>
      <c r="L42" s="369"/>
      <c r="M42" s="370"/>
      <c r="N42" s="371"/>
      <c r="O42" s="369"/>
      <c r="P42" s="369"/>
      <c r="Q42" s="369"/>
      <c r="R42" s="369"/>
      <c r="S42" s="370"/>
      <c r="T42" s="371"/>
    </row>
    <row r="43" spans="1:20">
      <c r="A43" s="311" t="s">
        <v>731</v>
      </c>
      <c r="B43" s="112" t="s">
        <v>804</v>
      </c>
      <c r="C43" s="369"/>
      <c r="D43" s="369"/>
      <c r="E43" s="369"/>
      <c r="F43" s="369"/>
      <c r="G43" s="370"/>
      <c r="H43" s="371"/>
      <c r="I43" s="369"/>
      <c r="J43" s="369"/>
      <c r="K43" s="369"/>
      <c r="L43" s="369"/>
      <c r="M43" s="370"/>
      <c r="N43" s="371"/>
      <c r="O43" s="369"/>
      <c r="P43" s="369"/>
      <c r="Q43" s="369"/>
      <c r="R43" s="369"/>
      <c r="S43" s="370"/>
      <c r="T43" s="371"/>
    </row>
    <row r="44" spans="1:20">
      <c r="A44" s="311" t="s">
        <v>732</v>
      </c>
      <c r="B44" s="112" t="s">
        <v>805</v>
      </c>
      <c r="C44" s="369"/>
      <c r="D44" s="369"/>
      <c r="E44" s="369"/>
      <c r="F44" s="369"/>
      <c r="G44" s="370"/>
      <c r="H44" s="371"/>
      <c r="I44" s="369"/>
      <c r="J44" s="369"/>
      <c r="K44" s="369"/>
      <c r="L44" s="369"/>
      <c r="M44" s="370"/>
      <c r="N44" s="371"/>
      <c r="O44" s="369"/>
      <c r="P44" s="369"/>
      <c r="Q44" s="369"/>
      <c r="R44" s="369"/>
      <c r="S44" s="370"/>
      <c r="T44" s="371"/>
    </row>
    <row r="45" spans="1:20">
      <c r="A45" s="311" t="s">
        <v>733</v>
      </c>
      <c r="B45" s="112" t="s">
        <v>806</v>
      </c>
      <c r="C45" s="369"/>
      <c r="D45" s="369"/>
      <c r="E45" s="369"/>
      <c r="F45" s="369"/>
      <c r="G45" s="370"/>
      <c r="H45" s="371"/>
      <c r="I45" s="369"/>
      <c r="J45" s="369"/>
      <c r="K45" s="369"/>
      <c r="L45" s="369"/>
      <c r="M45" s="370"/>
      <c r="N45" s="371"/>
      <c r="O45" s="369"/>
      <c r="P45" s="369"/>
      <c r="Q45" s="369"/>
      <c r="R45" s="369"/>
      <c r="S45" s="370"/>
      <c r="T45" s="371"/>
    </row>
    <row r="46" spans="1:20">
      <c r="A46" s="311" t="s">
        <v>734</v>
      </c>
      <c r="B46" s="112" t="s">
        <v>807</v>
      </c>
      <c r="C46" s="369"/>
      <c r="D46" s="369"/>
      <c r="E46" s="369"/>
      <c r="F46" s="369"/>
      <c r="G46" s="370"/>
      <c r="H46" s="371"/>
      <c r="I46" s="369"/>
      <c r="J46" s="369"/>
      <c r="K46" s="369"/>
      <c r="L46" s="369"/>
      <c r="M46" s="370"/>
      <c r="N46" s="371"/>
      <c r="O46" s="369"/>
      <c r="P46" s="369"/>
      <c r="Q46" s="369"/>
      <c r="R46" s="369"/>
      <c r="S46" s="370"/>
      <c r="T46" s="371"/>
    </row>
    <row r="47" spans="1:20">
      <c r="A47" s="311" t="s">
        <v>735</v>
      </c>
      <c r="B47" s="112" t="s">
        <v>808</v>
      </c>
      <c r="C47" s="369"/>
      <c r="D47" s="369"/>
      <c r="E47" s="369"/>
      <c r="F47" s="369"/>
      <c r="G47" s="370"/>
      <c r="H47" s="371"/>
      <c r="I47" s="369"/>
      <c r="J47" s="369"/>
      <c r="K47" s="369"/>
      <c r="L47" s="369"/>
      <c r="M47" s="370"/>
      <c r="N47" s="371"/>
      <c r="O47" s="369"/>
      <c r="P47" s="369"/>
      <c r="Q47" s="369"/>
      <c r="R47" s="369"/>
      <c r="S47" s="370"/>
      <c r="T47" s="371"/>
    </row>
    <row r="48" spans="1:20">
      <c r="A48" s="278" t="s">
        <v>1145</v>
      </c>
      <c r="B48" s="112" t="s">
        <v>809</v>
      </c>
      <c r="C48" s="369"/>
      <c r="D48" s="369"/>
      <c r="E48" s="369"/>
      <c r="F48" s="369"/>
      <c r="G48" s="370"/>
      <c r="H48" s="371"/>
      <c r="I48" s="369"/>
      <c r="J48" s="369"/>
      <c r="K48" s="369"/>
      <c r="L48" s="369"/>
      <c r="M48" s="370"/>
      <c r="N48" s="371"/>
      <c r="O48" s="369"/>
      <c r="P48" s="369"/>
      <c r="Q48" s="369"/>
      <c r="R48" s="369"/>
      <c r="S48" s="370"/>
      <c r="T48" s="371"/>
    </row>
    <row r="49" spans="1:20">
      <c r="A49" s="278" t="s">
        <v>1144</v>
      </c>
      <c r="B49" s="112" t="s">
        <v>810</v>
      </c>
      <c r="C49" s="369"/>
      <c r="D49" s="369"/>
      <c r="E49" s="369"/>
      <c r="F49" s="369"/>
      <c r="G49" s="370"/>
      <c r="H49" s="371"/>
      <c r="I49" s="369"/>
      <c r="J49" s="369"/>
      <c r="K49" s="369"/>
      <c r="L49" s="369"/>
      <c r="M49" s="370"/>
      <c r="N49" s="371"/>
      <c r="O49" s="369"/>
      <c r="P49" s="369"/>
      <c r="Q49" s="369"/>
      <c r="R49" s="369"/>
      <c r="S49" s="370"/>
      <c r="T49" s="371"/>
    </row>
    <row r="50" spans="1:20">
      <c r="A50" s="278" t="s">
        <v>1146</v>
      </c>
      <c r="B50" s="112" t="s">
        <v>811</v>
      </c>
      <c r="C50" s="369"/>
      <c r="D50" s="369"/>
      <c r="E50" s="369"/>
      <c r="F50" s="369"/>
      <c r="G50" s="370"/>
      <c r="H50" s="371"/>
      <c r="I50" s="369"/>
      <c r="J50" s="369"/>
      <c r="K50" s="369"/>
      <c r="L50" s="369"/>
      <c r="M50" s="370"/>
      <c r="N50" s="371"/>
      <c r="O50" s="369"/>
      <c r="P50" s="369"/>
      <c r="Q50" s="369"/>
      <c r="R50" s="369"/>
      <c r="S50" s="370"/>
      <c r="T50" s="371"/>
    </row>
    <row r="51" spans="1:20">
      <c r="A51" s="278" t="s">
        <v>1131</v>
      </c>
      <c r="B51" s="112" t="s">
        <v>812</v>
      </c>
      <c r="C51" s="369"/>
      <c r="D51" s="369"/>
      <c r="E51" s="369"/>
      <c r="F51" s="369"/>
      <c r="G51" s="370"/>
      <c r="H51" s="371"/>
      <c r="I51" s="369"/>
      <c r="J51" s="369"/>
      <c r="K51" s="369"/>
      <c r="L51" s="369"/>
      <c r="M51" s="370"/>
      <c r="N51" s="371"/>
      <c r="O51" s="369"/>
      <c r="P51" s="369"/>
      <c r="Q51" s="369"/>
      <c r="R51" s="369"/>
      <c r="S51" s="370"/>
      <c r="T51" s="371"/>
    </row>
    <row r="52" spans="1:20">
      <c r="A52" s="278" t="s">
        <v>1132</v>
      </c>
      <c r="B52" s="112" t="s">
        <v>813</v>
      </c>
      <c r="C52" s="369"/>
      <c r="D52" s="369"/>
      <c r="E52" s="369"/>
      <c r="F52" s="369"/>
      <c r="G52" s="370"/>
      <c r="H52" s="371"/>
      <c r="I52" s="369"/>
      <c r="J52" s="369"/>
      <c r="K52" s="369"/>
      <c r="L52" s="369"/>
      <c r="M52" s="370"/>
      <c r="N52" s="371"/>
      <c r="O52" s="369"/>
      <c r="P52" s="369"/>
      <c r="Q52" s="369"/>
      <c r="R52" s="369"/>
      <c r="S52" s="370"/>
      <c r="T52" s="371"/>
    </row>
    <row r="53" spans="1:20">
      <c r="A53" s="278" t="s">
        <v>1143</v>
      </c>
      <c r="B53" s="112" t="s">
        <v>814</v>
      </c>
      <c r="C53" s="369"/>
      <c r="D53" s="369"/>
      <c r="E53" s="369"/>
      <c r="F53" s="369"/>
      <c r="G53" s="370"/>
      <c r="H53" s="371"/>
      <c r="I53" s="369"/>
      <c r="J53" s="369"/>
      <c r="K53" s="369"/>
      <c r="L53" s="369"/>
      <c r="M53" s="370"/>
      <c r="N53" s="371"/>
      <c r="O53" s="369"/>
      <c r="P53" s="369"/>
      <c r="Q53" s="369"/>
      <c r="R53" s="369"/>
      <c r="S53" s="370"/>
      <c r="T53" s="371"/>
    </row>
    <row r="54" spans="1:20">
      <c r="A54" s="278" t="s">
        <v>1147</v>
      </c>
      <c r="B54" s="112" t="s">
        <v>815</v>
      </c>
      <c r="C54" s="369"/>
      <c r="D54" s="369"/>
      <c r="E54" s="369"/>
      <c r="F54" s="369"/>
      <c r="G54" s="370"/>
      <c r="H54" s="371"/>
      <c r="I54" s="369"/>
      <c r="J54" s="369"/>
      <c r="K54" s="369"/>
      <c r="L54" s="369"/>
      <c r="M54" s="370"/>
      <c r="N54" s="371"/>
      <c r="O54" s="369"/>
      <c r="P54" s="369"/>
      <c r="Q54" s="369"/>
      <c r="R54" s="369"/>
      <c r="S54" s="370"/>
      <c r="T54" s="371"/>
    </row>
    <row r="55" spans="1:20">
      <c r="A55" s="312"/>
      <c r="B55" s="93"/>
      <c r="C55" s="94"/>
      <c r="D55" s="94"/>
      <c r="E55" s="94"/>
      <c r="F55" s="94"/>
      <c r="G55" s="94"/>
      <c r="H55" s="94"/>
      <c r="I55" s="94"/>
      <c r="J55" s="94"/>
      <c r="K55" s="94"/>
      <c r="L55" s="94"/>
      <c r="M55" s="94"/>
      <c r="N55" s="94"/>
      <c r="O55" s="94"/>
      <c r="P55" s="94"/>
      <c r="Q55" s="94"/>
      <c r="R55" s="94"/>
      <c r="S55" s="94"/>
      <c r="T55" s="94"/>
    </row>
    <row r="56" spans="1:20">
      <c r="A56" s="312"/>
      <c r="B56" s="93"/>
      <c r="C56" s="94"/>
      <c r="D56" s="94"/>
      <c r="E56" s="94"/>
      <c r="F56" s="94"/>
      <c r="G56" s="94"/>
      <c r="H56" s="94"/>
      <c r="I56" s="94"/>
      <c r="J56" s="94"/>
      <c r="K56" s="94"/>
      <c r="L56" s="94"/>
      <c r="M56" s="94"/>
      <c r="N56" s="94"/>
      <c r="O56" s="94"/>
      <c r="P56" s="94"/>
      <c r="Q56" s="94"/>
      <c r="R56" s="94"/>
      <c r="S56" s="94"/>
      <c r="T56" s="94"/>
    </row>
    <row r="58" spans="1:20" ht="15" customHeight="1">
      <c r="C58" s="431" t="s">
        <v>722</v>
      </c>
      <c r="D58" s="432"/>
      <c r="E58" s="432"/>
      <c r="F58" s="432"/>
      <c r="G58" s="432"/>
      <c r="H58" s="433"/>
    </row>
    <row r="59" spans="1:20">
      <c r="C59" s="267">
        <v>2022</v>
      </c>
      <c r="D59" s="267">
        <v>2023</v>
      </c>
      <c r="E59" s="267">
        <v>2024</v>
      </c>
      <c r="F59" s="267">
        <v>2025</v>
      </c>
      <c r="G59" s="267">
        <v>2026</v>
      </c>
      <c r="H59" s="267">
        <v>2027</v>
      </c>
    </row>
    <row r="60" spans="1:20">
      <c r="C60" s="112" t="s">
        <v>769</v>
      </c>
      <c r="D60" s="112" t="s">
        <v>770</v>
      </c>
      <c r="E60" s="112" t="s">
        <v>771</v>
      </c>
      <c r="F60" s="112" t="s">
        <v>772</v>
      </c>
      <c r="G60" s="112" t="s">
        <v>773</v>
      </c>
      <c r="H60" s="112" t="s">
        <v>826</v>
      </c>
    </row>
    <row r="61" spans="1:20" ht="15.6">
      <c r="A61" s="110" t="s">
        <v>698</v>
      </c>
      <c r="B61" s="120" t="s">
        <v>816</v>
      </c>
      <c r="C61" s="369"/>
      <c r="D61" s="369"/>
      <c r="E61" s="369"/>
      <c r="F61" s="369"/>
      <c r="G61" s="370"/>
      <c r="H61" s="371"/>
    </row>
    <row r="62" spans="1:20">
      <c r="A62" s="311" t="s">
        <v>723</v>
      </c>
      <c r="B62" s="112" t="s">
        <v>817</v>
      </c>
      <c r="C62" s="369"/>
      <c r="D62" s="369"/>
      <c r="E62" s="369"/>
      <c r="F62" s="369"/>
      <c r="G62" s="370"/>
      <c r="H62" s="371"/>
    </row>
    <row r="63" spans="1:20">
      <c r="A63" s="311" t="s">
        <v>724</v>
      </c>
      <c r="B63" s="120" t="s">
        <v>818</v>
      </c>
      <c r="C63" s="369"/>
      <c r="D63" s="369"/>
      <c r="E63" s="369"/>
      <c r="F63" s="369"/>
      <c r="G63" s="370"/>
      <c r="H63" s="371"/>
    </row>
    <row r="64" spans="1:20">
      <c r="A64" s="311" t="s">
        <v>725</v>
      </c>
      <c r="B64" s="112" t="s">
        <v>819</v>
      </c>
      <c r="C64" s="369"/>
      <c r="D64" s="369"/>
      <c r="E64" s="369"/>
      <c r="F64" s="369"/>
      <c r="G64" s="370"/>
      <c r="H64" s="371"/>
    </row>
    <row r="65" spans="1:8">
      <c r="A65" s="311" t="s">
        <v>726</v>
      </c>
      <c r="B65" s="120" t="s">
        <v>820</v>
      </c>
      <c r="C65" s="369"/>
      <c r="D65" s="369"/>
      <c r="E65" s="369"/>
      <c r="F65" s="369"/>
      <c r="G65" s="370"/>
      <c r="H65" s="371"/>
    </row>
    <row r="66" spans="1:8">
      <c r="A66" s="311" t="s">
        <v>727</v>
      </c>
      <c r="B66" s="112" t="s">
        <v>821</v>
      </c>
      <c r="C66" s="369"/>
      <c r="D66" s="369"/>
      <c r="E66" s="369"/>
      <c r="F66" s="369"/>
      <c r="G66" s="370"/>
      <c r="H66" s="371"/>
    </row>
    <row r="67" spans="1:8">
      <c r="A67" s="311" t="s">
        <v>728</v>
      </c>
      <c r="B67" s="120" t="s">
        <v>822</v>
      </c>
      <c r="C67" s="369"/>
      <c r="D67" s="369"/>
      <c r="E67" s="369"/>
      <c r="F67" s="369"/>
      <c r="G67" s="370"/>
      <c r="H67" s="371"/>
    </row>
    <row r="68" spans="1:8">
      <c r="A68" s="311" t="s">
        <v>729</v>
      </c>
      <c r="B68" s="112" t="s">
        <v>823</v>
      </c>
      <c r="C68" s="369"/>
      <c r="D68" s="369"/>
      <c r="E68" s="369"/>
      <c r="F68" s="369"/>
      <c r="G68" s="370"/>
      <c r="H68" s="371"/>
    </row>
    <row r="69" spans="1:8">
      <c r="A69" s="311" t="s">
        <v>730</v>
      </c>
      <c r="B69" s="120" t="s">
        <v>824</v>
      </c>
      <c r="C69" s="369"/>
      <c r="D69" s="369"/>
      <c r="E69" s="369"/>
      <c r="F69" s="369"/>
      <c r="G69" s="370"/>
      <c r="H69" s="371"/>
    </row>
    <row r="70" spans="1:8">
      <c r="A70" s="311" t="s">
        <v>731</v>
      </c>
      <c r="B70" s="112" t="s">
        <v>825</v>
      </c>
      <c r="C70" s="369"/>
      <c r="D70" s="369"/>
      <c r="E70" s="369"/>
      <c r="F70" s="369"/>
      <c r="G70" s="370"/>
      <c r="H70" s="371"/>
    </row>
    <row r="71" spans="1:8">
      <c r="A71" s="311" t="s">
        <v>732</v>
      </c>
      <c r="B71" s="120" t="s">
        <v>861</v>
      </c>
      <c r="C71" s="369"/>
      <c r="D71" s="369"/>
      <c r="E71" s="369"/>
      <c r="F71" s="369"/>
      <c r="G71" s="370"/>
      <c r="H71" s="371"/>
    </row>
    <row r="72" spans="1:8">
      <c r="A72" s="311" t="s">
        <v>733</v>
      </c>
      <c r="B72" s="112" t="s">
        <v>862</v>
      </c>
      <c r="C72" s="369"/>
      <c r="D72" s="369"/>
      <c r="E72" s="369"/>
      <c r="F72" s="369"/>
      <c r="G72" s="370"/>
      <c r="H72" s="371"/>
    </row>
    <row r="73" spans="1:8">
      <c r="A73" s="311" t="s">
        <v>734</v>
      </c>
      <c r="B73" s="120" t="s">
        <v>863</v>
      </c>
      <c r="C73" s="369"/>
      <c r="D73" s="369"/>
      <c r="E73" s="369"/>
      <c r="F73" s="369"/>
      <c r="G73" s="370"/>
      <c r="H73" s="371"/>
    </row>
    <row r="74" spans="1:8">
      <c r="A74" s="311" t="s">
        <v>735</v>
      </c>
      <c r="B74" s="112" t="s">
        <v>864</v>
      </c>
      <c r="C74" s="369"/>
      <c r="D74" s="369"/>
      <c r="E74" s="369"/>
      <c r="F74" s="369"/>
      <c r="G74" s="370"/>
      <c r="H74" s="371"/>
    </row>
    <row r="75" spans="1:8">
      <c r="A75" s="278" t="s">
        <v>1145</v>
      </c>
      <c r="B75" s="120" t="s">
        <v>865</v>
      </c>
      <c r="C75" s="369"/>
      <c r="D75" s="369"/>
      <c r="E75" s="369"/>
      <c r="F75" s="369"/>
      <c r="G75" s="370"/>
      <c r="H75" s="371"/>
    </row>
    <row r="76" spans="1:8">
      <c r="A76" s="278" t="s">
        <v>1144</v>
      </c>
      <c r="B76" s="112" t="s">
        <v>866</v>
      </c>
      <c r="C76" s="369"/>
      <c r="D76" s="369"/>
      <c r="E76" s="369"/>
      <c r="F76" s="369"/>
      <c r="G76" s="370"/>
      <c r="H76" s="371"/>
    </row>
    <row r="77" spans="1:8">
      <c r="A77" s="278" t="s">
        <v>1146</v>
      </c>
      <c r="B77" s="120" t="s">
        <v>867</v>
      </c>
      <c r="C77" s="369"/>
      <c r="D77" s="369"/>
      <c r="E77" s="369"/>
      <c r="F77" s="369"/>
      <c r="G77" s="370"/>
      <c r="H77" s="371"/>
    </row>
    <row r="78" spans="1:8">
      <c r="A78" s="278" t="s">
        <v>1131</v>
      </c>
      <c r="B78" s="112" t="s">
        <v>868</v>
      </c>
      <c r="C78" s="369"/>
      <c r="D78" s="369"/>
      <c r="E78" s="369"/>
      <c r="F78" s="369"/>
      <c r="G78" s="370"/>
      <c r="H78" s="371"/>
    </row>
    <row r="79" spans="1:8">
      <c r="A79" s="278" t="s">
        <v>1132</v>
      </c>
      <c r="B79" s="120" t="s">
        <v>869</v>
      </c>
      <c r="C79" s="369"/>
      <c r="D79" s="369"/>
      <c r="E79" s="369"/>
      <c r="F79" s="369"/>
      <c r="G79" s="370"/>
      <c r="H79" s="371"/>
    </row>
    <row r="80" spans="1:8">
      <c r="A80" s="278" t="s">
        <v>1143</v>
      </c>
      <c r="B80" s="112" t="s">
        <v>870</v>
      </c>
      <c r="C80" s="369"/>
      <c r="D80" s="369"/>
      <c r="E80" s="369"/>
      <c r="F80" s="369"/>
      <c r="G80" s="370"/>
      <c r="H80" s="371"/>
    </row>
    <row r="81" spans="1:8">
      <c r="A81" s="278" t="s">
        <v>1147</v>
      </c>
      <c r="B81" s="120" t="s">
        <v>871</v>
      </c>
      <c r="C81" s="369"/>
      <c r="D81" s="369"/>
      <c r="E81" s="369"/>
      <c r="F81" s="369"/>
      <c r="G81" s="370"/>
      <c r="H81" s="371"/>
    </row>
  </sheetData>
  <mergeCells count="9">
    <mergeCell ref="C58:H58"/>
    <mergeCell ref="C2:T2"/>
    <mergeCell ref="C3:H3"/>
    <mergeCell ref="I3:N3"/>
    <mergeCell ref="O3:T3"/>
    <mergeCell ref="C30:T30"/>
    <mergeCell ref="C31:H31"/>
    <mergeCell ref="I31:N31"/>
    <mergeCell ref="O31:T3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65"/>
  <sheetViews>
    <sheetView showGridLines="0" workbookViewId="0">
      <selection activeCell="C4" sqref="C4"/>
    </sheetView>
  </sheetViews>
  <sheetFormatPr baseColWidth="10" defaultColWidth="11.44140625" defaultRowHeight="14.4"/>
  <cols>
    <col min="1" max="1" width="57.5546875" style="171" bestFit="1" customWidth="1"/>
    <col min="2" max="2" width="13.33203125" style="171" customWidth="1"/>
    <col min="3" max="3" width="13.6640625" style="171" customWidth="1"/>
    <col min="4" max="4" width="21.44140625" style="171" bestFit="1" customWidth="1"/>
    <col min="5" max="5" width="36.44140625" style="197" bestFit="1" customWidth="1"/>
    <col min="6" max="6" width="20.5546875" style="171" customWidth="1"/>
    <col min="7" max="16384" width="11.44140625" style="171"/>
  </cols>
  <sheetData>
    <row r="1" spans="1:6" ht="31.5" customHeight="1" thickBot="1">
      <c r="A1" s="444" t="s">
        <v>1063</v>
      </c>
      <c r="B1" s="170" t="s">
        <v>1064</v>
      </c>
      <c r="C1" s="446" t="s">
        <v>1120</v>
      </c>
      <c r="D1" s="447"/>
      <c r="E1" s="447"/>
      <c r="F1" s="447"/>
    </row>
    <row r="2" spans="1:6" ht="15" customHeight="1" thickBot="1">
      <c r="A2" s="445"/>
      <c r="B2" s="172" t="s">
        <v>1065</v>
      </c>
      <c r="C2" s="173" t="s">
        <v>1066</v>
      </c>
      <c r="D2" s="173" t="s">
        <v>1012</v>
      </c>
      <c r="E2" s="172" t="s">
        <v>1065</v>
      </c>
      <c r="F2" s="173" t="s">
        <v>1067</v>
      </c>
    </row>
    <row r="3" spans="1:6" ht="15" thickBot="1">
      <c r="A3" s="448" t="s">
        <v>1068</v>
      </c>
      <c r="B3" s="449"/>
      <c r="C3" s="449"/>
      <c r="D3" s="449"/>
      <c r="E3" s="449"/>
      <c r="F3" s="450"/>
    </row>
    <row r="4" spans="1:6">
      <c r="A4" s="174" t="s">
        <v>632</v>
      </c>
      <c r="B4" s="175" t="s">
        <v>774</v>
      </c>
      <c r="C4" s="176" t="s">
        <v>1069</v>
      </c>
      <c r="D4" s="177" t="s">
        <v>1070</v>
      </c>
      <c r="E4" s="178" t="s">
        <v>781</v>
      </c>
      <c r="F4" s="179" t="s">
        <v>769</v>
      </c>
    </row>
    <row r="5" spans="1:6">
      <c r="A5" s="180" t="s">
        <v>633</v>
      </c>
      <c r="B5" s="181" t="s">
        <v>775</v>
      </c>
      <c r="C5" s="182" t="s">
        <v>1069</v>
      </c>
      <c r="D5" s="183" t="s">
        <v>1070</v>
      </c>
      <c r="E5" s="184" t="s">
        <v>782</v>
      </c>
      <c r="F5" s="185" t="s">
        <v>769</v>
      </c>
    </row>
    <row r="6" spans="1:6">
      <c r="A6" s="180" t="s">
        <v>634</v>
      </c>
      <c r="B6" s="181" t="s">
        <v>776</v>
      </c>
      <c r="C6" s="182" t="s">
        <v>1069</v>
      </c>
      <c r="D6" s="183" t="s">
        <v>1070</v>
      </c>
      <c r="E6" s="184" t="s">
        <v>783</v>
      </c>
      <c r="F6" s="185" t="s">
        <v>769</v>
      </c>
    </row>
    <row r="7" spans="1:6">
      <c r="A7" s="180" t="s">
        <v>635</v>
      </c>
      <c r="B7" s="181" t="s">
        <v>777</v>
      </c>
      <c r="C7" s="182" t="s">
        <v>1069</v>
      </c>
      <c r="D7" s="183" t="s">
        <v>1070</v>
      </c>
      <c r="E7" s="184" t="s">
        <v>784</v>
      </c>
      <c r="F7" s="185" t="s">
        <v>769</v>
      </c>
    </row>
    <row r="8" spans="1:6">
      <c r="A8" s="180" t="s">
        <v>636</v>
      </c>
      <c r="B8" s="181" t="s">
        <v>778</v>
      </c>
      <c r="C8" s="182" t="s">
        <v>1069</v>
      </c>
      <c r="D8" s="183" t="s">
        <v>1070</v>
      </c>
      <c r="E8" s="184" t="s">
        <v>785</v>
      </c>
      <c r="F8" s="185" t="s">
        <v>769</v>
      </c>
    </row>
    <row r="9" spans="1:6">
      <c r="A9" s="180" t="s">
        <v>637</v>
      </c>
      <c r="B9" s="181" t="s">
        <v>779</v>
      </c>
      <c r="C9" s="182" t="s">
        <v>1069</v>
      </c>
      <c r="D9" s="183" t="s">
        <v>1070</v>
      </c>
      <c r="E9" s="184" t="s">
        <v>786</v>
      </c>
      <c r="F9" s="185" t="s">
        <v>769</v>
      </c>
    </row>
    <row r="10" spans="1:6">
      <c r="A10" s="180" t="s">
        <v>638</v>
      </c>
      <c r="B10" s="181" t="s">
        <v>780</v>
      </c>
      <c r="C10" s="182" t="s">
        <v>1069</v>
      </c>
      <c r="D10" s="183" t="s">
        <v>1070</v>
      </c>
      <c r="E10" s="186" t="s">
        <v>787</v>
      </c>
      <c r="F10" s="185" t="s">
        <v>769</v>
      </c>
    </row>
    <row r="11" spans="1:6">
      <c r="A11" s="180" t="s">
        <v>639</v>
      </c>
      <c r="B11" s="181" t="s">
        <v>781</v>
      </c>
      <c r="C11" s="182" t="s">
        <v>1069</v>
      </c>
      <c r="D11" s="183" t="s">
        <v>1070</v>
      </c>
      <c r="E11" s="186" t="s">
        <v>788</v>
      </c>
      <c r="F11" s="185" t="s">
        <v>769</v>
      </c>
    </row>
    <row r="12" spans="1:6">
      <c r="A12" s="180" t="s">
        <v>640</v>
      </c>
      <c r="B12" s="181" t="s">
        <v>782</v>
      </c>
      <c r="C12" s="182" t="s">
        <v>1069</v>
      </c>
      <c r="D12" s="183" t="s">
        <v>1070</v>
      </c>
      <c r="E12" s="186" t="s">
        <v>1071</v>
      </c>
      <c r="F12" s="185" t="s">
        <v>769</v>
      </c>
    </row>
    <row r="13" spans="1:6">
      <c r="A13" s="180" t="s">
        <v>641</v>
      </c>
      <c r="B13" s="181" t="s">
        <v>783</v>
      </c>
      <c r="C13" s="182" t="s">
        <v>1069</v>
      </c>
      <c r="D13" s="183" t="s">
        <v>1070</v>
      </c>
      <c r="E13" s="186" t="s">
        <v>791</v>
      </c>
      <c r="F13" s="185" t="s">
        <v>769</v>
      </c>
    </row>
    <row r="14" spans="1:6">
      <c r="A14" s="180" t="s">
        <v>643</v>
      </c>
      <c r="B14" s="181" t="s">
        <v>784</v>
      </c>
      <c r="C14" s="182" t="s">
        <v>1069</v>
      </c>
      <c r="D14" s="183" t="s">
        <v>1070</v>
      </c>
      <c r="E14" s="186" t="s">
        <v>792</v>
      </c>
      <c r="F14" s="185" t="s">
        <v>769</v>
      </c>
    </row>
    <row r="15" spans="1:6">
      <c r="A15" s="180" t="s">
        <v>642</v>
      </c>
      <c r="B15" s="181" t="s">
        <v>785</v>
      </c>
      <c r="C15" s="182" t="s">
        <v>1069</v>
      </c>
      <c r="D15" s="183" t="s">
        <v>1070</v>
      </c>
      <c r="E15" s="186" t="s">
        <v>793</v>
      </c>
      <c r="F15" s="185" t="s">
        <v>769</v>
      </c>
    </row>
    <row r="16" spans="1:6">
      <c r="A16" s="180" t="s">
        <v>1036</v>
      </c>
      <c r="B16" s="181" t="s">
        <v>786</v>
      </c>
      <c r="C16" s="182" t="s">
        <v>1069</v>
      </c>
      <c r="D16" s="183" t="s">
        <v>1070</v>
      </c>
      <c r="E16" s="186" t="s">
        <v>1072</v>
      </c>
      <c r="F16" s="185" t="s">
        <v>769</v>
      </c>
    </row>
    <row r="17" spans="1:6">
      <c r="A17" s="180" t="s">
        <v>923</v>
      </c>
      <c r="B17" s="181" t="s">
        <v>787</v>
      </c>
      <c r="C17" s="182" t="s">
        <v>1069</v>
      </c>
      <c r="D17" s="183" t="s">
        <v>1070</v>
      </c>
      <c r="E17" s="186" t="s">
        <v>795</v>
      </c>
      <c r="F17" s="185" t="s">
        <v>769</v>
      </c>
    </row>
    <row r="18" spans="1:6">
      <c r="A18" s="180" t="s">
        <v>646</v>
      </c>
      <c r="B18" s="181" t="s">
        <v>788</v>
      </c>
      <c r="C18" s="182" t="s">
        <v>1069</v>
      </c>
      <c r="D18" s="183" t="s">
        <v>1070</v>
      </c>
      <c r="E18" s="186" t="s">
        <v>800</v>
      </c>
      <c r="F18" s="185" t="s">
        <v>769</v>
      </c>
    </row>
    <row r="19" spans="1:6">
      <c r="A19" s="180" t="s">
        <v>647</v>
      </c>
      <c r="B19" s="181" t="s">
        <v>789</v>
      </c>
      <c r="C19" s="182" t="s">
        <v>1069</v>
      </c>
      <c r="D19" s="183" t="s">
        <v>1070</v>
      </c>
      <c r="E19" s="186" t="s">
        <v>801</v>
      </c>
      <c r="F19" s="185" t="s">
        <v>769</v>
      </c>
    </row>
    <row r="20" spans="1:6">
      <c r="A20" s="180" t="s">
        <v>648</v>
      </c>
      <c r="B20" s="181" t="s">
        <v>790</v>
      </c>
      <c r="C20" s="182" t="s">
        <v>1069</v>
      </c>
      <c r="D20" s="183" t="s">
        <v>1070</v>
      </c>
      <c r="E20" s="186" t="s">
        <v>802</v>
      </c>
      <c r="F20" s="185" t="s">
        <v>769</v>
      </c>
    </row>
    <row r="21" spans="1:6">
      <c r="A21" s="180" t="s">
        <v>649</v>
      </c>
      <c r="B21" s="181" t="s">
        <v>791</v>
      </c>
      <c r="C21" s="182" t="s">
        <v>1069</v>
      </c>
      <c r="D21" s="183" t="s">
        <v>1070</v>
      </c>
      <c r="E21" s="186" t="s">
        <v>803</v>
      </c>
      <c r="F21" s="185" t="s">
        <v>769</v>
      </c>
    </row>
    <row r="22" spans="1:6">
      <c r="A22" s="180" t="s">
        <v>650</v>
      </c>
      <c r="B22" s="181" t="s">
        <v>792</v>
      </c>
      <c r="C22" s="182" t="s">
        <v>1069</v>
      </c>
      <c r="D22" s="183" t="s">
        <v>1070</v>
      </c>
      <c r="E22" s="186" t="s">
        <v>804</v>
      </c>
      <c r="F22" s="185" t="s">
        <v>769</v>
      </c>
    </row>
    <row r="23" spans="1:6">
      <c r="A23" s="180" t="s">
        <v>651</v>
      </c>
      <c r="B23" s="181" t="s">
        <v>793</v>
      </c>
      <c r="C23" s="182" t="s">
        <v>1069</v>
      </c>
      <c r="D23" s="183" t="s">
        <v>1070</v>
      </c>
      <c r="E23" s="186" t="s">
        <v>805</v>
      </c>
      <c r="F23" s="185" t="s">
        <v>769</v>
      </c>
    </row>
    <row r="24" spans="1:6">
      <c r="A24" s="180" t="s">
        <v>652</v>
      </c>
      <c r="B24" s="181" t="s">
        <v>794</v>
      </c>
      <c r="C24" s="182" t="s">
        <v>1069</v>
      </c>
      <c r="D24" s="183" t="s">
        <v>1070</v>
      </c>
      <c r="E24" s="186" t="s">
        <v>806</v>
      </c>
      <c r="F24" s="185" t="s">
        <v>769</v>
      </c>
    </row>
    <row r="25" spans="1:6">
      <c r="A25" s="180" t="s">
        <v>653</v>
      </c>
      <c r="B25" s="181" t="s">
        <v>795</v>
      </c>
      <c r="C25" s="182" t="s">
        <v>1069</v>
      </c>
      <c r="D25" s="183" t="s">
        <v>1070</v>
      </c>
      <c r="E25" s="186" t="s">
        <v>807</v>
      </c>
      <c r="F25" s="185" t="s">
        <v>769</v>
      </c>
    </row>
    <row r="26" spans="1:6">
      <c r="A26" s="180" t="s">
        <v>952</v>
      </c>
      <c r="B26" s="181" t="s">
        <v>796</v>
      </c>
      <c r="C26" s="182" t="s">
        <v>1069</v>
      </c>
      <c r="D26" s="183" t="s">
        <v>1070</v>
      </c>
      <c r="E26" s="186" t="s">
        <v>808</v>
      </c>
      <c r="F26" s="185" t="s">
        <v>769</v>
      </c>
    </row>
    <row r="27" spans="1:6" ht="28.8">
      <c r="A27" s="180" t="s">
        <v>654</v>
      </c>
      <c r="B27" s="181" t="s">
        <v>797</v>
      </c>
      <c r="C27" s="182" t="s">
        <v>1069</v>
      </c>
      <c r="D27" s="183" t="s">
        <v>1070</v>
      </c>
      <c r="E27" s="186" t="s">
        <v>1073</v>
      </c>
      <c r="F27" s="185" t="s">
        <v>769</v>
      </c>
    </row>
    <row r="28" spans="1:6" ht="15" thickBot="1">
      <c r="A28" s="187" t="s">
        <v>645</v>
      </c>
      <c r="B28" s="188" t="s">
        <v>798</v>
      </c>
      <c r="C28" s="189" t="s">
        <v>1069</v>
      </c>
      <c r="D28" s="190" t="s">
        <v>1070</v>
      </c>
      <c r="E28" s="191" t="s">
        <v>823</v>
      </c>
      <c r="F28" s="192" t="s">
        <v>769</v>
      </c>
    </row>
    <row r="29" spans="1:6" ht="15" thickBot="1">
      <c r="A29" s="448" t="s">
        <v>1074</v>
      </c>
      <c r="B29" s="449"/>
      <c r="C29" s="449"/>
      <c r="D29" s="449"/>
      <c r="E29" s="449"/>
      <c r="F29" s="450"/>
    </row>
    <row r="30" spans="1:6">
      <c r="A30" s="174" t="s">
        <v>656</v>
      </c>
      <c r="B30" s="175" t="s">
        <v>799</v>
      </c>
      <c r="C30" s="175" t="s">
        <v>1069</v>
      </c>
      <c r="D30" s="177" t="s">
        <v>1070</v>
      </c>
      <c r="E30" s="193" t="s">
        <v>824</v>
      </c>
      <c r="F30" s="179" t="s">
        <v>769</v>
      </c>
    </row>
    <row r="31" spans="1:6">
      <c r="A31" s="180" t="s">
        <v>657</v>
      </c>
      <c r="B31" s="181" t="s">
        <v>800</v>
      </c>
      <c r="C31" s="181" t="s">
        <v>1069</v>
      </c>
      <c r="D31" s="183" t="s">
        <v>1070</v>
      </c>
      <c r="E31" s="194" t="s">
        <v>825</v>
      </c>
      <c r="F31" s="185" t="s">
        <v>769</v>
      </c>
    </row>
    <row r="32" spans="1:6">
      <c r="A32" s="180" t="s">
        <v>658</v>
      </c>
      <c r="B32" s="181" t="s">
        <v>801</v>
      </c>
      <c r="C32" s="181" t="s">
        <v>1069</v>
      </c>
      <c r="D32" s="183" t="s">
        <v>1070</v>
      </c>
      <c r="E32" s="194" t="s">
        <v>861</v>
      </c>
      <c r="F32" s="185" t="s">
        <v>769</v>
      </c>
    </row>
    <row r="33" spans="1:6">
      <c r="A33" s="180" t="s">
        <v>659</v>
      </c>
      <c r="B33" s="181" t="s">
        <v>802</v>
      </c>
      <c r="C33" s="181" t="s">
        <v>1069</v>
      </c>
      <c r="D33" s="183" t="s">
        <v>1070</v>
      </c>
      <c r="E33" s="194" t="s">
        <v>862</v>
      </c>
      <c r="F33" s="185" t="s">
        <v>769</v>
      </c>
    </row>
    <row r="34" spans="1:6">
      <c r="A34" s="180" t="s">
        <v>660</v>
      </c>
      <c r="B34" s="181" t="s">
        <v>803</v>
      </c>
      <c r="C34" s="181" t="s">
        <v>1069</v>
      </c>
      <c r="D34" s="183" t="s">
        <v>1070</v>
      </c>
      <c r="E34" s="194" t="s">
        <v>863</v>
      </c>
      <c r="F34" s="185" t="s">
        <v>769</v>
      </c>
    </row>
    <row r="35" spans="1:6">
      <c r="A35" s="180" t="s">
        <v>661</v>
      </c>
      <c r="B35" s="181" t="s">
        <v>804</v>
      </c>
      <c r="C35" s="181" t="s">
        <v>1069</v>
      </c>
      <c r="D35" s="183" t="s">
        <v>1070</v>
      </c>
      <c r="E35" s="194" t="s">
        <v>864</v>
      </c>
      <c r="F35" s="185" t="s">
        <v>769</v>
      </c>
    </row>
    <row r="36" spans="1:6">
      <c r="A36" s="180" t="s">
        <v>658</v>
      </c>
      <c r="B36" s="181" t="s">
        <v>805</v>
      </c>
      <c r="C36" s="181" t="s">
        <v>1069</v>
      </c>
      <c r="D36" s="183" t="s">
        <v>1070</v>
      </c>
      <c r="E36" s="194" t="s">
        <v>865</v>
      </c>
      <c r="F36" s="185" t="s">
        <v>769</v>
      </c>
    </row>
    <row r="37" spans="1:6">
      <c r="A37" s="180" t="s">
        <v>659</v>
      </c>
      <c r="B37" s="181" t="s">
        <v>806</v>
      </c>
      <c r="C37" s="181" t="s">
        <v>1069</v>
      </c>
      <c r="D37" s="183" t="s">
        <v>1070</v>
      </c>
      <c r="E37" s="194" t="s">
        <v>866</v>
      </c>
      <c r="F37" s="185" t="s">
        <v>769</v>
      </c>
    </row>
    <row r="38" spans="1:6">
      <c r="A38" s="180" t="s">
        <v>660</v>
      </c>
      <c r="B38" s="181" t="s">
        <v>807</v>
      </c>
      <c r="C38" s="181" t="s">
        <v>1069</v>
      </c>
      <c r="D38" s="183" t="s">
        <v>1070</v>
      </c>
      <c r="E38" s="194" t="s">
        <v>867</v>
      </c>
      <c r="F38" s="185" t="s">
        <v>769</v>
      </c>
    </row>
    <row r="39" spans="1:6">
      <c r="A39" s="180" t="s">
        <v>662</v>
      </c>
      <c r="B39" s="181" t="s">
        <v>808</v>
      </c>
      <c r="C39" s="181" t="s">
        <v>1069</v>
      </c>
      <c r="D39" s="183" t="s">
        <v>1070</v>
      </c>
      <c r="E39" s="194" t="s">
        <v>868</v>
      </c>
      <c r="F39" s="185" t="s">
        <v>769</v>
      </c>
    </row>
    <row r="40" spans="1:6">
      <c r="A40" s="180" t="s">
        <v>663</v>
      </c>
      <c r="B40" s="181" t="s">
        <v>809</v>
      </c>
      <c r="C40" s="181" t="s">
        <v>1069</v>
      </c>
      <c r="D40" s="183" t="s">
        <v>1070</v>
      </c>
      <c r="E40" s="194" t="s">
        <v>869</v>
      </c>
      <c r="F40" s="185" t="s">
        <v>769</v>
      </c>
    </row>
    <row r="41" spans="1:6">
      <c r="A41" s="180" t="s">
        <v>658</v>
      </c>
      <c r="B41" s="181" t="s">
        <v>810</v>
      </c>
      <c r="C41" s="181" t="s">
        <v>1069</v>
      </c>
      <c r="D41" s="183" t="s">
        <v>1070</v>
      </c>
      <c r="E41" s="194" t="s">
        <v>870</v>
      </c>
      <c r="F41" s="185" t="s">
        <v>769</v>
      </c>
    </row>
    <row r="42" spans="1:6">
      <c r="A42" s="180" t="s">
        <v>659</v>
      </c>
      <c r="B42" s="181" t="s">
        <v>811</v>
      </c>
      <c r="C42" s="181" t="s">
        <v>1069</v>
      </c>
      <c r="D42" s="183" t="s">
        <v>1070</v>
      </c>
      <c r="E42" s="194" t="s">
        <v>871</v>
      </c>
      <c r="F42" s="185" t="s">
        <v>769</v>
      </c>
    </row>
    <row r="43" spans="1:6">
      <c r="A43" s="180" t="s">
        <v>660</v>
      </c>
      <c r="B43" s="181" t="s">
        <v>812</v>
      </c>
      <c r="C43" s="181" t="s">
        <v>1069</v>
      </c>
      <c r="D43" s="183" t="s">
        <v>1070</v>
      </c>
      <c r="E43" s="194" t="s">
        <v>872</v>
      </c>
      <c r="F43" s="185" t="s">
        <v>769</v>
      </c>
    </row>
    <row r="44" spans="1:6">
      <c r="A44" s="180" t="s">
        <v>664</v>
      </c>
      <c r="B44" s="181" t="s">
        <v>813</v>
      </c>
      <c r="C44" s="181" t="s">
        <v>1069</v>
      </c>
      <c r="D44" s="183" t="s">
        <v>1070</v>
      </c>
      <c r="E44" s="194" t="s">
        <v>873</v>
      </c>
      <c r="F44" s="185" t="s">
        <v>769</v>
      </c>
    </row>
    <row r="45" spans="1:6">
      <c r="A45" s="180" t="s">
        <v>658</v>
      </c>
      <c r="B45" s="181" t="s">
        <v>814</v>
      </c>
      <c r="C45" s="181" t="s">
        <v>1069</v>
      </c>
      <c r="D45" s="183" t="s">
        <v>1070</v>
      </c>
      <c r="E45" s="194" t="s">
        <v>874</v>
      </c>
      <c r="F45" s="185" t="s">
        <v>769</v>
      </c>
    </row>
    <row r="46" spans="1:6">
      <c r="A46" s="180" t="s">
        <v>659</v>
      </c>
      <c r="B46" s="181" t="s">
        <v>815</v>
      </c>
      <c r="C46" s="181" t="s">
        <v>1069</v>
      </c>
      <c r="D46" s="183" t="s">
        <v>1070</v>
      </c>
      <c r="E46" s="194" t="s">
        <v>875</v>
      </c>
      <c r="F46" s="185" t="s">
        <v>769</v>
      </c>
    </row>
    <row r="47" spans="1:6">
      <c r="A47" s="180" t="s">
        <v>660</v>
      </c>
      <c r="B47" s="181" t="s">
        <v>816</v>
      </c>
      <c r="C47" s="181" t="s">
        <v>1069</v>
      </c>
      <c r="D47" s="183" t="s">
        <v>1070</v>
      </c>
      <c r="E47" s="194" t="s">
        <v>876</v>
      </c>
      <c r="F47" s="185" t="s">
        <v>769</v>
      </c>
    </row>
    <row r="48" spans="1:6">
      <c r="A48" s="180" t="s">
        <v>665</v>
      </c>
      <c r="B48" s="181" t="s">
        <v>817</v>
      </c>
      <c r="C48" s="181" t="s">
        <v>1069</v>
      </c>
      <c r="D48" s="183" t="s">
        <v>1070</v>
      </c>
      <c r="E48" s="194" t="s">
        <v>877</v>
      </c>
      <c r="F48" s="185" t="s">
        <v>769</v>
      </c>
    </row>
    <row r="49" spans="1:6">
      <c r="A49" s="180" t="s">
        <v>658</v>
      </c>
      <c r="B49" s="181" t="s">
        <v>818</v>
      </c>
      <c r="C49" s="181" t="s">
        <v>1069</v>
      </c>
      <c r="D49" s="183" t="s">
        <v>1070</v>
      </c>
      <c r="E49" s="194" t="s">
        <v>878</v>
      </c>
      <c r="F49" s="185" t="s">
        <v>769</v>
      </c>
    </row>
    <row r="50" spans="1:6">
      <c r="A50" s="180" t="s">
        <v>659</v>
      </c>
      <c r="B50" s="181" t="s">
        <v>819</v>
      </c>
      <c r="C50" s="181" t="s">
        <v>1069</v>
      </c>
      <c r="D50" s="183" t="s">
        <v>1070</v>
      </c>
      <c r="E50" s="194" t="s">
        <v>879</v>
      </c>
      <c r="F50" s="185" t="s">
        <v>769</v>
      </c>
    </row>
    <row r="51" spans="1:6">
      <c r="A51" s="180" t="s">
        <v>660</v>
      </c>
      <c r="B51" s="181" t="s">
        <v>820</v>
      </c>
      <c r="C51" s="181" t="s">
        <v>1069</v>
      </c>
      <c r="D51" s="183" t="s">
        <v>1070</v>
      </c>
      <c r="E51" s="195" t="s">
        <v>880</v>
      </c>
      <c r="F51" s="185" t="s">
        <v>769</v>
      </c>
    </row>
    <row r="52" spans="1:6">
      <c r="A52" s="180" t="s">
        <v>669</v>
      </c>
      <c r="B52" s="181" t="s">
        <v>821</v>
      </c>
      <c r="C52" s="181" t="s">
        <v>1069</v>
      </c>
      <c r="D52" s="183" t="s">
        <v>1070</v>
      </c>
      <c r="E52" s="195" t="s">
        <v>881</v>
      </c>
      <c r="F52" s="185" t="s">
        <v>769</v>
      </c>
    </row>
    <row r="53" spans="1:6">
      <c r="A53" s="180" t="s">
        <v>668</v>
      </c>
      <c r="B53" s="181" t="s">
        <v>822</v>
      </c>
      <c r="C53" s="181" t="s">
        <v>1069</v>
      </c>
      <c r="D53" s="183" t="s">
        <v>1070</v>
      </c>
      <c r="E53" s="195" t="s">
        <v>885</v>
      </c>
      <c r="F53" s="185" t="s">
        <v>769</v>
      </c>
    </row>
    <row r="54" spans="1:6">
      <c r="A54" s="180" t="s">
        <v>643</v>
      </c>
      <c r="B54" s="181" t="s">
        <v>823</v>
      </c>
      <c r="C54" s="181" t="s">
        <v>1069</v>
      </c>
      <c r="D54" s="183" t="s">
        <v>1070</v>
      </c>
      <c r="E54" s="195" t="s">
        <v>887</v>
      </c>
      <c r="F54" s="185" t="s">
        <v>769</v>
      </c>
    </row>
    <row r="55" spans="1:6">
      <c r="A55" s="180" t="s">
        <v>1037</v>
      </c>
      <c r="B55" s="181" t="s">
        <v>824</v>
      </c>
      <c r="C55" s="181" t="s">
        <v>1069</v>
      </c>
      <c r="D55" s="183" t="s">
        <v>1070</v>
      </c>
      <c r="E55" s="195" t="s">
        <v>893</v>
      </c>
      <c r="F55" s="185" t="s">
        <v>769</v>
      </c>
    </row>
    <row r="56" spans="1:6">
      <c r="A56" s="180" t="s">
        <v>1038</v>
      </c>
      <c r="B56" s="181" t="s">
        <v>825</v>
      </c>
      <c r="C56" s="181" t="s">
        <v>1069</v>
      </c>
      <c r="D56" s="183" t="s">
        <v>1070</v>
      </c>
      <c r="E56" s="195" t="s">
        <v>894</v>
      </c>
      <c r="F56" s="185" t="s">
        <v>769</v>
      </c>
    </row>
    <row r="57" spans="1:6">
      <c r="A57" s="180" t="s">
        <v>1039</v>
      </c>
      <c r="B57" s="181" t="s">
        <v>861</v>
      </c>
      <c r="C57" s="181" t="s">
        <v>1069</v>
      </c>
      <c r="D57" s="183" t="s">
        <v>1070</v>
      </c>
      <c r="E57" s="195" t="s">
        <v>895</v>
      </c>
      <c r="F57" s="185" t="s">
        <v>769</v>
      </c>
    </row>
    <row r="58" spans="1:6" ht="28.8">
      <c r="A58" s="180" t="s">
        <v>670</v>
      </c>
      <c r="B58" s="181" t="s">
        <v>862</v>
      </c>
      <c r="C58" s="181" t="s">
        <v>1069</v>
      </c>
      <c r="D58" s="183" t="s">
        <v>1070</v>
      </c>
      <c r="E58" s="195" t="s">
        <v>1075</v>
      </c>
      <c r="F58" s="185" t="s">
        <v>769</v>
      </c>
    </row>
    <row r="59" spans="1:6">
      <c r="A59" s="180" t="s">
        <v>666</v>
      </c>
      <c r="B59" s="181" t="s">
        <v>863</v>
      </c>
      <c r="C59" s="181" t="s">
        <v>1069</v>
      </c>
      <c r="D59" s="183" t="s">
        <v>1070</v>
      </c>
      <c r="E59" s="195" t="s">
        <v>898</v>
      </c>
      <c r="F59" s="185" t="s">
        <v>769</v>
      </c>
    </row>
    <row r="60" spans="1:6" ht="15" thickBot="1">
      <c r="A60" s="187" t="s">
        <v>667</v>
      </c>
      <c r="B60" s="188" t="s">
        <v>864</v>
      </c>
      <c r="C60" s="188" t="s">
        <v>1069</v>
      </c>
      <c r="D60" s="190" t="s">
        <v>1070</v>
      </c>
      <c r="E60" s="196" t="s">
        <v>908</v>
      </c>
      <c r="F60" s="192" t="s">
        <v>769</v>
      </c>
    </row>
    <row r="61" spans="1:6" ht="15" thickBot="1"/>
    <row r="62" spans="1:6" ht="15" thickBot="1">
      <c r="A62" s="448" t="s">
        <v>757</v>
      </c>
      <c r="B62" s="449"/>
      <c r="C62" s="451"/>
      <c r="D62" s="451"/>
      <c r="E62" s="451"/>
      <c r="F62" s="452"/>
    </row>
    <row r="63" spans="1:6">
      <c r="A63" s="174" t="s">
        <v>1135</v>
      </c>
      <c r="B63" s="175" t="s">
        <v>865</v>
      </c>
      <c r="C63" s="176" t="s">
        <v>1069</v>
      </c>
      <c r="D63" s="177" t="s">
        <v>1148</v>
      </c>
      <c r="E63" s="313" t="s">
        <v>819</v>
      </c>
      <c r="F63" s="179" t="s">
        <v>830</v>
      </c>
    </row>
    <row r="64" spans="1:6" ht="15" thickBot="1">
      <c r="A64" s="187" t="s">
        <v>1136</v>
      </c>
      <c r="B64" s="188" t="s">
        <v>866</v>
      </c>
      <c r="C64" s="189" t="s">
        <v>1069</v>
      </c>
      <c r="D64" s="190" t="s">
        <v>1070</v>
      </c>
      <c r="E64" s="442" t="s">
        <v>1149</v>
      </c>
      <c r="F64" s="443"/>
    </row>
    <row r="65" spans="1:1">
      <c r="A65" s="198"/>
    </row>
  </sheetData>
  <mergeCells count="6">
    <mergeCell ref="E64:F64"/>
    <mergeCell ref="A1:A2"/>
    <mergeCell ref="C1:F1"/>
    <mergeCell ref="A3:F3"/>
    <mergeCell ref="A29:F29"/>
    <mergeCell ref="A62:F6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50"/>
  <sheetViews>
    <sheetView showGridLines="0" zoomScale="85" zoomScaleNormal="85" workbookViewId="0">
      <selection activeCell="D24" sqref="D24"/>
    </sheetView>
  </sheetViews>
  <sheetFormatPr baseColWidth="10" defaultColWidth="11.44140625" defaultRowHeight="14.4"/>
  <cols>
    <col min="1" max="1" width="11.44140625" style="344"/>
    <col min="2" max="2" width="81.33203125" style="344" bestFit="1" customWidth="1"/>
    <col min="3" max="3" width="44.88671875" style="344" customWidth="1"/>
    <col min="4" max="4" width="45" style="344" customWidth="1"/>
    <col min="5" max="5" width="23.6640625" style="344" customWidth="1"/>
    <col min="6" max="6" width="11.44140625" style="344"/>
    <col min="7" max="7" width="3" style="344" customWidth="1"/>
    <col min="8" max="16384" width="11.44140625" style="344"/>
  </cols>
  <sheetData>
    <row r="1" spans="1:7" s="335" customFormat="1" ht="15" customHeight="1">
      <c r="A1" s="331"/>
      <c r="B1" s="332"/>
      <c r="C1" s="333"/>
      <c r="D1" s="334"/>
      <c r="F1" s="336"/>
      <c r="G1" s="337" t="s">
        <v>2</v>
      </c>
    </row>
    <row r="2" spans="1:7" s="335" customFormat="1" ht="15" customHeight="1">
      <c r="A2" s="338"/>
      <c r="B2" s="339"/>
      <c r="C2" s="340"/>
      <c r="D2" s="334"/>
      <c r="F2" s="336"/>
      <c r="G2" s="337" t="s">
        <v>2</v>
      </c>
    </row>
    <row r="3" spans="1:7" s="335" customFormat="1" ht="15.6">
      <c r="A3" s="341" t="s">
        <v>980</v>
      </c>
      <c r="B3" s="342"/>
      <c r="C3" s="343"/>
      <c r="D3" s="334"/>
      <c r="F3" s="336"/>
      <c r="G3" s="337" t="s">
        <v>2</v>
      </c>
    </row>
    <row r="4" spans="1:7" ht="38.25" customHeight="1">
      <c r="G4" s="337" t="s">
        <v>2</v>
      </c>
    </row>
    <row r="5" spans="1:7" ht="66.75" customHeight="1">
      <c r="B5" s="345" t="s">
        <v>676</v>
      </c>
      <c r="C5" s="345" t="s">
        <v>674</v>
      </c>
      <c r="D5" s="345" t="s">
        <v>675</v>
      </c>
      <c r="E5" s="345" t="s">
        <v>956</v>
      </c>
      <c r="G5" s="337" t="s">
        <v>2</v>
      </c>
    </row>
    <row r="6" spans="1:7">
      <c r="B6" s="346" t="s">
        <v>770</v>
      </c>
      <c r="C6" s="346" t="s">
        <v>771</v>
      </c>
      <c r="D6" s="346" t="s">
        <v>772</v>
      </c>
      <c r="E6" s="346" t="s">
        <v>773</v>
      </c>
      <c r="G6" s="337" t="s">
        <v>2</v>
      </c>
    </row>
    <row r="7" spans="1:7">
      <c r="B7" s="87" t="s">
        <v>677</v>
      </c>
      <c r="C7" s="347" t="s">
        <v>975</v>
      </c>
      <c r="D7" s="344" t="s">
        <v>16</v>
      </c>
      <c r="E7" s="344" t="s">
        <v>964</v>
      </c>
      <c r="G7" s="337" t="s">
        <v>2</v>
      </c>
    </row>
    <row r="8" spans="1:7">
      <c r="A8" s="348"/>
      <c r="B8" s="349" t="s">
        <v>678</v>
      </c>
      <c r="C8" s="350" t="s">
        <v>976</v>
      </c>
      <c r="D8" s="348" t="s">
        <v>27</v>
      </c>
      <c r="E8" s="348" t="s">
        <v>965</v>
      </c>
      <c r="G8" s="337" t="s">
        <v>2</v>
      </c>
    </row>
    <row r="9" spans="1:7">
      <c r="A9" s="348"/>
      <c r="B9" s="349" t="s">
        <v>1105</v>
      </c>
      <c r="C9" s="350" t="s">
        <v>963</v>
      </c>
      <c r="D9" s="348" t="s">
        <v>48</v>
      </c>
      <c r="E9" s="351" t="s">
        <v>966</v>
      </c>
      <c r="G9" s="337" t="s">
        <v>2</v>
      </c>
    </row>
    <row r="10" spans="1:7">
      <c r="A10" s="348"/>
      <c r="B10" s="349" t="s">
        <v>981</v>
      </c>
      <c r="C10" s="350" t="s">
        <v>977</v>
      </c>
      <c r="D10" s="348" t="s">
        <v>65</v>
      </c>
      <c r="E10" s="348"/>
      <c r="G10" s="337" t="s">
        <v>2</v>
      </c>
    </row>
    <row r="11" spans="1:7">
      <c r="A11" s="348"/>
      <c r="B11" s="349" t="s">
        <v>1106</v>
      </c>
      <c r="C11" s="350" t="s">
        <v>947</v>
      </c>
      <c r="D11" s="348" t="s">
        <v>926</v>
      </c>
      <c r="E11" s="348"/>
      <c r="G11" s="337" t="s">
        <v>2</v>
      </c>
    </row>
    <row r="12" spans="1:7">
      <c r="A12" s="348"/>
      <c r="B12" s="349" t="s">
        <v>718</v>
      </c>
      <c r="C12" s="350" t="s">
        <v>948</v>
      </c>
      <c r="D12" s="348" t="s">
        <v>103</v>
      </c>
      <c r="E12" s="348"/>
      <c r="G12" s="337" t="s">
        <v>2</v>
      </c>
    </row>
    <row r="13" spans="1:7">
      <c r="A13" s="348"/>
      <c r="B13" s="349" t="s">
        <v>719</v>
      </c>
      <c r="C13" s="350" t="s">
        <v>978</v>
      </c>
      <c r="D13" s="348" t="s">
        <v>55</v>
      </c>
      <c r="E13" s="348"/>
      <c r="G13" s="337" t="s">
        <v>2</v>
      </c>
    </row>
    <row r="14" spans="1:7">
      <c r="A14" s="348"/>
      <c r="B14" s="349" t="s">
        <v>720</v>
      </c>
      <c r="C14" s="350" t="s">
        <v>979</v>
      </c>
      <c r="D14" s="348" t="s">
        <v>60</v>
      </c>
      <c r="E14" s="348"/>
      <c r="G14" s="337" t="s">
        <v>2</v>
      </c>
    </row>
    <row r="15" spans="1:7">
      <c r="A15" s="348"/>
      <c r="B15" s="349" t="s">
        <v>982</v>
      </c>
      <c r="C15" s="350" t="s">
        <v>957</v>
      </c>
      <c r="D15" s="348" t="s">
        <v>70</v>
      </c>
      <c r="E15" s="348"/>
      <c r="G15" s="337" t="s">
        <v>2</v>
      </c>
    </row>
    <row r="16" spans="1:7">
      <c r="A16" s="348"/>
      <c r="B16" s="349" t="s">
        <v>983</v>
      </c>
      <c r="C16" s="350" t="s">
        <v>961</v>
      </c>
      <c r="D16" s="348" t="s">
        <v>927</v>
      </c>
      <c r="E16" s="348"/>
      <c r="G16" s="337" t="s">
        <v>2</v>
      </c>
    </row>
    <row r="17" spans="1:7">
      <c r="A17" s="348"/>
      <c r="B17" s="349" t="s">
        <v>680</v>
      </c>
      <c r="C17" s="350" t="s">
        <v>958</v>
      </c>
      <c r="D17" s="348" t="s">
        <v>928</v>
      </c>
      <c r="E17" s="348"/>
      <c r="G17" s="337" t="s">
        <v>2</v>
      </c>
    </row>
    <row r="18" spans="1:7">
      <c r="A18" s="348"/>
      <c r="B18" s="349" t="s">
        <v>681</v>
      </c>
      <c r="C18" s="350" t="s">
        <v>515</v>
      </c>
      <c r="D18" s="348" t="s">
        <v>929</v>
      </c>
      <c r="E18" s="348"/>
      <c r="G18" s="337" t="s">
        <v>2</v>
      </c>
    </row>
    <row r="19" spans="1:7">
      <c r="A19" s="348"/>
      <c r="B19" s="349" t="s">
        <v>1104</v>
      </c>
      <c r="C19" s="350" t="s">
        <v>514</v>
      </c>
      <c r="D19" s="348" t="s">
        <v>930</v>
      </c>
      <c r="E19" s="348"/>
      <c r="G19" s="337" t="s">
        <v>2</v>
      </c>
    </row>
    <row r="20" spans="1:7">
      <c r="A20" s="348"/>
      <c r="B20" s="349" t="s">
        <v>683</v>
      </c>
      <c r="C20" s="350" t="s">
        <v>962</v>
      </c>
      <c r="D20" s="348" t="s">
        <v>79</v>
      </c>
      <c r="E20" s="348"/>
      <c r="G20" s="337" t="s">
        <v>2</v>
      </c>
    </row>
    <row r="21" spans="1:7">
      <c r="A21" s="348"/>
      <c r="B21" s="349" t="s">
        <v>684</v>
      </c>
      <c r="C21" s="350" t="s">
        <v>949</v>
      </c>
      <c r="D21" s="348" t="s">
        <v>931</v>
      </c>
      <c r="E21" s="348"/>
      <c r="G21" s="337" t="s">
        <v>2</v>
      </c>
    </row>
    <row r="22" spans="1:7">
      <c r="A22" s="348"/>
      <c r="B22" s="349" t="s">
        <v>682</v>
      </c>
      <c r="C22" s="350" t="s">
        <v>950</v>
      </c>
      <c r="D22" s="348" t="s">
        <v>932</v>
      </c>
      <c r="E22" s="348"/>
      <c r="G22" s="337" t="s">
        <v>2</v>
      </c>
    </row>
    <row r="23" spans="1:7">
      <c r="A23" s="348"/>
      <c r="B23" s="349" t="s">
        <v>1056</v>
      </c>
      <c r="C23" s="350" t="s">
        <v>520</v>
      </c>
      <c r="D23" s="348" t="s">
        <v>933</v>
      </c>
      <c r="E23" s="348"/>
      <c r="G23" s="337" t="s">
        <v>2</v>
      </c>
    </row>
    <row r="24" spans="1:7">
      <c r="A24" s="348"/>
      <c r="B24" s="349" t="s">
        <v>679</v>
      </c>
      <c r="C24" s="350" t="s">
        <v>521</v>
      </c>
      <c r="D24" s="348" t="s">
        <v>99</v>
      </c>
      <c r="E24" s="348"/>
      <c r="G24" s="337" t="s">
        <v>2</v>
      </c>
    </row>
    <row r="25" spans="1:7">
      <c r="A25" s="348"/>
      <c r="B25" s="352" t="s">
        <v>1057</v>
      </c>
      <c r="C25" s="350" t="s">
        <v>951</v>
      </c>
      <c r="D25" s="348" t="s">
        <v>95</v>
      </c>
      <c r="E25" s="348"/>
      <c r="G25" s="337" t="s">
        <v>2</v>
      </c>
    </row>
    <row r="26" spans="1:7">
      <c r="A26" s="348"/>
      <c r="B26" s="348"/>
      <c r="C26" s="350" t="s">
        <v>527</v>
      </c>
      <c r="D26" s="348" t="s">
        <v>934</v>
      </c>
      <c r="E26" s="348"/>
      <c r="G26" s="337" t="s">
        <v>2</v>
      </c>
    </row>
    <row r="27" spans="1:7">
      <c r="A27" s="348"/>
      <c r="B27" s="348"/>
      <c r="C27" s="350" t="s">
        <v>960</v>
      </c>
      <c r="D27" s="348" t="s">
        <v>935</v>
      </c>
      <c r="E27" s="348"/>
      <c r="G27" s="337" t="s">
        <v>2</v>
      </c>
    </row>
    <row r="28" spans="1:7">
      <c r="A28" s="348"/>
      <c r="B28" s="348"/>
      <c r="C28" s="350" t="s">
        <v>959</v>
      </c>
      <c r="D28" s="348" t="s">
        <v>936</v>
      </c>
      <c r="E28" s="348"/>
      <c r="G28" s="337" t="s">
        <v>2</v>
      </c>
    </row>
    <row r="29" spans="1:7">
      <c r="A29" s="348"/>
      <c r="B29" s="348"/>
      <c r="C29" s="351" t="s">
        <v>1057</v>
      </c>
      <c r="D29" s="348" t="s">
        <v>42</v>
      </c>
      <c r="E29" s="348"/>
      <c r="G29" s="337" t="s">
        <v>2</v>
      </c>
    </row>
    <row r="30" spans="1:7">
      <c r="A30" s="348"/>
      <c r="B30" s="348"/>
      <c r="C30" s="353"/>
      <c r="D30" s="348" t="s">
        <v>937</v>
      </c>
      <c r="E30" s="348"/>
      <c r="G30" s="337" t="s">
        <v>2</v>
      </c>
    </row>
    <row r="31" spans="1:7">
      <c r="A31" s="348"/>
      <c r="B31" s="348"/>
      <c r="C31" s="354" t="s">
        <v>1208</v>
      </c>
      <c r="D31" s="348" t="s">
        <v>107</v>
      </c>
      <c r="E31" s="348"/>
      <c r="G31" s="337" t="s">
        <v>2</v>
      </c>
    </row>
    <row r="32" spans="1:7">
      <c r="A32" s="348"/>
      <c r="B32" s="348"/>
      <c r="C32" s="348"/>
      <c r="D32" s="348" t="s">
        <v>938</v>
      </c>
      <c r="E32" s="348"/>
      <c r="G32" s="337" t="s">
        <v>2</v>
      </c>
    </row>
    <row r="33" spans="1:7">
      <c r="A33" s="348"/>
      <c r="B33" s="348"/>
      <c r="C33" s="348"/>
      <c r="D33" s="348" t="s">
        <v>939</v>
      </c>
      <c r="E33" s="348"/>
      <c r="G33" s="337" t="s">
        <v>2</v>
      </c>
    </row>
    <row r="34" spans="1:7">
      <c r="D34" s="344" t="s">
        <v>34</v>
      </c>
      <c r="G34" s="337" t="s">
        <v>2</v>
      </c>
    </row>
    <row r="35" spans="1:7">
      <c r="D35" s="344" t="s">
        <v>940</v>
      </c>
      <c r="G35" s="337" t="s">
        <v>2</v>
      </c>
    </row>
    <row r="36" spans="1:7">
      <c r="D36" s="344" t="s">
        <v>941</v>
      </c>
      <c r="G36" s="337" t="s">
        <v>2</v>
      </c>
    </row>
    <row r="37" spans="1:7">
      <c r="D37" s="344" t="s">
        <v>942</v>
      </c>
      <c r="G37" s="337" t="s">
        <v>2</v>
      </c>
    </row>
    <row r="38" spans="1:7">
      <c r="D38" s="344" t="s">
        <v>84</v>
      </c>
      <c r="G38" s="337" t="s">
        <v>2</v>
      </c>
    </row>
    <row r="39" spans="1:7">
      <c r="D39" s="344" t="s">
        <v>112</v>
      </c>
      <c r="G39" s="337" t="s">
        <v>2</v>
      </c>
    </row>
    <row r="40" spans="1:7">
      <c r="D40" s="344" t="s">
        <v>943</v>
      </c>
      <c r="G40" s="337" t="s">
        <v>2</v>
      </c>
    </row>
    <row r="41" spans="1:7">
      <c r="D41" s="344" t="s">
        <v>944</v>
      </c>
      <c r="G41" s="337" t="s">
        <v>2</v>
      </c>
    </row>
    <row r="42" spans="1:7">
      <c r="D42" s="344" t="s">
        <v>945</v>
      </c>
      <c r="G42" s="337" t="s">
        <v>2</v>
      </c>
    </row>
    <row r="43" spans="1:7">
      <c r="D43" s="344" t="s">
        <v>946</v>
      </c>
      <c r="G43" s="337" t="s">
        <v>2</v>
      </c>
    </row>
    <row r="44" spans="1:7">
      <c r="D44" s="351" t="s">
        <v>1057</v>
      </c>
      <c r="G44" s="337" t="s">
        <v>2</v>
      </c>
    </row>
    <row r="45" spans="1:7">
      <c r="G45" s="337" t="s">
        <v>2</v>
      </c>
    </row>
    <row r="46" spans="1:7">
      <c r="G46" s="337" t="s">
        <v>2</v>
      </c>
    </row>
    <row r="47" spans="1:7">
      <c r="G47" s="337" t="s">
        <v>2</v>
      </c>
    </row>
    <row r="48" spans="1:7">
      <c r="G48" s="337" t="s">
        <v>2</v>
      </c>
    </row>
    <row r="49" spans="1:7">
      <c r="G49" s="337" t="s">
        <v>2</v>
      </c>
    </row>
    <row r="50" spans="1:7">
      <c r="A50" s="337" t="s">
        <v>2</v>
      </c>
      <c r="B50" s="337" t="s">
        <v>2</v>
      </c>
      <c r="C50" s="337" t="s">
        <v>2</v>
      </c>
      <c r="D50" s="337" t="s">
        <v>2</v>
      </c>
      <c r="E50" s="337" t="s">
        <v>2</v>
      </c>
      <c r="F50" s="337" t="s">
        <v>2</v>
      </c>
      <c r="G50" s="337" t="s">
        <v>2</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132"/>
  <sheetViews>
    <sheetView showGridLines="0" zoomScaleNormal="100" workbookViewId="0">
      <selection activeCell="D10" sqref="D10"/>
    </sheetView>
  </sheetViews>
  <sheetFormatPr baseColWidth="10" defaultColWidth="11.44140625" defaultRowHeight="14.4"/>
  <cols>
    <col min="1" max="1" width="62.44140625" style="197" customWidth="1"/>
    <col min="2" max="2" width="17.5546875" style="197" customWidth="1"/>
    <col min="3" max="3" width="9.6640625" style="197" bestFit="1" customWidth="1"/>
    <col min="4" max="4" width="22.6640625" style="197" bestFit="1" customWidth="1"/>
    <col min="5" max="5" width="17.5546875" style="197" customWidth="1"/>
    <col min="6" max="6" width="13.109375" style="197" bestFit="1" customWidth="1"/>
    <col min="7" max="7" width="6.5546875" style="197" customWidth="1"/>
    <col min="8" max="8" width="16.109375" style="197" customWidth="1"/>
    <col min="9" max="9" width="1.109375" style="197" customWidth="1"/>
    <col min="10" max="10" width="48.6640625" style="197" bestFit="1" customWidth="1"/>
    <col min="11" max="16384" width="11.44140625" style="197"/>
  </cols>
  <sheetData>
    <row r="1" spans="1:10" ht="31.5" customHeight="1" thickBot="1">
      <c r="A1" s="444" t="s">
        <v>1063</v>
      </c>
      <c r="B1" s="199" t="s">
        <v>1064</v>
      </c>
      <c r="C1" s="446" t="s">
        <v>1119</v>
      </c>
      <c r="D1" s="447"/>
      <c r="E1" s="447"/>
      <c r="F1" s="447"/>
      <c r="H1" s="456" t="s">
        <v>1076</v>
      </c>
      <c r="I1" s="457"/>
      <c r="J1" s="458"/>
    </row>
    <row r="2" spans="1:10" ht="15" thickBot="1">
      <c r="A2" s="445"/>
      <c r="B2" s="172" t="s">
        <v>1065</v>
      </c>
      <c r="C2" s="173" t="s">
        <v>1066</v>
      </c>
      <c r="D2" s="173" t="s">
        <v>1012</v>
      </c>
      <c r="E2" s="172" t="s">
        <v>1065</v>
      </c>
      <c r="F2" s="173" t="s">
        <v>1067</v>
      </c>
      <c r="H2" s="239" t="s">
        <v>748</v>
      </c>
      <c r="I2" s="240"/>
      <c r="J2" s="241" t="s">
        <v>749</v>
      </c>
    </row>
    <row r="3" spans="1:10" ht="15" customHeight="1" thickBot="1">
      <c r="A3" s="448" t="s">
        <v>1077</v>
      </c>
      <c r="B3" s="449"/>
      <c r="C3" s="449"/>
      <c r="D3" s="449"/>
      <c r="E3" s="449"/>
      <c r="F3" s="450"/>
      <c r="H3" s="242"/>
      <c r="I3" s="323"/>
      <c r="J3" s="324" t="s">
        <v>751</v>
      </c>
    </row>
    <row r="4" spans="1:10" ht="28.2" thickBot="1">
      <c r="A4" s="201" t="s">
        <v>513</v>
      </c>
      <c r="B4" s="202" t="s">
        <v>774</v>
      </c>
      <c r="C4" s="203" t="s">
        <v>1078</v>
      </c>
      <c r="D4" s="204" t="s">
        <v>1079</v>
      </c>
      <c r="E4" s="204" t="s">
        <v>801</v>
      </c>
      <c r="F4" s="205" t="s">
        <v>1080</v>
      </c>
      <c r="H4" s="243"/>
      <c r="I4" s="244"/>
      <c r="J4" s="245" t="s">
        <v>1081</v>
      </c>
    </row>
    <row r="5" spans="1:10">
      <c r="A5" s="206" t="s">
        <v>737</v>
      </c>
      <c r="B5" s="207" t="s">
        <v>775</v>
      </c>
      <c r="C5" s="208" t="s">
        <v>1078</v>
      </c>
      <c r="D5" s="209" t="s">
        <v>1082</v>
      </c>
      <c r="E5" s="209" t="s">
        <v>1083</v>
      </c>
      <c r="F5" s="210" t="s">
        <v>770</v>
      </c>
    </row>
    <row r="6" spans="1:10">
      <c r="A6" s="206" t="s">
        <v>1041</v>
      </c>
      <c r="B6" s="207" t="s">
        <v>776</v>
      </c>
      <c r="C6" s="208" t="s">
        <v>1078</v>
      </c>
      <c r="D6" s="209" t="s">
        <v>1079</v>
      </c>
      <c r="E6" s="209" t="s">
        <v>783</v>
      </c>
      <c r="F6" s="210" t="s">
        <v>1080</v>
      </c>
    </row>
    <row r="7" spans="1:10">
      <c r="A7" s="206" t="s">
        <v>738</v>
      </c>
      <c r="B7" s="207" t="s">
        <v>777</v>
      </c>
      <c r="C7" s="208" t="s">
        <v>1078</v>
      </c>
      <c r="D7" s="209" t="s">
        <v>1079</v>
      </c>
      <c r="E7" s="209" t="s">
        <v>800</v>
      </c>
      <c r="F7" s="210" t="s">
        <v>1080</v>
      </c>
    </row>
    <row r="8" spans="1:10">
      <c r="A8" s="206" t="s">
        <v>516</v>
      </c>
      <c r="B8" s="207" t="s">
        <v>778</v>
      </c>
      <c r="C8" s="208" t="s">
        <v>1078</v>
      </c>
      <c r="D8" s="209" t="s">
        <v>1079</v>
      </c>
      <c r="E8" s="209" t="s">
        <v>806</v>
      </c>
      <c r="F8" s="210" t="s">
        <v>1080</v>
      </c>
    </row>
    <row r="9" spans="1:10">
      <c r="A9" s="206" t="s">
        <v>517</v>
      </c>
      <c r="B9" s="207" t="s">
        <v>779</v>
      </c>
      <c r="C9" s="208" t="s">
        <v>1078</v>
      </c>
      <c r="D9" s="209" t="s">
        <v>1079</v>
      </c>
      <c r="E9" s="209" t="s">
        <v>812</v>
      </c>
      <c r="F9" s="210" t="s">
        <v>1080</v>
      </c>
    </row>
    <row r="10" spans="1:10">
      <c r="A10" s="206" t="s">
        <v>742</v>
      </c>
      <c r="B10" s="207" t="s">
        <v>780</v>
      </c>
      <c r="C10" s="208" t="s">
        <v>1078</v>
      </c>
      <c r="D10" s="209" t="s">
        <v>1079</v>
      </c>
      <c r="E10" s="209" t="s">
        <v>816</v>
      </c>
      <c r="F10" s="210" t="s">
        <v>1080</v>
      </c>
    </row>
    <row r="11" spans="1:10">
      <c r="A11" s="206" t="s">
        <v>518</v>
      </c>
      <c r="B11" s="207" t="s">
        <v>781</v>
      </c>
      <c r="C11" s="208" t="s">
        <v>1078</v>
      </c>
      <c r="D11" s="209" t="s">
        <v>1079</v>
      </c>
      <c r="E11" s="209" t="s">
        <v>824</v>
      </c>
      <c r="F11" s="210" t="s">
        <v>1080</v>
      </c>
    </row>
    <row r="12" spans="1:10">
      <c r="A12" s="206" t="s">
        <v>519</v>
      </c>
      <c r="B12" s="207" t="s">
        <v>782</v>
      </c>
      <c r="C12" s="208" t="s">
        <v>1078</v>
      </c>
      <c r="D12" s="209" t="s">
        <v>1079</v>
      </c>
      <c r="E12" s="209" t="s">
        <v>817</v>
      </c>
      <c r="F12" s="210" t="s">
        <v>1080</v>
      </c>
    </row>
    <row r="13" spans="1:10" ht="28.8">
      <c r="A13" s="206" t="s">
        <v>1042</v>
      </c>
      <c r="B13" s="207" t="s">
        <v>783</v>
      </c>
      <c r="C13" s="208" t="s">
        <v>1078</v>
      </c>
      <c r="D13" s="209" t="s">
        <v>1079</v>
      </c>
      <c r="E13" s="209" t="s">
        <v>1084</v>
      </c>
      <c r="F13" s="210" t="s">
        <v>1080</v>
      </c>
    </row>
    <row r="14" spans="1:10">
      <c r="A14" s="206" t="s">
        <v>1043</v>
      </c>
      <c r="B14" s="207" t="s">
        <v>784</v>
      </c>
      <c r="C14" s="208" t="s">
        <v>1078</v>
      </c>
      <c r="D14" s="209" t="s">
        <v>1079</v>
      </c>
      <c r="E14" s="209" t="s">
        <v>823</v>
      </c>
      <c r="F14" s="210" t="s">
        <v>1080</v>
      </c>
    </row>
    <row r="15" spans="1:10" ht="15" thickBot="1">
      <c r="A15" s="211" t="s">
        <v>522</v>
      </c>
      <c r="B15" s="212" t="s">
        <v>785</v>
      </c>
      <c r="C15" s="213" t="s">
        <v>1078</v>
      </c>
      <c r="D15" s="214" t="s">
        <v>1079</v>
      </c>
      <c r="E15" s="214" t="s">
        <v>825</v>
      </c>
      <c r="F15" s="215" t="s">
        <v>1080</v>
      </c>
    </row>
    <row r="16" spans="1:10" ht="15.75" customHeight="1" thickBot="1">
      <c r="A16" s="448" t="s">
        <v>1085</v>
      </c>
      <c r="B16" s="449"/>
      <c r="C16" s="449"/>
      <c r="D16" s="449"/>
      <c r="E16" s="449"/>
      <c r="F16" s="450"/>
    </row>
    <row r="17" spans="1:6">
      <c r="A17" s="201" t="s">
        <v>513</v>
      </c>
      <c r="B17" s="202" t="s">
        <v>774</v>
      </c>
      <c r="C17" s="203" t="s">
        <v>1078</v>
      </c>
      <c r="D17" s="204" t="s">
        <v>1079</v>
      </c>
      <c r="E17" s="204" t="s">
        <v>801</v>
      </c>
      <c r="F17" s="205" t="s">
        <v>1086</v>
      </c>
    </row>
    <row r="18" spans="1:6">
      <c r="A18" s="206" t="s">
        <v>737</v>
      </c>
      <c r="B18" s="207" t="s">
        <v>775</v>
      </c>
      <c r="C18" s="233"/>
      <c r="D18" s="234"/>
      <c r="E18" s="234"/>
      <c r="F18" s="235"/>
    </row>
    <row r="19" spans="1:6">
      <c r="A19" s="206" t="s">
        <v>1041</v>
      </c>
      <c r="B19" s="207" t="s">
        <v>776</v>
      </c>
      <c r="C19" s="208" t="s">
        <v>1078</v>
      </c>
      <c r="D19" s="209" t="s">
        <v>1079</v>
      </c>
      <c r="E19" s="209" t="s">
        <v>783</v>
      </c>
      <c r="F19" s="210" t="s">
        <v>1086</v>
      </c>
    </row>
    <row r="20" spans="1:6">
      <c r="A20" s="206" t="s">
        <v>738</v>
      </c>
      <c r="B20" s="207" t="s">
        <v>777</v>
      </c>
      <c r="C20" s="208" t="s">
        <v>1078</v>
      </c>
      <c r="D20" s="209" t="s">
        <v>1079</v>
      </c>
      <c r="E20" s="209" t="s">
        <v>800</v>
      </c>
      <c r="F20" s="210" t="s">
        <v>1086</v>
      </c>
    </row>
    <row r="21" spans="1:6">
      <c r="A21" s="206" t="s">
        <v>516</v>
      </c>
      <c r="B21" s="207" t="s">
        <v>778</v>
      </c>
      <c r="C21" s="208" t="s">
        <v>1078</v>
      </c>
      <c r="D21" s="209" t="s">
        <v>1079</v>
      </c>
      <c r="E21" s="209" t="s">
        <v>806</v>
      </c>
      <c r="F21" s="210" t="s">
        <v>1086</v>
      </c>
    </row>
    <row r="22" spans="1:6">
      <c r="A22" s="206" t="s">
        <v>517</v>
      </c>
      <c r="B22" s="207" t="s">
        <v>779</v>
      </c>
      <c r="C22" s="208" t="s">
        <v>1078</v>
      </c>
      <c r="D22" s="209" t="s">
        <v>1079</v>
      </c>
      <c r="E22" s="209" t="s">
        <v>812</v>
      </c>
      <c r="F22" s="210" t="s">
        <v>1086</v>
      </c>
    </row>
    <row r="23" spans="1:6">
      <c r="A23" s="206" t="s">
        <v>742</v>
      </c>
      <c r="B23" s="207" t="s">
        <v>780</v>
      </c>
      <c r="C23" s="208" t="s">
        <v>1078</v>
      </c>
      <c r="D23" s="209" t="s">
        <v>1079</v>
      </c>
      <c r="E23" s="209" t="s">
        <v>816</v>
      </c>
      <c r="F23" s="210" t="s">
        <v>1086</v>
      </c>
    </row>
    <row r="24" spans="1:6">
      <c r="A24" s="206" t="s">
        <v>518</v>
      </c>
      <c r="B24" s="207" t="s">
        <v>781</v>
      </c>
      <c r="C24" s="208" t="s">
        <v>1078</v>
      </c>
      <c r="D24" s="209" t="s">
        <v>1079</v>
      </c>
      <c r="E24" s="209" t="s">
        <v>824</v>
      </c>
      <c r="F24" s="210" t="s">
        <v>1086</v>
      </c>
    </row>
    <row r="25" spans="1:6">
      <c r="A25" s="206" t="s">
        <v>519</v>
      </c>
      <c r="B25" s="207" t="s">
        <v>782</v>
      </c>
      <c r="C25" s="208" t="s">
        <v>1078</v>
      </c>
      <c r="D25" s="209" t="s">
        <v>1079</v>
      </c>
      <c r="E25" s="209" t="s">
        <v>817</v>
      </c>
      <c r="F25" s="210" t="s">
        <v>1086</v>
      </c>
    </row>
    <row r="26" spans="1:6" ht="28.8">
      <c r="A26" s="206" t="s">
        <v>1042</v>
      </c>
      <c r="B26" s="207" t="s">
        <v>783</v>
      </c>
      <c r="C26" s="208" t="s">
        <v>1078</v>
      </c>
      <c r="D26" s="209" t="s">
        <v>1079</v>
      </c>
      <c r="E26" s="209" t="s">
        <v>1084</v>
      </c>
      <c r="F26" s="210" t="s">
        <v>1086</v>
      </c>
    </row>
    <row r="27" spans="1:6">
      <c r="A27" s="206" t="s">
        <v>1043</v>
      </c>
      <c r="B27" s="207" t="s">
        <v>784</v>
      </c>
      <c r="C27" s="208" t="s">
        <v>1078</v>
      </c>
      <c r="D27" s="209" t="s">
        <v>1079</v>
      </c>
      <c r="E27" s="209" t="s">
        <v>823</v>
      </c>
      <c r="F27" s="210" t="s">
        <v>1086</v>
      </c>
    </row>
    <row r="28" spans="1:6" ht="15" thickBot="1">
      <c r="A28" s="211" t="s">
        <v>522</v>
      </c>
      <c r="B28" s="212" t="s">
        <v>785</v>
      </c>
      <c r="C28" s="213" t="s">
        <v>1078</v>
      </c>
      <c r="D28" s="214" t="s">
        <v>1079</v>
      </c>
      <c r="E28" s="214" t="s">
        <v>825</v>
      </c>
      <c r="F28" s="215" t="s">
        <v>1086</v>
      </c>
    </row>
    <row r="29" spans="1:6" ht="15" thickBot="1">
      <c r="A29" s="448" t="s">
        <v>1087</v>
      </c>
      <c r="B29" s="449"/>
      <c r="C29" s="449"/>
      <c r="D29" s="449"/>
      <c r="E29" s="449"/>
      <c r="F29" s="450"/>
    </row>
    <row r="30" spans="1:6">
      <c r="A30" s="201" t="s">
        <v>513</v>
      </c>
      <c r="B30" s="202" t="s">
        <v>774</v>
      </c>
      <c r="C30" s="203" t="s">
        <v>1078</v>
      </c>
      <c r="D30" s="204" t="s">
        <v>1088</v>
      </c>
      <c r="E30" s="204" t="s">
        <v>801</v>
      </c>
      <c r="F30" s="205" t="s">
        <v>841</v>
      </c>
    </row>
    <row r="31" spans="1:6">
      <c r="A31" s="206" t="s">
        <v>737</v>
      </c>
      <c r="B31" s="207" t="s">
        <v>775</v>
      </c>
      <c r="C31" s="233"/>
      <c r="D31" s="234"/>
      <c r="E31" s="234"/>
      <c r="F31" s="235"/>
    </row>
    <row r="32" spans="1:6">
      <c r="A32" s="206" t="s">
        <v>1041</v>
      </c>
      <c r="B32" s="207" t="s">
        <v>776</v>
      </c>
      <c r="C32" s="232" t="s">
        <v>1078</v>
      </c>
      <c r="D32" s="209" t="s">
        <v>1088</v>
      </c>
      <c r="E32" s="209" t="s">
        <v>783</v>
      </c>
      <c r="F32" s="210" t="s">
        <v>841</v>
      </c>
    </row>
    <row r="33" spans="1:6">
      <c r="A33" s="206" t="s">
        <v>738</v>
      </c>
      <c r="B33" s="207" t="s">
        <v>777</v>
      </c>
      <c r="C33" s="208" t="s">
        <v>1078</v>
      </c>
      <c r="D33" s="209" t="s">
        <v>1088</v>
      </c>
      <c r="E33" s="209" t="s">
        <v>800</v>
      </c>
      <c r="F33" s="210" t="s">
        <v>841</v>
      </c>
    </row>
    <row r="34" spans="1:6">
      <c r="A34" s="206" t="s">
        <v>516</v>
      </c>
      <c r="B34" s="207" t="s">
        <v>778</v>
      </c>
      <c r="C34" s="208" t="s">
        <v>1078</v>
      </c>
      <c r="D34" s="209" t="s">
        <v>1088</v>
      </c>
      <c r="E34" s="209" t="s">
        <v>806</v>
      </c>
      <c r="F34" s="210" t="s">
        <v>841</v>
      </c>
    </row>
    <row r="35" spans="1:6">
      <c r="A35" s="206" t="s">
        <v>517</v>
      </c>
      <c r="B35" s="207" t="s">
        <v>779</v>
      </c>
      <c r="C35" s="208" t="s">
        <v>1078</v>
      </c>
      <c r="D35" s="209" t="s">
        <v>1088</v>
      </c>
      <c r="E35" s="209" t="s">
        <v>812</v>
      </c>
      <c r="F35" s="210" t="s">
        <v>841</v>
      </c>
    </row>
    <row r="36" spans="1:6">
      <c r="A36" s="206" t="s">
        <v>742</v>
      </c>
      <c r="B36" s="207" t="s">
        <v>780</v>
      </c>
      <c r="C36" s="208" t="s">
        <v>1078</v>
      </c>
      <c r="D36" s="209" t="s">
        <v>1088</v>
      </c>
      <c r="E36" s="209" t="s">
        <v>816</v>
      </c>
      <c r="F36" s="210" t="s">
        <v>841</v>
      </c>
    </row>
    <row r="37" spans="1:6">
      <c r="A37" s="206" t="s">
        <v>518</v>
      </c>
      <c r="B37" s="207" t="s">
        <v>781</v>
      </c>
      <c r="C37" s="208" t="s">
        <v>1078</v>
      </c>
      <c r="D37" s="209" t="s">
        <v>1088</v>
      </c>
      <c r="E37" s="209" t="s">
        <v>824</v>
      </c>
      <c r="F37" s="210" t="s">
        <v>841</v>
      </c>
    </row>
    <row r="38" spans="1:6">
      <c r="A38" s="206" t="s">
        <v>519</v>
      </c>
      <c r="B38" s="207" t="s">
        <v>782</v>
      </c>
      <c r="C38" s="208" t="s">
        <v>1078</v>
      </c>
      <c r="D38" s="209" t="s">
        <v>1088</v>
      </c>
      <c r="E38" s="209" t="s">
        <v>817</v>
      </c>
      <c r="F38" s="210" t="s">
        <v>841</v>
      </c>
    </row>
    <row r="39" spans="1:6" ht="28.8">
      <c r="A39" s="206" t="s">
        <v>1042</v>
      </c>
      <c r="B39" s="207" t="s">
        <v>783</v>
      </c>
      <c r="C39" s="208" t="s">
        <v>1078</v>
      </c>
      <c r="D39" s="209" t="s">
        <v>1088</v>
      </c>
      <c r="E39" s="209" t="s">
        <v>1084</v>
      </c>
      <c r="F39" s="210" t="s">
        <v>841</v>
      </c>
    </row>
    <row r="40" spans="1:6">
      <c r="A40" s="206" t="s">
        <v>1043</v>
      </c>
      <c r="B40" s="207" t="s">
        <v>784</v>
      </c>
      <c r="C40" s="208" t="s">
        <v>1078</v>
      </c>
      <c r="D40" s="209" t="s">
        <v>1088</v>
      </c>
      <c r="E40" s="209" t="s">
        <v>823</v>
      </c>
      <c r="F40" s="210" t="s">
        <v>841</v>
      </c>
    </row>
    <row r="41" spans="1:6" ht="15" thickBot="1">
      <c r="A41" s="211" t="s">
        <v>522</v>
      </c>
      <c r="B41" s="212" t="s">
        <v>785</v>
      </c>
      <c r="C41" s="213" t="s">
        <v>1078</v>
      </c>
      <c r="D41" s="214" t="s">
        <v>1088</v>
      </c>
      <c r="E41" s="214" t="s">
        <v>825</v>
      </c>
      <c r="F41" s="215" t="s">
        <v>841</v>
      </c>
    </row>
    <row r="42" spans="1:6" ht="15" thickBot="1">
      <c r="A42" s="453" t="s">
        <v>1089</v>
      </c>
      <c r="B42" s="454"/>
      <c r="C42" s="454"/>
      <c r="D42" s="454"/>
      <c r="E42" s="454"/>
      <c r="F42" s="455"/>
    </row>
    <row r="43" spans="1:6">
      <c r="A43" s="201" t="s">
        <v>513</v>
      </c>
      <c r="B43" s="202" t="s">
        <v>774</v>
      </c>
      <c r="C43" s="203" t="s">
        <v>1078</v>
      </c>
      <c r="D43" s="204" t="s">
        <v>1088</v>
      </c>
      <c r="E43" s="204" t="s">
        <v>801</v>
      </c>
      <c r="F43" s="205" t="s">
        <v>842</v>
      </c>
    </row>
    <row r="44" spans="1:6">
      <c r="A44" s="206" t="s">
        <v>737</v>
      </c>
      <c r="B44" s="207" t="s">
        <v>775</v>
      </c>
      <c r="C44" s="233"/>
      <c r="D44" s="234"/>
      <c r="E44" s="234"/>
      <c r="F44" s="235"/>
    </row>
    <row r="45" spans="1:6">
      <c r="A45" s="206" t="s">
        <v>1041</v>
      </c>
      <c r="B45" s="207" t="s">
        <v>776</v>
      </c>
      <c r="C45" s="208" t="s">
        <v>1078</v>
      </c>
      <c r="D45" s="209" t="s">
        <v>1088</v>
      </c>
      <c r="E45" s="209" t="s">
        <v>783</v>
      </c>
      <c r="F45" s="210" t="s">
        <v>842</v>
      </c>
    </row>
    <row r="46" spans="1:6">
      <c r="A46" s="206" t="s">
        <v>738</v>
      </c>
      <c r="B46" s="207" t="s">
        <v>777</v>
      </c>
      <c r="C46" s="208" t="s">
        <v>1078</v>
      </c>
      <c r="D46" s="209" t="s">
        <v>1088</v>
      </c>
      <c r="E46" s="209" t="s">
        <v>800</v>
      </c>
      <c r="F46" s="210" t="s">
        <v>842</v>
      </c>
    </row>
    <row r="47" spans="1:6">
      <c r="A47" s="206" t="s">
        <v>516</v>
      </c>
      <c r="B47" s="207" t="s">
        <v>778</v>
      </c>
      <c r="C47" s="208" t="s">
        <v>1078</v>
      </c>
      <c r="D47" s="209" t="s">
        <v>1088</v>
      </c>
      <c r="E47" s="209" t="s">
        <v>806</v>
      </c>
      <c r="F47" s="210" t="s">
        <v>842</v>
      </c>
    </row>
    <row r="48" spans="1:6">
      <c r="A48" s="206" t="s">
        <v>517</v>
      </c>
      <c r="B48" s="207" t="s">
        <v>779</v>
      </c>
      <c r="C48" s="208" t="s">
        <v>1078</v>
      </c>
      <c r="D48" s="209" t="s">
        <v>1088</v>
      </c>
      <c r="E48" s="209" t="s">
        <v>812</v>
      </c>
      <c r="F48" s="210" t="s">
        <v>842</v>
      </c>
    </row>
    <row r="49" spans="1:6">
      <c r="A49" s="206" t="s">
        <v>742</v>
      </c>
      <c r="B49" s="207" t="s">
        <v>780</v>
      </c>
      <c r="C49" s="208" t="s">
        <v>1078</v>
      </c>
      <c r="D49" s="209" t="s">
        <v>1088</v>
      </c>
      <c r="E49" s="209" t="s">
        <v>816</v>
      </c>
      <c r="F49" s="210" t="s">
        <v>842</v>
      </c>
    </row>
    <row r="50" spans="1:6">
      <c r="A50" s="206" t="s">
        <v>518</v>
      </c>
      <c r="B50" s="207" t="s">
        <v>781</v>
      </c>
      <c r="C50" s="208" t="s">
        <v>1078</v>
      </c>
      <c r="D50" s="209" t="s">
        <v>1088</v>
      </c>
      <c r="E50" s="209" t="s">
        <v>824</v>
      </c>
      <c r="F50" s="210" t="s">
        <v>842</v>
      </c>
    </row>
    <row r="51" spans="1:6">
      <c r="A51" s="206" t="s">
        <v>519</v>
      </c>
      <c r="B51" s="207" t="s">
        <v>782</v>
      </c>
      <c r="C51" s="208" t="s">
        <v>1078</v>
      </c>
      <c r="D51" s="209" t="s">
        <v>1088</v>
      </c>
      <c r="E51" s="209" t="s">
        <v>817</v>
      </c>
      <c r="F51" s="210" t="s">
        <v>842</v>
      </c>
    </row>
    <row r="52" spans="1:6" ht="28.8">
      <c r="A52" s="206" t="s">
        <v>1042</v>
      </c>
      <c r="B52" s="207" t="s">
        <v>783</v>
      </c>
      <c r="C52" s="208" t="s">
        <v>1078</v>
      </c>
      <c r="D52" s="209" t="s">
        <v>1088</v>
      </c>
      <c r="E52" s="209" t="s">
        <v>1084</v>
      </c>
      <c r="F52" s="210" t="s">
        <v>842</v>
      </c>
    </row>
    <row r="53" spans="1:6">
      <c r="A53" s="206" t="s">
        <v>1043</v>
      </c>
      <c r="B53" s="207" t="s">
        <v>784</v>
      </c>
      <c r="C53" s="208" t="s">
        <v>1078</v>
      </c>
      <c r="D53" s="209" t="s">
        <v>1088</v>
      </c>
      <c r="E53" s="209" t="s">
        <v>823</v>
      </c>
      <c r="F53" s="210" t="s">
        <v>842</v>
      </c>
    </row>
    <row r="54" spans="1:6" ht="15" thickBot="1">
      <c r="A54" s="211" t="s">
        <v>522</v>
      </c>
      <c r="B54" s="212" t="s">
        <v>785</v>
      </c>
      <c r="C54" s="213" t="s">
        <v>1078</v>
      </c>
      <c r="D54" s="214" t="s">
        <v>1088</v>
      </c>
      <c r="E54" s="214" t="s">
        <v>825</v>
      </c>
      <c r="F54" s="215" t="s">
        <v>842</v>
      </c>
    </row>
    <row r="55" spans="1:6" ht="15" thickBot="1">
      <c r="A55" s="453" t="s">
        <v>1090</v>
      </c>
      <c r="B55" s="454"/>
      <c r="C55" s="454"/>
      <c r="D55" s="454"/>
      <c r="E55" s="454"/>
      <c r="F55" s="455"/>
    </row>
    <row r="56" spans="1:6">
      <c r="A56" s="201" t="s">
        <v>513</v>
      </c>
      <c r="B56" s="202" t="s">
        <v>774</v>
      </c>
      <c r="C56" s="203" t="s">
        <v>1078</v>
      </c>
      <c r="D56" s="204" t="s">
        <v>1088</v>
      </c>
      <c r="E56" s="204" t="s">
        <v>801</v>
      </c>
      <c r="F56" s="205" t="s">
        <v>843</v>
      </c>
    </row>
    <row r="57" spans="1:6">
      <c r="A57" s="206" t="s">
        <v>737</v>
      </c>
      <c r="B57" s="207" t="s">
        <v>775</v>
      </c>
      <c r="C57" s="233"/>
      <c r="D57" s="234"/>
      <c r="E57" s="234"/>
      <c r="F57" s="235"/>
    </row>
    <row r="58" spans="1:6">
      <c r="A58" s="206" t="s">
        <v>1041</v>
      </c>
      <c r="B58" s="207" t="s">
        <v>776</v>
      </c>
      <c r="C58" s="208" t="s">
        <v>1078</v>
      </c>
      <c r="D58" s="209" t="s">
        <v>1088</v>
      </c>
      <c r="E58" s="209" t="s">
        <v>783</v>
      </c>
      <c r="F58" s="210" t="s">
        <v>843</v>
      </c>
    </row>
    <row r="59" spans="1:6">
      <c r="A59" s="206" t="s">
        <v>738</v>
      </c>
      <c r="B59" s="207" t="s">
        <v>777</v>
      </c>
      <c r="C59" s="208" t="s">
        <v>1078</v>
      </c>
      <c r="D59" s="209" t="s">
        <v>1088</v>
      </c>
      <c r="E59" s="209" t="s">
        <v>800</v>
      </c>
      <c r="F59" s="210" t="s">
        <v>843</v>
      </c>
    </row>
    <row r="60" spans="1:6">
      <c r="A60" s="206" t="s">
        <v>516</v>
      </c>
      <c r="B60" s="207" t="s">
        <v>778</v>
      </c>
      <c r="C60" s="208" t="s">
        <v>1078</v>
      </c>
      <c r="D60" s="209" t="s">
        <v>1088</v>
      </c>
      <c r="E60" s="209" t="s">
        <v>806</v>
      </c>
      <c r="F60" s="210" t="s">
        <v>843</v>
      </c>
    </row>
    <row r="61" spans="1:6">
      <c r="A61" s="206" t="s">
        <v>517</v>
      </c>
      <c r="B61" s="207" t="s">
        <v>779</v>
      </c>
      <c r="C61" s="208" t="s">
        <v>1078</v>
      </c>
      <c r="D61" s="209" t="s">
        <v>1088</v>
      </c>
      <c r="E61" s="209" t="s">
        <v>812</v>
      </c>
      <c r="F61" s="210" t="s">
        <v>843</v>
      </c>
    </row>
    <row r="62" spans="1:6">
      <c r="A62" s="206" t="s">
        <v>742</v>
      </c>
      <c r="B62" s="207" t="s">
        <v>780</v>
      </c>
      <c r="C62" s="208" t="s">
        <v>1078</v>
      </c>
      <c r="D62" s="209" t="s">
        <v>1088</v>
      </c>
      <c r="E62" s="209" t="s">
        <v>816</v>
      </c>
      <c r="F62" s="210" t="s">
        <v>843</v>
      </c>
    </row>
    <row r="63" spans="1:6">
      <c r="A63" s="206" t="s">
        <v>518</v>
      </c>
      <c r="B63" s="207" t="s">
        <v>781</v>
      </c>
      <c r="C63" s="208" t="s">
        <v>1078</v>
      </c>
      <c r="D63" s="209" t="s">
        <v>1088</v>
      </c>
      <c r="E63" s="209" t="s">
        <v>824</v>
      </c>
      <c r="F63" s="210" t="s">
        <v>843</v>
      </c>
    </row>
    <row r="64" spans="1:6">
      <c r="A64" s="206" t="s">
        <v>519</v>
      </c>
      <c r="B64" s="207" t="s">
        <v>782</v>
      </c>
      <c r="C64" s="208" t="s">
        <v>1078</v>
      </c>
      <c r="D64" s="209" t="s">
        <v>1088</v>
      </c>
      <c r="E64" s="209" t="s">
        <v>817</v>
      </c>
      <c r="F64" s="210" t="s">
        <v>843</v>
      </c>
    </row>
    <row r="65" spans="1:6" ht="28.8">
      <c r="A65" s="206" t="s">
        <v>1042</v>
      </c>
      <c r="B65" s="207" t="s">
        <v>783</v>
      </c>
      <c r="C65" s="208" t="s">
        <v>1078</v>
      </c>
      <c r="D65" s="209" t="s">
        <v>1088</v>
      </c>
      <c r="E65" s="209" t="s">
        <v>1084</v>
      </c>
      <c r="F65" s="210" t="s">
        <v>843</v>
      </c>
    </row>
    <row r="66" spans="1:6">
      <c r="A66" s="206" t="s">
        <v>1043</v>
      </c>
      <c r="B66" s="207" t="s">
        <v>784</v>
      </c>
      <c r="C66" s="208" t="s">
        <v>1078</v>
      </c>
      <c r="D66" s="209" t="s">
        <v>1088</v>
      </c>
      <c r="E66" s="209" t="s">
        <v>823</v>
      </c>
      <c r="F66" s="210" t="s">
        <v>843</v>
      </c>
    </row>
    <row r="67" spans="1:6" ht="15" thickBot="1">
      <c r="A67" s="211" t="s">
        <v>522</v>
      </c>
      <c r="B67" s="212" t="s">
        <v>785</v>
      </c>
      <c r="C67" s="213" t="s">
        <v>1078</v>
      </c>
      <c r="D67" s="214" t="s">
        <v>1088</v>
      </c>
      <c r="E67" s="214" t="s">
        <v>825</v>
      </c>
      <c r="F67" s="215" t="s">
        <v>843</v>
      </c>
    </row>
    <row r="68" spans="1:6" ht="15" thickBot="1">
      <c r="A68" s="453" t="s">
        <v>1150</v>
      </c>
      <c r="B68" s="454"/>
      <c r="C68" s="454"/>
      <c r="D68" s="454"/>
      <c r="E68" s="454"/>
      <c r="F68" s="455"/>
    </row>
    <row r="69" spans="1:6">
      <c r="A69" s="201" t="s">
        <v>513</v>
      </c>
      <c r="B69" s="202" t="s">
        <v>774</v>
      </c>
      <c r="C69" s="314"/>
      <c r="D69" s="315"/>
      <c r="E69" s="315"/>
      <c r="F69" s="316"/>
    </row>
    <row r="70" spans="1:6">
      <c r="A70" s="206" t="s">
        <v>737</v>
      </c>
      <c r="B70" s="207" t="s">
        <v>775</v>
      </c>
      <c r="C70" s="233"/>
      <c r="D70" s="234"/>
      <c r="E70" s="234"/>
      <c r="F70" s="235"/>
    </row>
    <row r="71" spans="1:6">
      <c r="A71" s="206" t="s">
        <v>1041</v>
      </c>
      <c r="B71" s="207" t="s">
        <v>776</v>
      </c>
      <c r="C71" s="317"/>
      <c r="D71" s="318"/>
      <c r="E71" s="318"/>
      <c r="F71" s="319"/>
    </row>
    <row r="72" spans="1:6">
      <c r="A72" s="206" t="s">
        <v>738</v>
      </c>
      <c r="B72" s="207" t="s">
        <v>777</v>
      </c>
      <c r="C72" s="317"/>
      <c r="D72" s="318"/>
      <c r="E72" s="318"/>
      <c r="F72" s="319"/>
    </row>
    <row r="73" spans="1:6">
      <c r="A73" s="206" t="s">
        <v>516</v>
      </c>
      <c r="B73" s="207" t="s">
        <v>778</v>
      </c>
      <c r="C73" s="317"/>
      <c r="D73" s="318"/>
      <c r="E73" s="318"/>
      <c r="F73" s="319"/>
    </row>
    <row r="74" spans="1:6">
      <c r="A74" s="206" t="s">
        <v>517</v>
      </c>
      <c r="B74" s="207" t="s">
        <v>779</v>
      </c>
      <c r="C74" s="317"/>
      <c r="D74" s="318"/>
      <c r="E74" s="318"/>
      <c r="F74" s="319"/>
    </row>
    <row r="75" spans="1:6">
      <c r="A75" s="206" t="s">
        <v>742</v>
      </c>
      <c r="B75" s="207" t="s">
        <v>780</v>
      </c>
      <c r="C75" s="317"/>
      <c r="D75" s="318"/>
      <c r="E75" s="318"/>
      <c r="F75" s="319"/>
    </row>
    <row r="76" spans="1:6">
      <c r="A76" s="206" t="s">
        <v>518</v>
      </c>
      <c r="B76" s="207" t="s">
        <v>781</v>
      </c>
      <c r="C76" s="317"/>
      <c r="D76" s="318"/>
      <c r="E76" s="318"/>
      <c r="F76" s="319"/>
    </row>
    <row r="77" spans="1:6">
      <c r="A77" s="206" t="s">
        <v>519</v>
      </c>
      <c r="B77" s="207" t="s">
        <v>782</v>
      </c>
      <c r="C77" s="317"/>
      <c r="D77" s="318"/>
      <c r="E77" s="318"/>
      <c r="F77" s="319"/>
    </row>
    <row r="78" spans="1:6">
      <c r="A78" s="206" t="s">
        <v>1042</v>
      </c>
      <c r="B78" s="207" t="s">
        <v>783</v>
      </c>
      <c r="C78" s="317"/>
      <c r="D78" s="318"/>
      <c r="E78" s="318"/>
      <c r="F78" s="319"/>
    </row>
    <row r="79" spans="1:6">
      <c r="A79" s="206" t="s">
        <v>1043</v>
      </c>
      <c r="B79" s="207" t="s">
        <v>784</v>
      </c>
      <c r="C79" s="317"/>
      <c r="D79" s="318"/>
      <c r="E79" s="318"/>
      <c r="F79" s="319"/>
    </row>
    <row r="80" spans="1:6" ht="15" thickBot="1">
      <c r="A80" s="211" t="s">
        <v>522</v>
      </c>
      <c r="B80" s="212" t="s">
        <v>785</v>
      </c>
      <c r="C80" s="320"/>
      <c r="D80" s="321"/>
      <c r="E80" s="321"/>
      <c r="F80" s="322"/>
    </row>
    <row r="81" spans="1:6" ht="15" thickBot="1">
      <c r="A81" s="453" t="s">
        <v>1151</v>
      </c>
      <c r="B81" s="454"/>
      <c r="C81" s="454"/>
      <c r="D81" s="454"/>
      <c r="E81" s="454"/>
      <c r="F81" s="455"/>
    </row>
    <row r="82" spans="1:6">
      <c r="A82" s="201" t="s">
        <v>513</v>
      </c>
      <c r="B82" s="202" t="s">
        <v>774</v>
      </c>
      <c r="C82" s="314"/>
      <c r="D82" s="315"/>
      <c r="E82" s="315"/>
      <c r="F82" s="316"/>
    </row>
    <row r="83" spans="1:6">
      <c r="A83" s="206" t="s">
        <v>737</v>
      </c>
      <c r="B83" s="207" t="s">
        <v>775</v>
      </c>
      <c r="C83" s="233"/>
      <c r="D83" s="234"/>
      <c r="E83" s="234"/>
      <c r="F83" s="235"/>
    </row>
    <row r="84" spans="1:6">
      <c r="A84" s="206" t="s">
        <v>1041</v>
      </c>
      <c r="B84" s="207" t="s">
        <v>776</v>
      </c>
      <c r="C84" s="317"/>
      <c r="D84" s="318"/>
      <c r="E84" s="318"/>
      <c r="F84" s="319"/>
    </row>
    <row r="85" spans="1:6">
      <c r="A85" s="206" t="s">
        <v>738</v>
      </c>
      <c r="B85" s="207" t="s">
        <v>777</v>
      </c>
      <c r="C85" s="317"/>
      <c r="D85" s="318"/>
      <c r="E85" s="318"/>
      <c r="F85" s="319"/>
    </row>
    <row r="86" spans="1:6">
      <c r="A86" s="206" t="s">
        <v>516</v>
      </c>
      <c r="B86" s="207" t="s">
        <v>778</v>
      </c>
      <c r="C86" s="317"/>
      <c r="D86" s="318"/>
      <c r="E86" s="318"/>
      <c r="F86" s="319"/>
    </row>
    <row r="87" spans="1:6">
      <c r="A87" s="206" t="s">
        <v>517</v>
      </c>
      <c r="B87" s="207" t="s">
        <v>779</v>
      </c>
      <c r="C87" s="317"/>
      <c r="D87" s="318"/>
      <c r="E87" s="318"/>
      <c r="F87" s="319"/>
    </row>
    <row r="88" spans="1:6">
      <c r="A88" s="206" t="s">
        <v>742</v>
      </c>
      <c r="B88" s="207" t="s">
        <v>780</v>
      </c>
      <c r="C88" s="317"/>
      <c r="D88" s="318"/>
      <c r="E88" s="318"/>
      <c r="F88" s="319"/>
    </row>
    <row r="89" spans="1:6">
      <c r="A89" s="206" t="s">
        <v>518</v>
      </c>
      <c r="B89" s="207" t="s">
        <v>781</v>
      </c>
      <c r="C89" s="317"/>
      <c r="D89" s="318"/>
      <c r="E89" s="318"/>
      <c r="F89" s="319"/>
    </row>
    <row r="90" spans="1:6">
      <c r="A90" s="206" t="s">
        <v>519</v>
      </c>
      <c r="B90" s="207" t="s">
        <v>782</v>
      </c>
      <c r="C90" s="317"/>
      <c r="D90" s="318"/>
      <c r="E90" s="318"/>
      <c r="F90" s="319"/>
    </row>
    <row r="91" spans="1:6">
      <c r="A91" s="206" t="s">
        <v>1042</v>
      </c>
      <c r="B91" s="207" t="s">
        <v>783</v>
      </c>
      <c r="C91" s="317"/>
      <c r="D91" s="318"/>
      <c r="E91" s="318"/>
      <c r="F91" s="319"/>
    </row>
    <row r="92" spans="1:6">
      <c r="A92" s="206" t="s">
        <v>1043</v>
      </c>
      <c r="B92" s="207" t="s">
        <v>784</v>
      </c>
      <c r="C92" s="317"/>
      <c r="D92" s="318"/>
      <c r="E92" s="318"/>
      <c r="F92" s="319"/>
    </row>
    <row r="93" spans="1:6" ht="15" thickBot="1">
      <c r="A93" s="211" t="s">
        <v>522</v>
      </c>
      <c r="B93" s="212" t="s">
        <v>785</v>
      </c>
      <c r="C93" s="320"/>
      <c r="D93" s="321"/>
      <c r="E93" s="321"/>
      <c r="F93" s="322"/>
    </row>
    <row r="94" spans="1:6" ht="15" thickBot="1">
      <c r="A94" s="453" t="s">
        <v>1091</v>
      </c>
      <c r="B94" s="454"/>
      <c r="C94" s="454"/>
      <c r="D94" s="454"/>
      <c r="E94" s="454"/>
      <c r="F94" s="455"/>
    </row>
    <row r="95" spans="1:6">
      <c r="A95" s="201" t="s">
        <v>513</v>
      </c>
      <c r="B95" s="202" t="s">
        <v>774</v>
      </c>
      <c r="C95" s="203" t="s">
        <v>1078</v>
      </c>
      <c r="D95" s="204" t="s">
        <v>1088</v>
      </c>
      <c r="E95" s="204" t="s">
        <v>801</v>
      </c>
      <c r="F95" s="205" t="s">
        <v>845</v>
      </c>
    </row>
    <row r="96" spans="1:6">
      <c r="A96" s="206" t="s">
        <v>737</v>
      </c>
      <c r="B96" s="207" t="s">
        <v>775</v>
      </c>
      <c r="C96" s="233"/>
      <c r="D96" s="234"/>
      <c r="E96" s="234"/>
      <c r="F96" s="235"/>
    </row>
    <row r="97" spans="1:6">
      <c r="A97" s="206" t="s">
        <v>1041</v>
      </c>
      <c r="B97" s="207" t="s">
        <v>776</v>
      </c>
      <c r="C97" s="208" t="s">
        <v>1078</v>
      </c>
      <c r="D97" s="209" t="s">
        <v>1088</v>
      </c>
      <c r="E97" s="209" t="s">
        <v>783</v>
      </c>
      <c r="F97" s="210" t="s">
        <v>845</v>
      </c>
    </row>
    <row r="98" spans="1:6">
      <c r="A98" s="206" t="s">
        <v>738</v>
      </c>
      <c r="B98" s="207" t="s">
        <v>777</v>
      </c>
      <c r="C98" s="208" t="s">
        <v>1078</v>
      </c>
      <c r="D98" s="209" t="s">
        <v>1088</v>
      </c>
      <c r="E98" s="209" t="s">
        <v>800</v>
      </c>
      <c r="F98" s="210" t="s">
        <v>845</v>
      </c>
    </row>
    <row r="99" spans="1:6">
      <c r="A99" s="206" t="s">
        <v>516</v>
      </c>
      <c r="B99" s="207" t="s">
        <v>778</v>
      </c>
      <c r="C99" s="208" t="s">
        <v>1078</v>
      </c>
      <c r="D99" s="209" t="s">
        <v>1088</v>
      </c>
      <c r="E99" s="209" t="s">
        <v>806</v>
      </c>
      <c r="F99" s="210" t="s">
        <v>845</v>
      </c>
    </row>
    <row r="100" spans="1:6">
      <c r="A100" s="206" t="s">
        <v>517</v>
      </c>
      <c r="B100" s="207" t="s">
        <v>779</v>
      </c>
      <c r="C100" s="208" t="s">
        <v>1078</v>
      </c>
      <c r="D100" s="209" t="s">
        <v>1088</v>
      </c>
      <c r="E100" s="209" t="s">
        <v>812</v>
      </c>
      <c r="F100" s="210" t="s">
        <v>845</v>
      </c>
    </row>
    <row r="101" spans="1:6">
      <c r="A101" s="206" t="s">
        <v>742</v>
      </c>
      <c r="B101" s="207" t="s">
        <v>780</v>
      </c>
      <c r="C101" s="208" t="s">
        <v>1078</v>
      </c>
      <c r="D101" s="209" t="s">
        <v>1088</v>
      </c>
      <c r="E101" s="209" t="s">
        <v>816</v>
      </c>
      <c r="F101" s="210" t="s">
        <v>845</v>
      </c>
    </row>
    <row r="102" spans="1:6">
      <c r="A102" s="206" t="s">
        <v>518</v>
      </c>
      <c r="B102" s="207" t="s">
        <v>781</v>
      </c>
      <c r="C102" s="208" t="s">
        <v>1078</v>
      </c>
      <c r="D102" s="209" t="s">
        <v>1088</v>
      </c>
      <c r="E102" s="209" t="s">
        <v>824</v>
      </c>
      <c r="F102" s="210" t="s">
        <v>845</v>
      </c>
    </row>
    <row r="103" spans="1:6">
      <c r="A103" s="206" t="s">
        <v>519</v>
      </c>
      <c r="B103" s="207" t="s">
        <v>782</v>
      </c>
      <c r="C103" s="208" t="s">
        <v>1078</v>
      </c>
      <c r="D103" s="209" t="s">
        <v>1088</v>
      </c>
      <c r="E103" s="209" t="s">
        <v>817</v>
      </c>
      <c r="F103" s="210" t="s">
        <v>845</v>
      </c>
    </row>
    <row r="104" spans="1:6" ht="28.8">
      <c r="A104" s="206" t="s">
        <v>1042</v>
      </c>
      <c r="B104" s="207" t="s">
        <v>783</v>
      </c>
      <c r="C104" s="208" t="s">
        <v>1078</v>
      </c>
      <c r="D104" s="209" t="s">
        <v>1088</v>
      </c>
      <c r="E104" s="209" t="s">
        <v>1084</v>
      </c>
      <c r="F104" s="210" t="s">
        <v>845</v>
      </c>
    </row>
    <row r="105" spans="1:6">
      <c r="A105" s="206" t="s">
        <v>1043</v>
      </c>
      <c r="B105" s="207" t="s">
        <v>784</v>
      </c>
      <c r="C105" s="208" t="s">
        <v>1078</v>
      </c>
      <c r="D105" s="209" t="s">
        <v>1088</v>
      </c>
      <c r="E105" s="209" t="s">
        <v>823</v>
      </c>
      <c r="F105" s="210" t="s">
        <v>845</v>
      </c>
    </row>
    <row r="106" spans="1:6" ht="15" thickBot="1">
      <c r="A106" s="211" t="s">
        <v>522</v>
      </c>
      <c r="B106" s="212" t="s">
        <v>785</v>
      </c>
      <c r="C106" s="213" t="s">
        <v>1078</v>
      </c>
      <c r="D106" s="214" t="s">
        <v>1088</v>
      </c>
      <c r="E106" s="214" t="s">
        <v>825</v>
      </c>
      <c r="F106" s="215" t="s">
        <v>845</v>
      </c>
    </row>
    <row r="107" spans="1:6" ht="15" thickBot="1">
      <c r="A107" s="453" t="s">
        <v>1200</v>
      </c>
      <c r="B107" s="454"/>
      <c r="C107" s="454"/>
      <c r="D107" s="454"/>
      <c r="E107" s="454"/>
      <c r="F107" s="455"/>
    </row>
    <row r="108" spans="1:6">
      <c r="A108" s="201" t="s">
        <v>513</v>
      </c>
      <c r="B108" s="202" t="s">
        <v>774</v>
      </c>
      <c r="C108" s="203" t="s">
        <v>1078</v>
      </c>
      <c r="D108" s="204" t="s">
        <v>1088</v>
      </c>
      <c r="E108" s="204" t="s">
        <v>801</v>
      </c>
      <c r="F108" s="205" t="s">
        <v>1215</v>
      </c>
    </row>
    <row r="109" spans="1:6">
      <c r="A109" s="206" t="s">
        <v>737</v>
      </c>
      <c r="B109" s="207" t="s">
        <v>775</v>
      </c>
      <c r="C109" s="200"/>
      <c r="D109" s="129"/>
      <c r="E109" s="129"/>
      <c r="F109" s="216"/>
    </row>
    <row r="110" spans="1:6">
      <c r="A110" s="206" t="s">
        <v>1041</v>
      </c>
      <c r="B110" s="207" t="s">
        <v>776</v>
      </c>
      <c r="C110" s="208" t="s">
        <v>1078</v>
      </c>
      <c r="D110" s="209" t="s">
        <v>1088</v>
      </c>
      <c r="E110" s="209" t="s">
        <v>783</v>
      </c>
      <c r="F110" s="210" t="s">
        <v>1215</v>
      </c>
    </row>
    <row r="111" spans="1:6">
      <c r="A111" s="206" t="s">
        <v>738</v>
      </c>
      <c r="B111" s="207" t="s">
        <v>777</v>
      </c>
      <c r="C111" s="208" t="s">
        <v>1078</v>
      </c>
      <c r="D111" s="209" t="s">
        <v>1088</v>
      </c>
      <c r="E111" s="209" t="s">
        <v>800</v>
      </c>
      <c r="F111" s="210" t="s">
        <v>1215</v>
      </c>
    </row>
    <row r="112" spans="1:6">
      <c r="A112" s="206" t="s">
        <v>516</v>
      </c>
      <c r="B112" s="207" t="s">
        <v>778</v>
      </c>
      <c r="C112" s="208" t="s">
        <v>1078</v>
      </c>
      <c r="D112" s="209" t="s">
        <v>1088</v>
      </c>
      <c r="E112" s="209" t="s">
        <v>806</v>
      </c>
      <c r="F112" s="210" t="s">
        <v>1215</v>
      </c>
    </row>
    <row r="113" spans="1:6">
      <c r="A113" s="206" t="s">
        <v>517</v>
      </c>
      <c r="B113" s="207" t="s">
        <v>779</v>
      </c>
      <c r="C113" s="208" t="s">
        <v>1078</v>
      </c>
      <c r="D113" s="209" t="s">
        <v>1088</v>
      </c>
      <c r="E113" s="209" t="s">
        <v>812</v>
      </c>
      <c r="F113" s="210" t="s">
        <v>1215</v>
      </c>
    </row>
    <row r="114" spans="1:6">
      <c r="A114" s="206" t="s">
        <v>742</v>
      </c>
      <c r="B114" s="207" t="s">
        <v>780</v>
      </c>
      <c r="C114" s="208" t="s">
        <v>1078</v>
      </c>
      <c r="D114" s="209" t="s">
        <v>1088</v>
      </c>
      <c r="E114" s="209" t="s">
        <v>816</v>
      </c>
      <c r="F114" s="210" t="s">
        <v>1215</v>
      </c>
    </row>
    <row r="115" spans="1:6">
      <c r="A115" s="206" t="s">
        <v>518</v>
      </c>
      <c r="B115" s="207" t="s">
        <v>781</v>
      </c>
      <c r="C115" s="208" t="s">
        <v>1078</v>
      </c>
      <c r="D115" s="209" t="s">
        <v>1088</v>
      </c>
      <c r="E115" s="209" t="s">
        <v>824</v>
      </c>
      <c r="F115" s="210" t="s">
        <v>1215</v>
      </c>
    </row>
    <row r="116" spans="1:6">
      <c r="A116" s="206" t="s">
        <v>519</v>
      </c>
      <c r="B116" s="207" t="s">
        <v>782</v>
      </c>
      <c r="C116" s="208" t="s">
        <v>1078</v>
      </c>
      <c r="D116" s="209" t="s">
        <v>1088</v>
      </c>
      <c r="E116" s="209" t="s">
        <v>817</v>
      </c>
      <c r="F116" s="210" t="s">
        <v>1215</v>
      </c>
    </row>
    <row r="117" spans="1:6" ht="28.8">
      <c r="A117" s="206" t="s">
        <v>1042</v>
      </c>
      <c r="B117" s="207" t="s">
        <v>783</v>
      </c>
      <c r="C117" s="208" t="s">
        <v>1078</v>
      </c>
      <c r="D117" s="209" t="s">
        <v>1088</v>
      </c>
      <c r="E117" s="209" t="s">
        <v>1084</v>
      </c>
      <c r="F117" s="210" t="s">
        <v>1215</v>
      </c>
    </row>
    <row r="118" spans="1:6">
      <c r="A118" s="206" t="s">
        <v>1043</v>
      </c>
      <c r="B118" s="207" t="s">
        <v>784</v>
      </c>
      <c r="C118" s="208" t="s">
        <v>1078</v>
      </c>
      <c r="D118" s="209" t="s">
        <v>1088</v>
      </c>
      <c r="E118" s="209" t="s">
        <v>823</v>
      </c>
      <c r="F118" s="210" t="s">
        <v>1215</v>
      </c>
    </row>
    <row r="119" spans="1:6" ht="15" thickBot="1">
      <c r="A119" s="211" t="s">
        <v>522</v>
      </c>
      <c r="B119" s="212" t="s">
        <v>785</v>
      </c>
      <c r="C119" s="213" t="s">
        <v>1078</v>
      </c>
      <c r="D119" s="214" t="s">
        <v>1088</v>
      </c>
      <c r="E119" s="214" t="s">
        <v>825</v>
      </c>
      <c r="F119" s="215" t="s">
        <v>1215</v>
      </c>
    </row>
    <row r="120" spans="1:6" ht="15" customHeight="1" thickBot="1">
      <c r="A120" s="453" t="s">
        <v>1040</v>
      </c>
      <c r="B120" s="454"/>
      <c r="C120" s="454"/>
      <c r="D120" s="454"/>
      <c r="E120" s="454"/>
      <c r="F120" s="455"/>
    </row>
    <row r="121" spans="1:6">
      <c r="A121" s="201" t="s">
        <v>513</v>
      </c>
      <c r="B121" s="202" t="s">
        <v>774</v>
      </c>
      <c r="C121" s="203" t="s">
        <v>1078</v>
      </c>
      <c r="D121" s="204" t="s">
        <v>1088</v>
      </c>
      <c r="E121" s="204" t="s">
        <v>801</v>
      </c>
      <c r="F121" s="205" t="s">
        <v>1092</v>
      </c>
    </row>
    <row r="122" spans="1:6">
      <c r="A122" s="206" t="s">
        <v>737</v>
      </c>
      <c r="B122" s="207" t="s">
        <v>775</v>
      </c>
      <c r="C122" s="200"/>
      <c r="D122" s="129"/>
      <c r="E122" s="129"/>
      <c r="F122" s="216"/>
    </row>
    <row r="123" spans="1:6">
      <c r="A123" s="206" t="s">
        <v>1041</v>
      </c>
      <c r="B123" s="207" t="s">
        <v>776</v>
      </c>
      <c r="C123" s="208" t="s">
        <v>1078</v>
      </c>
      <c r="D123" s="209" t="s">
        <v>1088</v>
      </c>
      <c r="E123" s="209" t="s">
        <v>783</v>
      </c>
      <c r="F123" s="210" t="s">
        <v>1092</v>
      </c>
    </row>
    <row r="124" spans="1:6">
      <c r="A124" s="206" t="s">
        <v>738</v>
      </c>
      <c r="B124" s="207" t="s">
        <v>777</v>
      </c>
      <c r="C124" s="208" t="s">
        <v>1078</v>
      </c>
      <c r="D124" s="209" t="s">
        <v>1088</v>
      </c>
      <c r="E124" s="209" t="s">
        <v>800</v>
      </c>
      <c r="F124" s="210" t="s">
        <v>1092</v>
      </c>
    </row>
    <row r="125" spans="1:6">
      <c r="A125" s="206" t="s">
        <v>516</v>
      </c>
      <c r="B125" s="207" t="s">
        <v>778</v>
      </c>
      <c r="C125" s="208" t="s">
        <v>1078</v>
      </c>
      <c r="D125" s="209" t="s">
        <v>1088</v>
      </c>
      <c r="E125" s="209" t="s">
        <v>806</v>
      </c>
      <c r="F125" s="210" t="s">
        <v>1092</v>
      </c>
    </row>
    <row r="126" spans="1:6">
      <c r="A126" s="206" t="s">
        <v>517</v>
      </c>
      <c r="B126" s="207" t="s">
        <v>779</v>
      </c>
      <c r="C126" s="208" t="s">
        <v>1078</v>
      </c>
      <c r="D126" s="209" t="s">
        <v>1088</v>
      </c>
      <c r="E126" s="209" t="s">
        <v>812</v>
      </c>
      <c r="F126" s="210" t="s">
        <v>1092</v>
      </c>
    </row>
    <row r="127" spans="1:6">
      <c r="A127" s="206" t="s">
        <v>742</v>
      </c>
      <c r="B127" s="207" t="s">
        <v>780</v>
      </c>
      <c r="C127" s="208" t="s">
        <v>1078</v>
      </c>
      <c r="D127" s="209" t="s">
        <v>1088</v>
      </c>
      <c r="E127" s="209" t="s">
        <v>816</v>
      </c>
      <c r="F127" s="210" t="s">
        <v>1092</v>
      </c>
    </row>
    <row r="128" spans="1:6">
      <c r="A128" s="206" t="s">
        <v>518</v>
      </c>
      <c r="B128" s="207" t="s">
        <v>781</v>
      </c>
      <c r="C128" s="208" t="s">
        <v>1078</v>
      </c>
      <c r="D128" s="209" t="s">
        <v>1088</v>
      </c>
      <c r="E128" s="209" t="s">
        <v>824</v>
      </c>
      <c r="F128" s="210" t="s">
        <v>1092</v>
      </c>
    </row>
    <row r="129" spans="1:6">
      <c r="A129" s="206" t="s">
        <v>519</v>
      </c>
      <c r="B129" s="207" t="s">
        <v>782</v>
      </c>
      <c r="C129" s="208" t="s">
        <v>1078</v>
      </c>
      <c r="D129" s="209" t="s">
        <v>1088</v>
      </c>
      <c r="E129" s="209" t="s">
        <v>817</v>
      </c>
      <c r="F129" s="210" t="s">
        <v>1092</v>
      </c>
    </row>
    <row r="130" spans="1:6" ht="28.8">
      <c r="A130" s="206" t="s">
        <v>1042</v>
      </c>
      <c r="B130" s="207" t="s">
        <v>783</v>
      </c>
      <c r="C130" s="208" t="s">
        <v>1078</v>
      </c>
      <c r="D130" s="209" t="s">
        <v>1088</v>
      </c>
      <c r="E130" s="209" t="s">
        <v>1084</v>
      </c>
      <c r="F130" s="210" t="s">
        <v>1092</v>
      </c>
    </row>
    <row r="131" spans="1:6">
      <c r="A131" s="206" t="s">
        <v>1043</v>
      </c>
      <c r="B131" s="207" t="s">
        <v>784</v>
      </c>
      <c r="C131" s="208" t="s">
        <v>1078</v>
      </c>
      <c r="D131" s="209" t="s">
        <v>1088</v>
      </c>
      <c r="E131" s="209" t="s">
        <v>823</v>
      </c>
      <c r="F131" s="210" t="s">
        <v>1092</v>
      </c>
    </row>
    <row r="132" spans="1:6" ht="15" thickBot="1">
      <c r="A132" s="211" t="s">
        <v>522</v>
      </c>
      <c r="B132" s="212" t="s">
        <v>785</v>
      </c>
      <c r="C132" s="213" t="s">
        <v>1078</v>
      </c>
      <c r="D132" s="214" t="s">
        <v>1088</v>
      </c>
      <c r="E132" s="214" t="s">
        <v>825</v>
      </c>
      <c r="F132" s="215" t="s">
        <v>1092</v>
      </c>
    </row>
  </sheetData>
  <mergeCells count="13">
    <mergeCell ref="A29:F29"/>
    <mergeCell ref="A1:A2"/>
    <mergeCell ref="C1:F1"/>
    <mergeCell ref="H1:J1"/>
    <mergeCell ref="A3:F3"/>
    <mergeCell ref="A16:F16"/>
    <mergeCell ref="A42:F42"/>
    <mergeCell ref="A55:F55"/>
    <mergeCell ref="A68:F68"/>
    <mergeCell ref="A94:F94"/>
    <mergeCell ref="A120:F120"/>
    <mergeCell ref="A81:F81"/>
    <mergeCell ref="A107:F107"/>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98"/>
  <sheetViews>
    <sheetView showGridLines="0" topLeftCell="A37" workbookViewId="0">
      <selection activeCell="C102" sqref="C102"/>
    </sheetView>
  </sheetViews>
  <sheetFormatPr baseColWidth="10" defaultColWidth="11.44140625" defaultRowHeight="14.4"/>
  <cols>
    <col min="1" max="1" width="57.5546875" style="197" bestFit="1" customWidth="1"/>
    <col min="2" max="2" width="13.33203125" style="197" customWidth="1"/>
    <col min="3" max="3" width="18.33203125" style="197" customWidth="1"/>
    <col min="4" max="4" width="10.88671875" style="197" bestFit="1" customWidth="1"/>
    <col min="5" max="5" width="15.5546875" style="197" customWidth="1"/>
    <col min="6" max="6" width="59.109375" style="197" customWidth="1"/>
    <col min="7" max="7" width="6.5546875" style="197" customWidth="1"/>
    <col min="8" max="8" width="16.109375" style="197" customWidth="1"/>
    <col min="9" max="9" width="1.109375" style="197" customWidth="1"/>
    <col min="10" max="10" width="48.6640625" style="197" bestFit="1" customWidth="1"/>
    <col min="11" max="16384" width="11.44140625" style="197"/>
  </cols>
  <sheetData>
    <row r="1" spans="1:10" ht="30.75" customHeight="1" thickBot="1">
      <c r="A1" s="444" t="s">
        <v>1063</v>
      </c>
      <c r="B1" s="199" t="s">
        <v>1064</v>
      </c>
      <c r="C1" s="446" t="s">
        <v>1119</v>
      </c>
      <c r="D1" s="447"/>
      <c r="E1" s="447"/>
      <c r="F1" s="447"/>
      <c r="H1" s="456" t="s">
        <v>1076</v>
      </c>
      <c r="I1" s="457"/>
      <c r="J1" s="458"/>
    </row>
    <row r="2" spans="1:10" ht="15" customHeight="1" thickBot="1">
      <c r="A2" s="445"/>
      <c r="B2" s="172" t="s">
        <v>1065</v>
      </c>
      <c r="C2" s="173" t="s">
        <v>1066</v>
      </c>
      <c r="D2" s="173" t="s">
        <v>1012</v>
      </c>
      <c r="E2" s="172" t="s">
        <v>1065</v>
      </c>
      <c r="F2" s="173" t="s">
        <v>1067</v>
      </c>
      <c r="H2" s="239" t="s">
        <v>748</v>
      </c>
      <c r="I2" s="240"/>
      <c r="J2" s="241" t="s">
        <v>749</v>
      </c>
    </row>
    <row r="3" spans="1:10" ht="15.75" customHeight="1" thickBot="1">
      <c r="A3" s="448" t="s">
        <v>1093</v>
      </c>
      <c r="B3" s="449"/>
      <c r="C3" s="449"/>
      <c r="D3" s="449"/>
      <c r="E3" s="449"/>
      <c r="F3" s="450"/>
      <c r="H3" s="242"/>
      <c r="I3" s="323"/>
      <c r="J3" s="324" t="s">
        <v>751</v>
      </c>
    </row>
    <row r="4" spans="1:10" ht="29.4" thickBot="1">
      <c r="A4" s="217" t="s">
        <v>513</v>
      </c>
      <c r="B4" s="218" t="s">
        <v>774</v>
      </c>
      <c r="C4" s="203" t="s">
        <v>1078</v>
      </c>
      <c r="D4" s="204" t="s">
        <v>1094</v>
      </c>
      <c r="E4" s="204" t="s">
        <v>804</v>
      </c>
      <c r="F4" s="205" t="s">
        <v>1095</v>
      </c>
      <c r="H4" s="243"/>
      <c r="I4" s="244"/>
      <c r="J4" s="245" t="s">
        <v>1081</v>
      </c>
    </row>
    <row r="5" spans="1:10">
      <c r="A5" s="206" t="s">
        <v>737</v>
      </c>
      <c r="B5" s="220" t="s">
        <v>775</v>
      </c>
      <c r="C5" s="200"/>
      <c r="D5" s="129"/>
      <c r="E5" s="129"/>
      <c r="F5" s="216"/>
    </row>
    <row r="6" spans="1:10" ht="28.8">
      <c r="A6" s="219" t="s">
        <v>1041</v>
      </c>
      <c r="B6" s="220" t="s">
        <v>776</v>
      </c>
      <c r="C6" s="208" t="s">
        <v>1078</v>
      </c>
      <c r="D6" s="209" t="s">
        <v>1094</v>
      </c>
      <c r="E6" s="209" t="s">
        <v>778</v>
      </c>
      <c r="F6" s="210" t="s">
        <v>1095</v>
      </c>
    </row>
    <row r="7" spans="1:10" ht="28.8">
      <c r="A7" s="219" t="s">
        <v>739</v>
      </c>
      <c r="B7" s="220" t="s">
        <v>777</v>
      </c>
      <c r="C7" s="208" t="s">
        <v>1078</v>
      </c>
      <c r="D7" s="209" t="s">
        <v>1094</v>
      </c>
      <c r="E7" s="209" t="s">
        <v>788</v>
      </c>
      <c r="F7" s="210" t="s">
        <v>1095</v>
      </c>
    </row>
    <row r="8" spans="1:10" ht="28.8">
      <c r="A8" s="219" t="s">
        <v>525</v>
      </c>
      <c r="B8" s="220" t="s">
        <v>778</v>
      </c>
      <c r="C8" s="208" t="s">
        <v>1078</v>
      </c>
      <c r="D8" s="209" t="s">
        <v>1094</v>
      </c>
      <c r="E8" s="209" t="s">
        <v>803</v>
      </c>
      <c r="F8" s="210" t="s">
        <v>1095</v>
      </c>
    </row>
    <row r="9" spans="1:10" ht="28.8">
      <c r="A9" s="219" t="s">
        <v>526</v>
      </c>
      <c r="B9" s="220" t="s">
        <v>779</v>
      </c>
      <c r="C9" s="208" t="s">
        <v>1078</v>
      </c>
      <c r="D9" s="209" t="s">
        <v>1094</v>
      </c>
      <c r="E9" s="221" t="s">
        <v>809</v>
      </c>
      <c r="F9" s="210" t="s">
        <v>1095</v>
      </c>
    </row>
    <row r="10" spans="1:10" ht="28.8">
      <c r="A10" s="219" t="s">
        <v>517</v>
      </c>
      <c r="B10" s="220" t="s">
        <v>780</v>
      </c>
      <c r="C10" s="208" t="s">
        <v>1078</v>
      </c>
      <c r="D10" s="209" t="s">
        <v>1094</v>
      </c>
      <c r="E10" s="221" t="s">
        <v>815</v>
      </c>
      <c r="F10" s="210" t="s">
        <v>1095</v>
      </c>
    </row>
    <row r="11" spans="1:10" ht="28.8">
      <c r="A11" s="219" t="s">
        <v>742</v>
      </c>
      <c r="B11" s="220" t="s">
        <v>781</v>
      </c>
      <c r="C11" s="208" t="s">
        <v>1078</v>
      </c>
      <c r="D11" s="209" t="s">
        <v>1094</v>
      </c>
      <c r="E11" s="221" t="s">
        <v>819</v>
      </c>
      <c r="F11" s="210" t="s">
        <v>1095</v>
      </c>
    </row>
    <row r="12" spans="1:10" ht="28.8">
      <c r="A12" s="219" t="s">
        <v>518</v>
      </c>
      <c r="B12" s="220" t="s">
        <v>782</v>
      </c>
      <c r="C12" s="208" t="s">
        <v>1078</v>
      </c>
      <c r="D12" s="209" t="s">
        <v>1094</v>
      </c>
      <c r="E12" s="221" t="s">
        <v>862</v>
      </c>
      <c r="F12" s="210" t="s">
        <v>1095</v>
      </c>
    </row>
    <row r="13" spans="1:10" ht="28.8">
      <c r="A13" s="219" t="s">
        <v>519</v>
      </c>
      <c r="B13" s="220" t="s">
        <v>783</v>
      </c>
      <c r="C13" s="208" t="s">
        <v>1078</v>
      </c>
      <c r="D13" s="209" t="s">
        <v>1094</v>
      </c>
      <c r="E13" s="221" t="s">
        <v>820</v>
      </c>
      <c r="F13" s="210" t="s">
        <v>1095</v>
      </c>
    </row>
    <row r="14" spans="1:10" ht="28.8">
      <c r="A14" s="219" t="s">
        <v>1042</v>
      </c>
      <c r="B14" s="220" t="s">
        <v>784</v>
      </c>
      <c r="C14" s="208" t="s">
        <v>1078</v>
      </c>
      <c r="D14" s="209" t="s">
        <v>1094</v>
      </c>
      <c r="E14" s="221" t="s">
        <v>1096</v>
      </c>
      <c r="F14" s="210" t="s">
        <v>1095</v>
      </c>
    </row>
    <row r="15" spans="1:10" ht="28.8">
      <c r="A15" s="219" t="s">
        <v>1043</v>
      </c>
      <c r="B15" s="220" t="s">
        <v>785</v>
      </c>
      <c r="C15" s="208" t="s">
        <v>1078</v>
      </c>
      <c r="D15" s="209" t="s">
        <v>1094</v>
      </c>
      <c r="E15" s="209" t="s">
        <v>861</v>
      </c>
      <c r="F15" s="210" t="s">
        <v>1095</v>
      </c>
    </row>
    <row r="16" spans="1:10" ht="28.8">
      <c r="A16" s="219" t="s">
        <v>522</v>
      </c>
      <c r="B16" s="220" t="s">
        <v>786</v>
      </c>
      <c r="C16" s="208" t="s">
        <v>1078</v>
      </c>
      <c r="D16" s="209" t="s">
        <v>1094</v>
      </c>
      <c r="E16" s="209" t="s">
        <v>863</v>
      </c>
      <c r="F16" s="210" t="s">
        <v>1095</v>
      </c>
    </row>
    <row r="17" spans="1:6" ht="28.8">
      <c r="A17" s="207" t="s">
        <v>1097</v>
      </c>
      <c r="B17" s="220" t="s">
        <v>787</v>
      </c>
      <c r="C17" s="233"/>
      <c r="D17" s="234"/>
      <c r="E17" s="234"/>
      <c r="F17" s="235"/>
    </row>
    <row r="18" spans="1:6" ht="15" thickBot="1">
      <c r="A18" s="222" t="s">
        <v>1098</v>
      </c>
      <c r="B18" s="223" t="s">
        <v>788</v>
      </c>
      <c r="C18" s="236"/>
      <c r="D18" s="237"/>
      <c r="E18" s="237"/>
      <c r="F18" s="238"/>
    </row>
    <row r="19" spans="1:6" ht="15" customHeight="1" thickBot="1">
      <c r="A19" s="448" t="s">
        <v>1060</v>
      </c>
      <c r="B19" s="449"/>
      <c r="C19" s="449"/>
      <c r="D19" s="449"/>
      <c r="E19" s="449"/>
      <c r="F19" s="450"/>
    </row>
    <row r="20" spans="1:6">
      <c r="A20" s="224" t="s">
        <v>513</v>
      </c>
      <c r="B20" s="202" t="s">
        <v>774</v>
      </c>
      <c r="C20" s="203" t="s">
        <v>1078</v>
      </c>
      <c r="D20" s="204" t="s">
        <v>1094</v>
      </c>
      <c r="E20" s="204" t="s">
        <v>804</v>
      </c>
      <c r="F20" s="205" t="s">
        <v>1099</v>
      </c>
    </row>
    <row r="21" spans="1:6">
      <c r="A21" s="206" t="s">
        <v>737</v>
      </c>
      <c r="B21" s="207" t="s">
        <v>775</v>
      </c>
      <c r="C21" s="200"/>
      <c r="D21" s="129"/>
      <c r="E21" s="129"/>
      <c r="F21" s="216"/>
    </row>
    <row r="22" spans="1:6">
      <c r="A22" s="219" t="s">
        <v>1041</v>
      </c>
      <c r="B22" s="207" t="s">
        <v>776</v>
      </c>
      <c r="C22" s="208" t="s">
        <v>1078</v>
      </c>
      <c r="D22" s="209" t="s">
        <v>1094</v>
      </c>
      <c r="E22" s="209" t="s">
        <v>778</v>
      </c>
      <c r="F22" s="210" t="s">
        <v>1099</v>
      </c>
    </row>
    <row r="23" spans="1:6">
      <c r="A23" s="219" t="s">
        <v>739</v>
      </c>
      <c r="B23" s="207" t="s">
        <v>777</v>
      </c>
      <c r="C23" s="208" t="s">
        <v>1078</v>
      </c>
      <c r="D23" s="209" t="s">
        <v>1094</v>
      </c>
      <c r="E23" s="209" t="s">
        <v>788</v>
      </c>
      <c r="F23" s="210" t="s">
        <v>1099</v>
      </c>
    </row>
    <row r="24" spans="1:6">
      <c r="A24" s="219" t="s">
        <v>525</v>
      </c>
      <c r="B24" s="207" t="s">
        <v>778</v>
      </c>
      <c r="C24" s="208" t="s">
        <v>1078</v>
      </c>
      <c r="D24" s="209" t="s">
        <v>1094</v>
      </c>
      <c r="E24" s="209" t="s">
        <v>803</v>
      </c>
      <c r="F24" s="210" t="s">
        <v>1099</v>
      </c>
    </row>
    <row r="25" spans="1:6">
      <c r="A25" s="219" t="s">
        <v>526</v>
      </c>
      <c r="B25" s="207" t="s">
        <v>779</v>
      </c>
      <c r="C25" s="208" t="s">
        <v>1078</v>
      </c>
      <c r="D25" s="209" t="s">
        <v>1094</v>
      </c>
      <c r="E25" s="221" t="s">
        <v>809</v>
      </c>
      <c r="F25" s="210" t="s">
        <v>1099</v>
      </c>
    </row>
    <row r="26" spans="1:6">
      <c r="A26" s="219" t="s">
        <v>517</v>
      </c>
      <c r="B26" s="207" t="s">
        <v>780</v>
      </c>
      <c r="C26" s="208" t="s">
        <v>1078</v>
      </c>
      <c r="D26" s="209" t="s">
        <v>1094</v>
      </c>
      <c r="E26" s="221" t="s">
        <v>815</v>
      </c>
      <c r="F26" s="210" t="s">
        <v>1099</v>
      </c>
    </row>
    <row r="27" spans="1:6">
      <c r="A27" s="219" t="s">
        <v>742</v>
      </c>
      <c r="B27" s="207" t="s">
        <v>781</v>
      </c>
      <c r="C27" s="208" t="s">
        <v>1078</v>
      </c>
      <c r="D27" s="209" t="s">
        <v>1094</v>
      </c>
      <c r="E27" s="221" t="s">
        <v>819</v>
      </c>
      <c r="F27" s="210" t="s">
        <v>1099</v>
      </c>
    </row>
    <row r="28" spans="1:6">
      <c r="A28" s="219" t="s">
        <v>518</v>
      </c>
      <c r="B28" s="207" t="s">
        <v>782</v>
      </c>
      <c r="C28" s="208" t="s">
        <v>1078</v>
      </c>
      <c r="D28" s="209" t="s">
        <v>1094</v>
      </c>
      <c r="E28" s="221" t="s">
        <v>862</v>
      </c>
      <c r="F28" s="210" t="s">
        <v>1099</v>
      </c>
    </row>
    <row r="29" spans="1:6">
      <c r="A29" s="219" t="s">
        <v>519</v>
      </c>
      <c r="B29" s="207" t="s">
        <v>783</v>
      </c>
      <c r="C29" s="208" t="s">
        <v>1078</v>
      </c>
      <c r="D29" s="209" t="s">
        <v>1094</v>
      </c>
      <c r="E29" s="221" t="s">
        <v>820</v>
      </c>
      <c r="F29" s="210" t="s">
        <v>1099</v>
      </c>
    </row>
    <row r="30" spans="1:6" ht="28.8">
      <c r="A30" s="219" t="s">
        <v>1042</v>
      </c>
      <c r="B30" s="207" t="s">
        <v>784</v>
      </c>
      <c r="C30" s="208" t="s">
        <v>1078</v>
      </c>
      <c r="D30" s="209" t="s">
        <v>1094</v>
      </c>
      <c r="E30" s="221" t="s">
        <v>1096</v>
      </c>
      <c r="F30" s="210" t="s">
        <v>1099</v>
      </c>
    </row>
    <row r="31" spans="1:6">
      <c r="A31" s="219" t="s">
        <v>1043</v>
      </c>
      <c r="B31" s="207" t="s">
        <v>785</v>
      </c>
      <c r="C31" s="208" t="s">
        <v>1078</v>
      </c>
      <c r="D31" s="209" t="s">
        <v>1094</v>
      </c>
      <c r="E31" s="209" t="s">
        <v>861</v>
      </c>
      <c r="F31" s="210" t="s">
        <v>1099</v>
      </c>
    </row>
    <row r="32" spans="1:6">
      <c r="A32" s="219" t="s">
        <v>522</v>
      </c>
      <c r="B32" s="207" t="s">
        <v>786</v>
      </c>
      <c r="C32" s="208" t="s">
        <v>1078</v>
      </c>
      <c r="D32" s="209" t="s">
        <v>1094</v>
      </c>
      <c r="E32" s="209" t="s">
        <v>863</v>
      </c>
      <c r="F32" s="210" t="s">
        <v>1099</v>
      </c>
    </row>
    <row r="33" spans="1:6" ht="28.8">
      <c r="A33" s="207" t="s">
        <v>1097</v>
      </c>
      <c r="B33" s="207" t="s">
        <v>787</v>
      </c>
      <c r="C33" s="233"/>
      <c r="D33" s="234"/>
      <c r="E33" s="234"/>
      <c r="F33" s="235"/>
    </row>
    <row r="34" spans="1:6" ht="15" thickBot="1">
      <c r="A34" s="212" t="s">
        <v>1098</v>
      </c>
      <c r="B34" s="212" t="s">
        <v>788</v>
      </c>
      <c r="C34" s="236"/>
      <c r="D34" s="237"/>
      <c r="E34" s="237"/>
      <c r="F34" s="238"/>
    </row>
    <row r="35" spans="1:6" ht="15" thickBot="1">
      <c r="A35" s="448" t="s">
        <v>1100</v>
      </c>
      <c r="B35" s="449"/>
      <c r="C35" s="449"/>
      <c r="D35" s="449"/>
      <c r="E35" s="449"/>
      <c r="F35" s="450"/>
    </row>
    <row r="36" spans="1:6">
      <c r="A36" s="224" t="s">
        <v>513</v>
      </c>
      <c r="B36" s="202" t="s">
        <v>774</v>
      </c>
      <c r="C36" s="203" t="s">
        <v>1078</v>
      </c>
      <c r="D36" s="204" t="s">
        <v>1094</v>
      </c>
      <c r="E36" s="204" t="s">
        <v>804</v>
      </c>
      <c r="F36" s="205" t="s">
        <v>1101</v>
      </c>
    </row>
    <row r="37" spans="1:6">
      <c r="A37" s="206" t="s">
        <v>737</v>
      </c>
      <c r="B37" s="207" t="s">
        <v>775</v>
      </c>
      <c r="C37" s="200"/>
      <c r="D37" s="129"/>
      <c r="E37" s="129"/>
      <c r="F37" s="216"/>
    </row>
    <row r="38" spans="1:6">
      <c r="A38" s="219" t="s">
        <v>1041</v>
      </c>
      <c r="B38" s="207" t="s">
        <v>776</v>
      </c>
      <c r="C38" s="208" t="s">
        <v>1078</v>
      </c>
      <c r="D38" s="209" t="s">
        <v>1094</v>
      </c>
      <c r="E38" s="209" t="s">
        <v>778</v>
      </c>
      <c r="F38" s="210" t="s">
        <v>1101</v>
      </c>
    </row>
    <row r="39" spans="1:6">
      <c r="A39" s="219" t="s">
        <v>739</v>
      </c>
      <c r="B39" s="207" t="s">
        <v>777</v>
      </c>
      <c r="C39" s="208" t="s">
        <v>1078</v>
      </c>
      <c r="D39" s="209" t="s">
        <v>1094</v>
      </c>
      <c r="E39" s="209" t="s">
        <v>788</v>
      </c>
      <c r="F39" s="210" t="s">
        <v>1101</v>
      </c>
    </row>
    <row r="40" spans="1:6">
      <c r="A40" s="219" t="s">
        <v>525</v>
      </c>
      <c r="B40" s="207" t="s">
        <v>778</v>
      </c>
      <c r="C40" s="208" t="s">
        <v>1078</v>
      </c>
      <c r="D40" s="209" t="s">
        <v>1094</v>
      </c>
      <c r="E40" s="209" t="s">
        <v>803</v>
      </c>
      <c r="F40" s="210" t="s">
        <v>1101</v>
      </c>
    </row>
    <row r="41" spans="1:6">
      <c r="A41" s="219" t="s">
        <v>526</v>
      </c>
      <c r="B41" s="207" t="s">
        <v>779</v>
      </c>
      <c r="C41" s="208" t="s">
        <v>1078</v>
      </c>
      <c r="D41" s="209" t="s">
        <v>1094</v>
      </c>
      <c r="E41" s="221" t="s">
        <v>809</v>
      </c>
      <c r="F41" s="210" t="s">
        <v>1101</v>
      </c>
    </row>
    <row r="42" spans="1:6">
      <c r="A42" s="219" t="s">
        <v>517</v>
      </c>
      <c r="B42" s="207" t="s">
        <v>780</v>
      </c>
      <c r="C42" s="208" t="s">
        <v>1078</v>
      </c>
      <c r="D42" s="209" t="s">
        <v>1094</v>
      </c>
      <c r="E42" s="221" t="s">
        <v>815</v>
      </c>
      <c r="F42" s="210" t="s">
        <v>1101</v>
      </c>
    </row>
    <row r="43" spans="1:6">
      <c r="A43" s="219" t="s">
        <v>742</v>
      </c>
      <c r="B43" s="207" t="s">
        <v>781</v>
      </c>
      <c r="C43" s="208" t="s">
        <v>1078</v>
      </c>
      <c r="D43" s="209" t="s">
        <v>1094</v>
      </c>
      <c r="E43" s="221" t="s">
        <v>819</v>
      </c>
      <c r="F43" s="210" t="s">
        <v>1101</v>
      </c>
    </row>
    <row r="44" spans="1:6">
      <c r="A44" s="219" t="s">
        <v>518</v>
      </c>
      <c r="B44" s="207" t="s">
        <v>782</v>
      </c>
      <c r="C44" s="208" t="s">
        <v>1078</v>
      </c>
      <c r="D44" s="209" t="s">
        <v>1094</v>
      </c>
      <c r="E44" s="221" t="s">
        <v>862</v>
      </c>
      <c r="F44" s="210" t="s">
        <v>1101</v>
      </c>
    </row>
    <row r="45" spans="1:6">
      <c r="A45" s="219" t="s">
        <v>519</v>
      </c>
      <c r="B45" s="207" t="s">
        <v>783</v>
      </c>
      <c r="C45" s="208" t="s">
        <v>1078</v>
      </c>
      <c r="D45" s="209" t="s">
        <v>1094</v>
      </c>
      <c r="E45" s="221" t="s">
        <v>820</v>
      </c>
      <c r="F45" s="210" t="s">
        <v>1101</v>
      </c>
    </row>
    <row r="46" spans="1:6" ht="28.8">
      <c r="A46" s="219" t="s">
        <v>1042</v>
      </c>
      <c r="B46" s="207" t="s">
        <v>784</v>
      </c>
      <c r="C46" s="208" t="s">
        <v>1078</v>
      </c>
      <c r="D46" s="209" t="s">
        <v>1094</v>
      </c>
      <c r="E46" s="221" t="s">
        <v>1096</v>
      </c>
      <c r="F46" s="210" t="s">
        <v>1101</v>
      </c>
    </row>
    <row r="47" spans="1:6">
      <c r="A47" s="219" t="s">
        <v>1043</v>
      </c>
      <c r="B47" s="207" t="s">
        <v>785</v>
      </c>
      <c r="C47" s="208" t="s">
        <v>1078</v>
      </c>
      <c r="D47" s="209" t="s">
        <v>1094</v>
      </c>
      <c r="E47" s="209" t="s">
        <v>861</v>
      </c>
      <c r="F47" s="210" t="s">
        <v>1101</v>
      </c>
    </row>
    <row r="48" spans="1:6">
      <c r="A48" s="219" t="s">
        <v>522</v>
      </c>
      <c r="B48" s="207" t="s">
        <v>786</v>
      </c>
      <c r="C48" s="208" t="s">
        <v>1078</v>
      </c>
      <c r="D48" s="209" t="s">
        <v>1094</v>
      </c>
      <c r="E48" s="209" t="s">
        <v>863</v>
      </c>
      <c r="F48" s="210" t="s">
        <v>1101</v>
      </c>
    </row>
    <row r="49" spans="1:6" ht="28.8">
      <c r="A49" s="207" t="s">
        <v>1097</v>
      </c>
      <c r="B49" s="207" t="s">
        <v>787</v>
      </c>
      <c r="C49" s="233"/>
      <c r="D49" s="234"/>
      <c r="E49" s="234"/>
      <c r="F49" s="235"/>
    </row>
    <row r="50" spans="1:6" ht="15" thickBot="1">
      <c r="A50" s="212" t="s">
        <v>1098</v>
      </c>
      <c r="B50" s="212" t="s">
        <v>788</v>
      </c>
      <c r="C50" s="236"/>
      <c r="D50" s="237"/>
      <c r="E50" s="237"/>
      <c r="F50" s="238"/>
    </row>
    <row r="51" spans="1:6" ht="15" thickBot="1">
      <c r="A51" s="448" t="s">
        <v>506</v>
      </c>
      <c r="B51" s="449"/>
      <c r="C51" s="449"/>
      <c r="D51" s="449"/>
      <c r="E51" s="449"/>
      <c r="F51" s="450"/>
    </row>
    <row r="52" spans="1:6">
      <c r="A52" s="224" t="s">
        <v>513</v>
      </c>
      <c r="B52" s="202" t="s">
        <v>774</v>
      </c>
      <c r="C52" s="225" t="s">
        <v>1078</v>
      </c>
      <c r="D52" s="204" t="s">
        <v>1094</v>
      </c>
      <c r="E52" s="204" t="s">
        <v>804</v>
      </c>
      <c r="F52" s="205" t="s">
        <v>1102</v>
      </c>
    </row>
    <row r="53" spans="1:6">
      <c r="A53" s="206" t="s">
        <v>737</v>
      </c>
      <c r="B53" s="207" t="s">
        <v>775</v>
      </c>
      <c r="C53" s="226" t="s">
        <v>1078</v>
      </c>
      <c r="D53" s="209" t="s">
        <v>1082</v>
      </c>
      <c r="E53" s="209" t="s">
        <v>1083</v>
      </c>
      <c r="F53" s="210" t="s">
        <v>770</v>
      </c>
    </row>
    <row r="54" spans="1:6">
      <c r="A54" s="219" t="s">
        <v>1041</v>
      </c>
      <c r="B54" s="207" t="s">
        <v>776</v>
      </c>
      <c r="C54" s="226" t="s">
        <v>1078</v>
      </c>
      <c r="D54" s="209" t="s">
        <v>1094</v>
      </c>
      <c r="E54" s="209" t="s">
        <v>778</v>
      </c>
      <c r="F54" s="210" t="s">
        <v>1102</v>
      </c>
    </row>
    <row r="55" spans="1:6">
      <c r="A55" s="219" t="s">
        <v>739</v>
      </c>
      <c r="B55" s="207" t="s">
        <v>777</v>
      </c>
      <c r="C55" s="226" t="s">
        <v>1078</v>
      </c>
      <c r="D55" s="209" t="s">
        <v>1094</v>
      </c>
      <c r="E55" s="209" t="s">
        <v>788</v>
      </c>
      <c r="F55" s="210" t="s">
        <v>1102</v>
      </c>
    </row>
    <row r="56" spans="1:6">
      <c r="A56" s="219" t="s">
        <v>525</v>
      </c>
      <c r="B56" s="207" t="s">
        <v>778</v>
      </c>
      <c r="C56" s="226" t="s">
        <v>1078</v>
      </c>
      <c r="D56" s="209" t="s">
        <v>1094</v>
      </c>
      <c r="E56" s="209" t="s">
        <v>803</v>
      </c>
      <c r="F56" s="210" t="s">
        <v>1102</v>
      </c>
    </row>
    <row r="57" spans="1:6">
      <c r="A57" s="219" t="s">
        <v>526</v>
      </c>
      <c r="B57" s="207" t="s">
        <v>779</v>
      </c>
      <c r="C57" s="226" t="s">
        <v>1078</v>
      </c>
      <c r="D57" s="209" t="s">
        <v>1094</v>
      </c>
      <c r="E57" s="221" t="s">
        <v>809</v>
      </c>
      <c r="F57" s="210" t="s">
        <v>1102</v>
      </c>
    </row>
    <row r="58" spans="1:6">
      <c r="A58" s="219" t="s">
        <v>517</v>
      </c>
      <c r="B58" s="207" t="s">
        <v>780</v>
      </c>
      <c r="C58" s="226" t="s">
        <v>1078</v>
      </c>
      <c r="D58" s="209" t="s">
        <v>1094</v>
      </c>
      <c r="E58" s="221" t="s">
        <v>815</v>
      </c>
      <c r="F58" s="210" t="s">
        <v>1102</v>
      </c>
    </row>
    <row r="59" spans="1:6">
      <c r="A59" s="219" t="s">
        <v>742</v>
      </c>
      <c r="B59" s="207" t="s">
        <v>781</v>
      </c>
      <c r="C59" s="226" t="s">
        <v>1078</v>
      </c>
      <c r="D59" s="209" t="s">
        <v>1094</v>
      </c>
      <c r="E59" s="221" t="s">
        <v>819</v>
      </c>
      <c r="F59" s="210" t="s">
        <v>1102</v>
      </c>
    </row>
    <row r="60" spans="1:6">
      <c r="A60" s="219" t="s">
        <v>518</v>
      </c>
      <c r="B60" s="207" t="s">
        <v>782</v>
      </c>
      <c r="C60" s="226" t="s">
        <v>1078</v>
      </c>
      <c r="D60" s="209" t="s">
        <v>1094</v>
      </c>
      <c r="E60" s="221" t="s">
        <v>862</v>
      </c>
      <c r="F60" s="210" t="s">
        <v>1102</v>
      </c>
    </row>
    <row r="61" spans="1:6">
      <c r="A61" s="219" t="s">
        <v>519</v>
      </c>
      <c r="B61" s="207" t="s">
        <v>783</v>
      </c>
      <c r="C61" s="226" t="s">
        <v>1078</v>
      </c>
      <c r="D61" s="209" t="s">
        <v>1094</v>
      </c>
      <c r="E61" s="221" t="s">
        <v>820</v>
      </c>
      <c r="F61" s="210" t="s">
        <v>1102</v>
      </c>
    </row>
    <row r="62" spans="1:6" ht="28.8">
      <c r="A62" s="219" t="s">
        <v>1042</v>
      </c>
      <c r="B62" s="207" t="s">
        <v>784</v>
      </c>
      <c r="C62" s="226" t="s">
        <v>1078</v>
      </c>
      <c r="D62" s="209" t="s">
        <v>1094</v>
      </c>
      <c r="E62" s="221" t="s">
        <v>1096</v>
      </c>
      <c r="F62" s="210" t="s">
        <v>1102</v>
      </c>
    </row>
    <row r="63" spans="1:6">
      <c r="A63" s="219" t="s">
        <v>1043</v>
      </c>
      <c r="B63" s="207" t="s">
        <v>785</v>
      </c>
      <c r="C63" s="226" t="s">
        <v>1078</v>
      </c>
      <c r="D63" s="209" t="s">
        <v>1094</v>
      </c>
      <c r="E63" s="209" t="s">
        <v>861</v>
      </c>
      <c r="F63" s="210" t="s">
        <v>1102</v>
      </c>
    </row>
    <row r="64" spans="1:6">
      <c r="A64" s="219" t="s">
        <v>522</v>
      </c>
      <c r="B64" s="207" t="s">
        <v>786</v>
      </c>
      <c r="C64" s="226" t="s">
        <v>1078</v>
      </c>
      <c r="D64" s="209" t="s">
        <v>1094</v>
      </c>
      <c r="E64" s="209" t="s">
        <v>863</v>
      </c>
      <c r="F64" s="210" t="s">
        <v>1102</v>
      </c>
    </row>
    <row r="65" spans="1:6" ht="28.8">
      <c r="A65" s="207" t="s">
        <v>1097</v>
      </c>
      <c r="B65" s="207" t="s">
        <v>787</v>
      </c>
      <c r="C65" s="227"/>
      <c r="D65" s="129"/>
      <c r="E65" s="129"/>
      <c r="F65" s="216"/>
    </row>
    <row r="66" spans="1:6" ht="15" thickBot="1">
      <c r="A66" s="212" t="s">
        <v>1098</v>
      </c>
      <c r="B66" s="212" t="s">
        <v>788</v>
      </c>
      <c r="C66" s="228"/>
      <c r="D66" s="229"/>
      <c r="E66" s="229"/>
      <c r="F66" s="230"/>
    </row>
    <row r="67" spans="1:6" ht="15" thickBot="1">
      <c r="A67" s="448" t="s">
        <v>524</v>
      </c>
      <c r="B67" s="449"/>
      <c r="C67" s="449"/>
      <c r="D67" s="449"/>
      <c r="E67" s="449"/>
      <c r="F67" s="450"/>
    </row>
    <row r="68" spans="1:6">
      <c r="A68" s="224" t="s">
        <v>513</v>
      </c>
      <c r="B68" s="202" t="s">
        <v>774</v>
      </c>
      <c r="C68" s="203" t="s">
        <v>1078</v>
      </c>
      <c r="D68" s="204" t="s">
        <v>1094</v>
      </c>
      <c r="E68" s="204" t="s">
        <v>804</v>
      </c>
      <c r="F68" s="205" t="s">
        <v>1103</v>
      </c>
    </row>
    <row r="69" spans="1:6">
      <c r="A69" s="206" t="s">
        <v>737</v>
      </c>
      <c r="B69" s="207" t="s">
        <v>775</v>
      </c>
      <c r="C69" s="233"/>
      <c r="D69" s="234"/>
      <c r="E69" s="234"/>
      <c r="F69" s="235"/>
    </row>
    <row r="70" spans="1:6">
      <c r="A70" s="219" t="s">
        <v>1041</v>
      </c>
      <c r="B70" s="207" t="s">
        <v>776</v>
      </c>
      <c r="C70" s="208" t="s">
        <v>1078</v>
      </c>
      <c r="D70" s="209" t="s">
        <v>1094</v>
      </c>
      <c r="E70" s="209" t="s">
        <v>778</v>
      </c>
      <c r="F70" s="210" t="s">
        <v>1103</v>
      </c>
    </row>
    <row r="71" spans="1:6">
      <c r="A71" s="219" t="s">
        <v>739</v>
      </c>
      <c r="B71" s="207" t="s">
        <v>777</v>
      </c>
      <c r="C71" s="208" t="s">
        <v>1078</v>
      </c>
      <c r="D71" s="209" t="s">
        <v>1094</v>
      </c>
      <c r="E71" s="209" t="s">
        <v>788</v>
      </c>
      <c r="F71" s="210" t="s">
        <v>1103</v>
      </c>
    </row>
    <row r="72" spans="1:6">
      <c r="A72" s="219" t="s">
        <v>525</v>
      </c>
      <c r="B72" s="207" t="s">
        <v>778</v>
      </c>
      <c r="C72" s="208" t="s">
        <v>1078</v>
      </c>
      <c r="D72" s="209" t="s">
        <v>1094</v>
      </c>
      <c r="E72" s="209" t="s">
        <v>803</v>
      </c>
      <c r="F72" s="210" t="s">
        <v>1103</v>
      </c>
    </row>
    <row r="73" spans="1:6">
      <c r="A73" s="219" t="s">
        <v>526</v>
      </c>
      <c r="B73" s="207" t="s">
        <v>779</v>
      </c>
      <c r="C73" s="208" t="s">
        <v>1078</v>
      </c>
      <c r="D73" s="209" t="s">
        <v>1094</v>
      </c>
      <c r="E73" s="221" t="s">
        <v>809</v>
      </c>
      <c r="F73" s="210" t="s">
        <v>1103</v>
      </c>
    </row>
    <row r="74" spans="1:6">
      <c r="A74" s="219" t="s">
        <v>517</v>
      </c>
      <c r="B74" s="207" t="s">
        <v>780</v>
      </c>
      <c r="C74" s="208" t="s">
        <v>1078</v>
      </c>
      <c r="D74" s="209" t="s">
        <v>1094</v>
      </c>
      <c r="E74" s="221" t="s">
        <v>815</v>
      </c>
      <c r="F74" s="210" t="s">
        <v>1103</v>
      </c>
    </row>
    <row r="75" spans="1:6">
      <c r="A75" s="219" t="s">
        <v>742</v>
      </c>
      <c r="B75" s="207" t="s">
        <v>781</v>
      </c>
      <c r="C75" s="208" t="s">
        <v>1078</v>
      </c>
      <c r="D75" s="209" t="s">
        <v>1094</v>
      </c>
      <c r="E75" s="221" t="s">
        <v>819</v>
      </c>
      <c r="F75" s="210" t="s">
        <v>1103</v>
      </c>
    </row>
    <row r="76" spans="1:6">
      <c r="A76" s="219" t="s">
        <v>518</v>
      </c>
      <c r="B76" s="207" t="s">
        <v>782</v>
      </c>
      <c r="C76" s="208" t="s">
        <v>1078</v>
      </c>
      <c r="D76" s="209" t="s">
        <v>1094</v>
      </c>
      <c r="E76" s="221" t="s">
        <v>862</v>
      </c>
      <c r="F76" s="210" t="s">
        <v>1103</v>
      </c>
    </row>
    <row r="77" spans="1:6">
      <c r="A77" s="219" t="s">
        <v>519</v>
      </c>
      <c r="B77" s="207" t="s">
        <v>783</v>
      </c>
      <c r="C77" s="208" t="s">
        <v>1078</v>
      </c>
      <c r="D77" s="209" t="s">
        <v>1094</v>
      </c>
      <c r="E77" s="221" t="s">
        <v>820</v>
      </c>
      <c r="F77" s="210" t="s">
        <v>1103</v>
      </c>
    </row>
    <row r="78" spans="1:6" ht="28.8">
      <c r="A78" s="219" t="s">
        <v>1042</v>
      </c>
      <c r="B78" s="207" t="s">
        <v>784</v>
      </c>
      <c r="C78" s="208" t="s">
        <v>1078</v>
      </c>
      <c r="D78" s="209" t="s">
        <v>1094</v>
      </c>
      <c r="E78" s="221" t="s">
        <v>1096</v>
      </c>
      <c r="F78" s="210" t="s">
        <v>1103</v>
      </c>
    </row>
    <row r="79" spans="1:6">
      <c r="A79" s="219" t="s">
        <v>1043</v>
      </c>
      <c r="B79" s="207" t="s">
        <v>785</v>
      </c>
      <c r="C79" s="208" t="s">
        <v>1078</v>
      </c>
      <c r="D79" s="209" t="s">
        <v>1094</v>
      </c>
      <c r="E79" s="209" t="s">
        <v>861</v>
      </c>
      <c r="F79" s="210" t="s">
        <v>1103</v>
      </c>
    </row>
    <row r="80" spans="1:6">
      <c r="A80" s="219" t="s">
        <v>522</v>
      </c>
      <c r="B80" s="207" t="s">
        <v>786</v>
      </c>
      <c r="C80" s="208" t="s">
        <v>1078</v>
      </c>
      <c r="D80" s="209" t="s">
        <v>1094</v>
      </c>
      <c r="E80" s="209" t="s">
        <v>863</v>
      </c>
      <c r="F80" s="210" t="s">
        <v>1103</v>
      </c>
    </row>
    <row r="81" spans="1:6" ht="28.8">
      <c r="A81" s="207" t="s">
        <v>1097</v>
      </c>
      <c r="B81" s="207" t="s">
        <v>787</v>
      </c>
      <c r="C81" s="200"/>
      <c r="D81" s="129"/>
      <c r="E81" s="129"/>
      <c r="F81" s="216"/>
    </row>
    <row r="82" spans="1:6" ht="15" thickBot="1">
      <c r="A82" s="212" t="s">
        <v>1098</v>
      </c>
      <c r="B82" s="212" t="s">
        <v>788</v>
      </c>
      <c r="C82" s="231"/>
      <c r="D82" s="229"/>
      <c r="E82" s="229"/>
      <c r="F82" s="230"/>
    </row>
    <row r="83" spans="1:6" ht="15" thickBot="1">
      <c r="A83" s="448" t="s">
        <v>1213</v>
      </c>
      <c r="B83" s="449"/>
      <c r="C83" s="449"/>
      <c r="D83" s="449"/>
      <c r="E83" s="449"/>
      <c r="F83" s="450"/>
    </row>
    <row r="84" spans="1:6">
      <c r="A84" s="224" t="s">
        <v>513</v>
      </c>
      <c r="B84" s="202" t="s">
        <v>774</v>
      </c>
      <c r="C84" s="203" t="s">
        <v>1078</v>
      </c>
      <c r="D84" s="204" t="s">
        <v>1094</v>
      </c>
      <c r="E84" s="204" t="s">
        <v>804</v>
      </c>
      <c r="F84" s="205" t="s">
        <v>1214</v>
      </c>
    </row>
    <row r="85" spans="1:6">
      <c r="A85" s="206" t="s">
        <v>737</v>
      </c>
      <c r="B85" s="207" t="s">
        <v>775</v>
      </c>
      <c r="C85" s="233"/>
      <c r="D85" s="234"/>
      <c r="E85" s="234"/>
      <c r="F85" s="235"/>
    </row>
    <row r="86" spans="1:6">
      <c r="A86" s="219" t="s">
        <v>1041</v>
      </c>
      <c r="B86" s="207" t="s">
        <v>776</v>
      </c>
      <c r="C86" s="208" t="s">
        <v>1078</v>
      </c>
      <c r="D86" s="209" t="s">
        <v>1094</v>
      </c>
      <c r="E86" s="209" t="s">
        <v>778</v>
      </c>
      <c r="F86" s="210" t="s">
        <v>1214</v>
      </c>
    </row>
    <row r="87" spans="1:6">
      <c r="A87" s="219" t="s">
        <v>739</v>
      </c>
      <c r="B87" s="207" t="s">
        <v>777</v>
      </c>
      <c r="C87" s="208" t="s">
        <v>1078</v>
      </c>
      <c r="D87" s="209" t="s">
        <v>1094</v>
      </c>
      <c r="E87" s="209" t="s">
        <v>788</v>
      </c>
      <c r="F87" s="210" t="s">
        <v>1214</v>
      </c>
    </row>
    <row r="88" spans="1:6">
      <c r="A88" s="219" t="s">
        <v>525</v>
      </c>
      <c r="B88" s="207" t="s">
        <v>778</v>
      </c>
      <c r="C88" s="208" t="s">
        <v>1078</v>
      </c>
      <c r="D88" s="209" t="s">
        <v>1094</v>
      </c>
      <c r="E88" s="209" t="s">
        <v>803</v>
      </c>
      <c r="F88" s="210" t="s">
        <v>1214</v>
      </c>
    </row>
    <row r="89" spans="1:6">
      <c r="A89" s="219" t="s">
        <v>526</v>
      </c>
      <c r="B89" s="207" t="s">
        <v>779</v>
      </c>
      <c r="C89" s="208" t="s">
        <v>1078</v>
      </c>
      <c r="D89" s="209" t="s">
        <v>1094</v>
      </c>
      <c r="E89" s="221" t="s">
        <v>809</v>
      </c>
      <c r="F89" s="210" t="s">
        <v>1214</v>
      </c>
    </row>
    <row r="90" spans="1:6">
      <c r="A90" s="219" t="s">
        <v>517</v>
      </c>
      <c r="B90" s="207" t="s">
        <v>780</v>
      </c>
      <c r="C90" s="208" t="s">
        <v>1078</v>
      </c>
      <c r="D90" s="209" t="s">
        <v>1094</v>
      </c>
      <c r="E90" s="221" t="s">
        <v>815</v>
      </c>
      <c r="F90" s="210" t="s">
        <v>1214</v>
      </c>
    </row>
    <row r="91" spans="1:6">
      <c r="A91" s="219" t="s">
        <v>742</v>
      </c>
      <c r="B91" s="207" t="s">
        <v>781</v>
      </c>
      <c r="C91" s="208" t="s">
        <v>1078</v>
      </c>
      <c r="D91" s="209" t="s">
        <v>1094</v>
      </c>
      <c r="E91" s="221" t="s">
        <v>819</v>
      </c>
      <c r="F91" s="210" t="s">
        <v>1214</v>
      </c>
    </row>
    <row r="92" spans="1:6">
      <c r="A92" s="219" t="s">
        <v>518</v>
      </c>
      <c r="B92" s="207" t="s">
        <v>782</v>
      </c>
      <c r="C92" s="208" t="s">
        <v>1078</v>
      </c>
      <c r="D92" s="209" t="s">
        <v>1094</v>
      </c>
      <c r="E92" s="221" t="s">
        <v>862</v>
      </c>
      <c r="F92" s="210" t="s">
        <v>1214</v>
      </c>
    </row>
    <row r="93" spans="1:6">
      <c r="A93" s="219" t="s">
        <v>519</v>
      </c>
      <c r="B93" s="207" t="s">
        <v>783</v>
      </c>
      <c r="C93" s="208" t="s">
        <v>1078</v>
      </c>
      <c r="D93" s="209" t="s">
        <v>1094</v>
      </c>
      <c r="E93" s="221" t="s">
        <v>820</v>
      </c>
      <c r="F93" s="210" t="s">
        <v>1214</v>
      </c>
    </row>
    <row r="94" spans="1:6" ht="28.8">
      <c r="A94" s="219" t="s">
        <v>1042</v>
      </c>
      <c r="B94" s="207" t="s">
        <v>784</v>
      </c>
      <c r="C94" s="208" t="s">
        <v>1078</v>
      </c>
      <c r="D94" s="209" t="s">
        <v>1094</v>
      </c>
      <c r="E94" s="221" t="s">
        <v>1096</v>
      </c>
      <c r="F94" s="210" t="s">
        <v>1214</v>
      </c>
    </row>
    <row r="95" spans="1:6">
      <c r="A95" s="219" t="s">
        <v>1043</v>
      </c>
      <c r="B95" s="207" t="s">
        <v>785</v>
      </c>
      <c r="C95" s="208" t="s">
        <v>1078</v>
      </c>
      <c r="D95" s="209" t="s">
        <v>1094</v>
      </c>
      <c r="E95" s="209" t="s">
        <v>861</v>
      </c>
      <c r="F95" s="210" t="s">
        <v>1214</v>
      </c>
    </row>
    <row r="96" spans="1:6">
      <c r="A96" s="219" t="s">
        <v>522</v>
      </c>
      <c r="B96" s="207" t="s">
        <v>786</v>
      </c>
      <c r="C96" s="208" t="s">
        <v>1078</v>
      </c>
      <c r="D96" s="209" t="s">
        <v>1094</v>
      </c>
      <c r="E96" s="209" t="s">
        <v>863</v>
      </c>
      <c r="F96" s="210" t="s">
        <v>1214</v>
      </c>
    </row>
    <row r="97" spans="1:6" ht="28.8">
      <c r="A97" s="207" t="s">
        <v>1097</v>
      </c>
      <c r="B97" s="207" t="s">
        <v>787</v>
      </c>
      <c r="C97" s="200"/>
      <c r="D97" s="129"/>
      <c r="E97" s="129"/>
      <c r="F97" s="216"/>
    </row>
    <row r="98" spans="1:6" ht="15" thickBot="1">
      <c r="A98" s="212" t="s">
        <v>1098</v>
      </c>
      <c r="B98" s="212" t="s">
        <v>788</v>
      </c>
      <c r="C98" s="231"/>
      <c r="D98" s="229"/>
      <c r="E98" s="229"/>
      <c r="F98" s="230"/>
    </row>
  </sheetData>
  <mergeCells count="9">
    <mergeCell ref="H1:J1"/>
    <mergeCell ref="A3:F3"/>
    <mergeCell ref="A19:F19"/>
    <mergeCell ref="A35:F35"/>
    <mergeCell ref="A83:F83"/>
    <mergeCell ref="A51:F51"/>
    <mergeCell ref="A67:F67"/>
    <mergeCell ref="A1:A2"/>
    <mergeCell ref="C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83"/>
  <sheetViews>
    <sheetView showGridLines="0" topLeftCell="A151" zoomScaleNormal="100" workbookViewId="0">
      <selection activeCell="A169" sqref="A169:XFD169"/>
    </sheetView>
  </sheetViews>
  <sheetFormatPr baseColWidth="10" defaultColWidth="11.44140625" defaultRowHeight="14.4"/>
  <cols>
    <col min="1" max="1" width="10.44140625" style="1" bestFit="1" customWidth="1"/>
    <col min="2" max="2" width="31.44140625" style="1" customWidth="1"/>
    <col min="3" max="3" width="84.44140625" style="1" customWidth="1"/>
    <col min="4" max="4" width="89.33203125" style="1" bestFit="1" customWidth="1"/>
    <col min="5" max="5" width="11.44140625" style="1"/>
    <col min="6" max="6" width="29.6640625" style="1" customWidth="1"/>
    <col min="7" max="16384" width="11.44140625" style="1"/>
  </cols>
  <sheetData>
    <row r="1" spans="1:6" ht="15.6">
      <c r="A1" s="153" t="s">
        <v>1011</v>
      </c>
      <c r="B1" s="153" t="s">
        <v>1012</v>
      </c>
      <c r="C1" s="153" t="s">
        <v>707</v>
      </c>
      <c r="D1" s="153" t="s">
        <v>1013</v>
      </c>
      <c r="E1" s="330" t="s">
        <v>1014</v>
      </c>
      <c r="F1" s="330" t="s">
        <v>749</v>
      </c>
    </row>
    <row r="2" spans="1:6">
      <c r="A2" s="154">
        <v>1</v>
      </c>
      <c r="B2" s="328" t="s">
        <v>1015</v>
      </c>
      <c r="C2" s="327" t="s">
        <v>623</v>
      </c>
      <c r="D2" s="155" t="s">
        <v>1223</v>
      </c>
      <c r="E2" s="329" t="str">
        <f>IF(P.Participant!$C$8="-", "WARNING","OK")</f>
        <v>WARNING</v>
      </c>
      <c r="F2" s="156"/>
    </row>
    <row r="3" spans="1:6">
      <c r="A3" s="154">
        <f>+A2+1</f>
        <v>2</v>
      </c>
      <c r="B3" s="328" t="s">
        <v>1015</v>
      </c>
      <c r="C3" s="327" t="s">
        <v>624</v>
      </c>
      <c r="D3" s="155" t="s">
        <v>1224</v>
      </c>
      <c r="E3" s="329" t="str">
        <f>IF(P.Participant!$C$9="-", "WARNING","OK")</f>
        <v>WARNING</v>
      </c>
      <c r="F3" s="156"/>
    </row>
    <row r="4" spans="1:6">
      <c r="A4" s="154">
        <f t="shared" ref="A4:A71" si="0">+A3+1</f>
        <v>3</v>
      </c>
      <c r="B4" s="328" t="s">
        <v>1015</v>
      </c>
      <c r="C4" s="327" t="s">
        <v>762</v>
      </c>
      <c r="D4" s="155" t="s">
        <v>1225</v>
      </c>
      <c r="E4" s="329" t="str">
        <f>IF(P.Participant!$C$10="-", "WARNING","OK")</f>
        <v>WARNING</v>
      </c>
      <c r="F4" s="156"/>
    </row>
    <row r="5" spans="1:6">
      <c r="A5" s="154">
        <f t="shared" si="0"/>
        <v>4</v>
      </c>
      <c r="B5" s="328" t="s">
        <v>1015</v>
      </c>
      <c r="C5" s="327" t="s">
        <v>763</v>
      </c>
      <c r="D5" s="155" t="s">
        <v>1226</v>
      </c>
      <c r="E5" s="329" t="str">
        <f>IF(P.Participant!$C$11="Solo/groupe", "WARNING","OK")</f>
        <v>WARNING</v>
      </c>
      <c r="F5" s="156"/>
    </row>
    <row r="6" spans="1:6">
      <c r="A6" s="154">
        <f t="shared" si="0"/>
        <v>5</v>
      </c>
      <c r="B6" s="328" t="s">
        <v>1015</v>
      </c>
      <c r="C6" s="327" t="s">
        <v>1058</v>
      </c>
      <c r="D6" s="155" t="s">
        <v>1227</v>
      </c>
      <c r="E6" s="329" t="str">
        <f>IF(P.Participant!$C$13&lt;&gt;"en euro", "WARNING","OK")</f>
        <v>OK</v>
      </c>
      <c r="F6" s="156"/>
    </row>
    <row r="7" spans="1:6">
      <c r="A7" s="154">
        <f t="shared" si="0"/>
        <v>6</v>
      </c>
      <c r="B7" s="328" t="s">
        <v>1015</v>
      </c>
      <c r="C7" s="327" t="s">
        <v>631</v>
      </c>
      <c r="D7" s="155" t="s">
        <v>1228</v>
      </c>
      <c r="E7" s="329" t="str">
        <f>IF(P.Participant!$C$19="-", "WARNING","OK")</f>
        <v>WARNING</v>
      </c>
      <c r="F7" s="156"/>
    </row>
    <row r="8" spans="1:6">
      <c r="A8" s="154">
        <f t="shared" si="0"/>
        <v>7</v>
      </c>
      <c r="B8" s="328" t="s">
        <v>1015</v>
      </c>
      <c r="C8" s="327" t="s">
        <v>626</v>
      </c>
      <c r="D8" s="155" t="s">
        <v>1229</v>
      </c>
      <c r="E8" s="329" t="str">
        <f>IF(P.Participant!$C$20="-", "WARNING","OK")</f>
        <v>WARNING</v>
      </c>
      <c r="F8" s="156"/>
    </row>
    <row r="9" spans="1:6">
      <c r="A9" s="154">
        <f t="shared" si="0"/>
        <v>8</v>
      </c>
      <c r="B9" s="328" t="s">
        <v>1015</v>
      </c>
      <c r="C9" s="327" t="s">
        <v>627</v>
      </c>
      <c r="D9" s="155" t="s">
        <v>1230</v>
      </c>
      <c r="E9" s="329" t="str">
        <f>IF(P.Participant!$C$21="-", "WARNING","OK")</f>
        <v>WARNING</v>
      </c>
      <c r="F9" s="156"/>
    </row>
    <row r="10" spans="1:6">
      <c r="A10" s="154">
        <f t="shared" si="0"/>
        <v>9</v>
      </c>
      <c r="B10" s="328" t="s">
        <v>1015</v>
      </c>
      <c r="C10" s="327" t="s">
        <v>628</v>
      </c>
      <c r="D10" s="155" t="s">
        <v>1231</v>
      </c>
      <c r="E10" s="329" t="str">
        <f>IF(P.Participant!$C$22="-", "WARNING","OK")</f>
        <v>WARNING</v>
      </c>
      <c r="F10" s="156"/>
    </row>
    <row r="11" spans="1:6">
      <c r="A11" s="154">
        <f t="shared" si="0"/>
        <v>10</v>
      </c>
      <c r="B11" s="328" t="s">
        <v>709</v>
      </c>
      <c r="C11" s="327" t="s">
        <v>667</v>
      </c>
      <c r="D11" s="155" t="s">
        <v>1232</v>
      </c>
      <c r="E11" s="329" t="str">
        <f>IF(MIN('0.Bilan'!$C$68:$H$68)&lt;=0, "WARNING","OK")</f>
        <v>WARNING</v>
      </c>
      <c r="F11" s="156"/>
    </row>
    <row r="12" spans="1:6">
      <c r="A12" s="154">
        <f t="shared" si="0"/>
        <v>11</v>
      </c>
      <c r="B12" s="328" t="s">
        <v>709</v>
      </c>
      <c r="C12" s="327" t="s">
        <v>1153</v>
      </c>
      <c r="D12" s="155" t="s">
        <v>1251</v>
      </c>
      <c r="E12" s="329" t="str">
        <f>IF(MIN('0.Bilan'!$C$12:$H$12)&lt;=0, "WARNING","OK")</f>
        <v>WARNING</v>
      </c>
      <c r="F12" s="156"/>
    </row>
    <row r="13" spans="1:6">
      <c r="A13" s="154">
        <f t="shared" si="0"/>
        <v>12</v>
      </c>
      <c r="B13" s="328" t="s">
        <v>709</v>
      </c>
      <c r="C13" s="327" t="s">
        <v>1154</v>
      </c>
      <c r="D13" s="155" t="s">
        <v>1233</v>
      </c>
      <c r="E13" s="329" t="str">
        <f>IF(MIN('0.Bilan'!$C$13:$H$13)&lt;=0, "WARNING","OK")</f>
        <v>WARNING</v>
      </c>
      <c r="F13" s="156"/>
    </row>
    <row r="14" spans="1:6">
      <c r="A14" s="154">
        <f t="shared" si="0"/>
        <v>13</v>
      </c>
      <c r="B14" s="328" t="s">
        <v>709</v>
      </c>
      <c r="C14" s="327" t="s">
        <v>1155</v>
      </c>
      <c r="D14" s="155" t="s">
        <v>1234</v>
      </c>
      <c r="E14" s="329" t="str">
        <f>IF(MIN('0.Bilan'!$C$15:$H$16)&lt;=0, "WARNING","OK")</f>
        <v>WARNING</v>
      </c>
      <c r="F14" s="156"/>
    </row>
    <row r="15" spans="1:6">
      <c r="A15" s="154">
        <f t="shared" si="0"/>
        <v>14</v>
      </c>
      <c r="B15" s="328" t="s">
        <v>709</v>
      </c>
      <c r="C15" s="327" t="s">
        <v>1156</v>
      </c>
      <c r="D15" s="155" t="s">
        <v>1235</v>
      </c>
      <c r="E15" s="329" t="str">
        <f>IF(MIN('0.Bilan'!$C$18:$H$20)&lt;=0, "WARNING","OK")</f>
        <v>WARNING</v>
      </c>
      <c r="F15" s="156"/>
    </row>
    <row r="16" spans="1:6">
      <c r="A16" s="154">
        <f t="shared" si="0"/>
        <v>15</v>
      </c>
      <c r="B16" s="328" t="s">
        <v>709</v>
      </c>
      <c r="C16" s="327" t="s">
        <v>1157</v>
      </c>
      <c r="D16" s="155" t="s">
        <v>1236</v>
      </c>
      <c r="E16" s="329" t="str">
        <f>IF(MIN('0.Bilan'!$C$21:$H$21)&lt;=0, "WARNING","OK")</f>
        <v>WARNING</v>
      </c>
      <c r="F16" s="156"/>
    </row>
    <row r="17" spans="1:6">
      <c r="A17" s="154">
        <f t="shared" si="0"/>
        <v>16</v>
      </c>
      <c r="B17" s="328" t="s">
        <v>709</v>
      </c>
      <c r="C17" s="327" t="s">
        <v>1218</v>
      </c>
      <c r="D17" s="155" t="s">
        <v>1237</v>
      </c>
      <c r="E17" s="329" t="str">
        <f>IF(MIN('0.Bilan'!$C$23:$H$23)&lt;=0, "WARNING","OK")</f>
        <v>WARNING</v>
      </c>
      <c r="F17" s="156"/>
    </row>
    <row r="18" spans="1:6">
      <c r="A18" s="154">
        <f t="shared" si="0"/>
        <v>17</v>
      </c>
      <c r="B18" s="328" t="s">
        <v>709</v>
      </c>
      <c r="C18" s="327" t="s">
        <v>1158</v>
      </c>
      <c r="D18" s="155" t="s">
        <v>1252</v>
      </c>
      <c r="E18" s="329" t="str">
        <f>IF(MIN('0.Bilan'!$C$24:$H$24)&lt;=0, "WARNING","OK")</f>
        <v>WARNING</v>
      </c>
      <c r="F18" s="156"/>
    </row>
    <row r="19" spans="1:6">
      <c r="A19" s="154">
        <f t="shared" si="0"/>
        <v>18</v>
      </c>
      <c r="B19" s="328" t="s">
        <v>709</v>
      </c>
      <c r="C19" s="327" t="s">
        <v>1159</v>
      </c>
      <c r="D19" s="155" t="s">
        <v>1238</v>
      </c>
      <c r="E19" s="329" t="str">
        <f>IF(MIN('0.Bilan'!$C$25:$H$25)&lt;0, "WARNING","OK")</f>
        <v>OK</v>
      </c>
      <c r="F19" s="156"/>
    </row>
    <row r="20" spans="1:6">
      <c r="A20" s="154">
        <f t="shared" si="0"/>
        <v>19</v>
      </c>
      <c r="B20" s="328" t="s">
        <v>709</v>
      </c>
      <c r="C20" s="327" t="s">
        <v>1016</v>
      </c>
      <c r="D20" s="155" t="s">
        <v>1239</v>
      </c>
      <c r="E20" s="329" t="str">
        <f>IF(MIN('0.Bilan'!$C$27:$H$33)&lt;=0, "WARNING","OK")</f>
        <v>WARNING</v>
      </c>
      <c r="F20" s="156"/>
    </row>
    <row r="21" spans="1:6">
      <c r="A21" s="154">
        <f t="shared" si="0"/>
        <v>20</v>
      </c>
      <c r="B21" s="328" t="s">
        <v>709</v>
      </c>
      <c r="C21" s="327" t="s">
        <v>1035</v>
      </c>
      <c r="D21" s="155" t="s">
        <v>1240</v>
      </c>
      <c r="E21" s="329" t="str">
        <f>IF(MIN('0.Bilan'!$C$34:$H$34)&lt;=0, "WARNING","OK")</f>
        <v>WARNING</v>
      </c>
      <c r="F21" s="156"/>
    </row>
    <row r="22" spans="1:6">
      <c r="A22" s="154">
        <f t="shared" si="0"/>
        <v>21</v>
      </c>
      <c r="B22" s="328" t="s">
        <v>709</v>
      </c>
      <c r="C22" s="327" t="s">
        <v>1017</v>
      </c>
      <c r="D22" s="155" t="s">
        <v>1241</v>
      </c>
      <c r="E22" s="329" t="str">
        <f>IF(MIN('0.Bilan'!$C$35:$H$35)&lt;=0, "WARNING","OK")</f>
        <v>WARNING</v>
      </c>
      <c r="F22" s="156"/>
    </row>
    <row r="23" spans="1:6">
      <c r="A23" s="154">
        <f t="shared" si="0"/>
        <v>22</v>
      </c>
      <c r="B23" s="328" t="s">
        <v>709</v>
      </c>
      <c r="C23" s="327" t="s">
        <v>1160</v>
      </c>
      <c r="D23" s="155" t="s">
        <v>1123</v>
      </c>
      <c r="E23" s="329" t="str">
        <f>IF(MIN('0.Bilan'!$C$38:$H$38)&lt;0, "WARNING","OK")</f>
        <v>OK</v>
      </c>
      <c r="F23" s="156"/>
    </row>
    <row r="24" spans="1:6">
      <c r="A24" s="154">
        <f t="shared" si="0"/>
        <v>23</v>
      </c>
      <c r="B24" s="328" t="s">
        <v>709</v>
      </c>
      <c r="C24" s="327" t="s">
        <v>1161</v>
      </c>
      <c r="D24" s="155" t="s">
        <v>1123</v>
      </c>
      <c r="E24" s="329" t="str">
        <f>IF(MIN('0.Bilan'!$C$47:$H$47)&lt;0, "WARNING","OK")</f>
        <v>OK</v>
      </c>
      <c r="F24" s="156"/>
    </row>
    <row r="25" spans="1:6">
      <c r="A25" s="154">
        <f t="shared" si="0"/>
        <v>24</v>
      </c>
      <c r="B25" s="328" t="s">
        <v>709</v>
      </c>
      <c r="C25" s="327" t="s">
        <v>1162</v>
      </c>
      <c r="D25" s="155" t="s">
        <v>1123</v>
      </c>
      <c r="E25" s="329" t="str">
        <f>IF(MIN('0.Bilan'!$C$56:$H$56)&lt;0, "WARNING","OK")</f>
        <v>OK</v>
      </c>
      <c r="F25" s="156"/>
    </row>
    <row r="26" spans="1:6">
      <c r="A26" s="154">
        <f t="shared" si="0"/>
        <v>25</v>
      </c>
      <c r="B26" s="328" t="s">
        <v>709</v>
      </c>
      <c r="C26" s="327" t="s">
        <v>1163</v>
      </c>
      <c r="D26" s="155" t="s">
        <v>1242</v>
      </c>
      <c r="E26" s="329" t="str">
        <f>IF(MIN('0.Bilan'!$C$60:$H$60)&lt;0, "WARNING","OK")</f>
        <v>OK</v>
      </c>
      <c r="F26" s="156"/>
    </row>
    <row r="27" spans="1:6">
      <c r="A27" s="154">
        <f t="shared" si="0"/>
        <v>26</v>
      </c>
      <c r="B27" s="328" t="s">
        <v>709</v>
      </c>
      <c r="C27" s="327" t="s">
        <v>1219</v>
      </c>
      <c r="D27" s="155" t="s">
        <v>1243</v>
      </c>
      <c r="E27" s="329" t="str">
        <f>IF(MIN('0.Bilan'!$C$61:$H$61)&lt;=0, "WARNING","OK")</f>
        <v>WARNING</v>
      </c>
      <c r="F27" s="156"/>
    </row>
    <row r="28" spans="1:6">
      <c r="A28" s="154">
        <f t="shared" si="0"/>
        <v>27</v>
      </c>
      <c r="B28" s="328" t="s">
        <v>709</v>
      </c>
      <c r="C28" s="327" t="s">
        <v>1164</v>
      </c>
      <c r="D28" s="155" t="s">
        <v>1244</v>
      </c>
      <c r="E28" s="329" t="str">
        <f>IF(MIN('0.Bilan'!$C$66:$H$66)&lt;=0, "WARNING","OK")</f>
        <v>WARNING</v>
      </c>
      <c r="F28" s="156"/>
    </row>
    <row r="29" spans="1:6">
      <c r="A29" s="154">
        <f t="shared" si="0"/>
        <v>28</v>
      </c>
      <c r="B29" s="328" t="s">
        <v>709</v>
      </c>
      <c r="C29" s="327" t="s">
        <v>1167</v>
      </c>
      <c r="D29" s="155" t="s">
        <v>1166</v>
      </c>
      <c r="E29" s="329" t="e">
        <f>IF(SUM('0.Bilan'!$C$17:$H$17)/(SUM('0.Bilan'!$C$12:$H$13)+SUM('0.Bilan'!$C$14:$H$14)+SUM('0.Bilan'!$C$17:$H$17)+SUM('0.Bilan'!$C$21:$H$25))&lt;=0.3, "WARNING","OK")</f>
        <v>#DIV/0!</v>
      </c>
      <c r="F29" s="156"/>
    </row>
    <row r="30" spans="1:6">
      <c r="A30" s="154">
        <f t="shared" si="0"/>
        <v>29</v>
      </c>
      <c r="B30" s="328" t="s">
        <v>709</v>
      </c>
      <c r="C30" s="327" t="s">
        <v>1165</v>
      </c>
      <c r="D30" s="155" t="s">
        <v>1124</v>
      </c>
      <c r="E30" s="329" t="e">
        <f>IF(SUM('0.Bilan'!$C$14:$H$14)/(SUM('0.Bilan'!$C$12:$H$13)+SUM('0.Bilan'!$C$14:$H$14)+SUM('0.Bilan'!$C$17:$H$17)+SUM('0.Bilan'!$C$21:$H$25))&gt;=0.5, "WARNING","OK")</f>
        <v>#DIV/0!</v>
      </c>
      <c r="F30" s="156"/>
    </row>
    <row r="31" spans="1:6">
      <c r="A31" s="154">
        <f t="shared" si="0"/>
        <v>30</v>
      </c>
      <c r="B31" s="328" t="s">
        <v>709</v>
      </c>
      <c r="C31" s="327" t="s">
        <v>1152</v>
      </c>
      <c r="D31" s="155" t="s">
        <v>1125</v>
      </c>
      <c r="E31" s="329" t="e">
        <f>IF(SUM('0.Bilan'!$C$21:$H$21)/(SUM('0.Bilan'!$C$12:$H$13)+SUM('0.Bilan'!$C$14:$H$14)+SUM('0.Bilan'!$C$17:$H$17)+SUM('0.Bilan'!$C$21:$H$25))&gt;0.9, "WARNING","OK")</f>
        <v>#DIV/0!</v>
      </c>
      <c r="F31" s="156"/>
    </row>
    <row r="32" spans="1:6">
      <c r="A32" s="154">
        <f t="shared" si="0"/>
        <v>31</v>
      </c>
      <c r="B32" s="328" t="s">
        <v>709</v>
      </c>
      <c r="C32" s="327" t="s">
        <v>1217</v>
      </c>
      <c r="D32" s="155" t="s">
        <v>1018</v>
      </c>
      <c r="E32" s="329" t="str">
        <f>IF(SUM('0.Bilan'!$C$36:$H$36)&lt;&gt;SUM('0.Bilan'!$C$67:$H$68), "WARNING","OK")</f>
        <v>OK</v>
      </c>
      <c r="F32" s="156"/>
    </row>
    <row r="33" spans="1:6">
      <c r="A33" s="154">
        <f t="shared" si="0"/>
        <v>32</v>
      </c>
      <c r="B33" s="328" t="s">
        <v>709</v>
      </c>
      <c r="C33" s="327" t="s">
        <v>1192</v>
      </c>
      <c r="D33" s="155" t="s">
        <v>1019</v>
      </c>
      <c r="E33" s="329" t="str">
        <f>IF('0.Bilan'!$A$68&lt;&gt;"Excédent d'actif sur passif", "WARNING","OK")</f>
        <v>OK</v>
      </c>
      <c r="F33" s="156"/>
    </row>
    <row r="34" spans="1:6">
      <c r="A34" s="154">
        <f t="shared" si="0"/>
        <v>33</v>
      </c>
      <c r="B34" s="328" t="s">
        <v>709</v>
      </c>
      <c r="C34" s="327" t="s">
        <v>1193</v>
      </c>
      <c r="D34" s="155" t="s">
        <v>1020</v>
      </c>
      <c r="E34" s="329" t="str">
        <f>IF(SUM('0.Bilan'!$C$36:$H$36)&lt;&gt;SUM('0.Bilan'!$C$12:$H$14,'0.Bilan'!$C$17:$H$17,'0.Bilan'!$C$21:$H$26,'0.Bilan'!$C$34:$H$35), "WARNING","OK")</f>
        <v>OK</v>
      </c>
      <c r="F34" s="156"/>
    </row>
    <row r="35" spans="1:6">
      <c r="A35" s="154">
        <f t="shared" si="0"/>
        <v>34</v>
      </c>
      <c r="B35" s="328" t="s">
        <v>709</v>
      </c>
      <c r="C35" s="327" t="s">
        <v>1194</v>
      </c>
      <c r="D35" s="155" t="s">
        <v>1021</v>
      </c>
      <c r="E35" s="329" t="str">
        <f>IF(SUM('0.Bilan'!$C$67:$H$67)&lt;&gt;SUM('0.Bilan'!$C$39:$H$39,'0.Bilan'!$C$43:$H$43,'0.Bilan'!$C$48:$H$48,'0.Bilan'!$C$52:$H$52,'0.Bilan'!$C$56:$H$56,'0.Bilan'!$C$60:$H$63,'0.Bilan'!$C$66:$H$66), "WARNING","OK")</f>
        <v>OK</v>
      </c>
      <c r="F35" s="156"/>
    </row>
    <row r="36" spans="1:6">
      <c r="A36" s="154">
        <f t="shared" si="0"/>
        <v>35</v>
      </c>
      <c r="B36" s="328" t="s">
        <v>714</v>
      </c>
      <c r="C36" s="327" t="s">
        <v>1195</v>
      </c>
      <c r="D36" s="155" t="s">
        <v>1127</v>
      </c>
      <c r="E36" s="329" t="e">
        <f>IF(ABS((SUM('0.Liste des actifs'!$F$8:$K$8)/(SUM('0.Bilan'!$C$12:$H$13)+SUM('0.Bilan'!$C$14:$H$14)+SUM('0.Bilan'!$C$17:$H$17)+SUM('0.Bilan'!$C$21:$H$25)))-1)&gt;0.05, "WARNING","OK")</f>
        <v>#DIV/0!</v>
      </c>
      <c r="F36" s="156"/>
    </row>
    <row r="37" spans="1:6">
      <c r="A37" s="154">
        <f t="shared" si="0"/>
        <v>36</v>
      </c>
      <c r="B37" s="328" t="s">
        <v>1022</v>
      </c>
      <c r="C37" s="327" t="s">
        <v>1216</v>
      </c>
      <c r="D37" s="155" t="s">
        <v>1128</v>
      </c>
      <c r="E37" s="329" t="e">
        <f>IF(MIN(TRANSPOSE('0.Résultat Technique-Vie'!$C$18:$T$18)/TRANSPOSE('0.Résultat Technique-Vie'!$C$17:$T$17))&lt;=0.8, "WARNING","OK")</f>
        <v>#DIV/0!</v>
      </c>
      <c r="F37" s="156"/>
    </row>
    <row r="38" spans="1:6">
      <c r="A38" s="154">
        <f t="shared" si="0"/>
        <v>37</v>
      </c>
      <c r="B38" s="328" t="s">
        <v>1022</v>
      </c>
      <c r="C38" s="327" t="s">
        <v>1168</v>
      </c>
      <c r="D38" s="155" t="s">
        <v>1245</v>
      </c>
      <c r="E38" s="329" t="e">
        <f>IF(MIN(TRANSPOSE('0.Résultat Technique-Vie'!$C$16:$AF$16)/TRANSPOSE('0.Résultat Technique-Vie'!$C$13:$AF$13))&lt;=0.02, "WARNING","OK")</f>
        <v>#DIV/0!</v>
      </c>
      <c r="F38" s="156"/>
    </row>
    <row r="39" spans="1:6">
      <c r="A39" s="154">
        <f t="shared" si="0"/>
        <v>38</v>
      </c>
      <c r="B39" s="328" t="s">
        <v>1022</v>
      </c>
      <c r="C39" s="327" t="s">
        <v>1169</v>
      </c>
      <c r="D39" s="155" t="s">
        <v>1246</v>
      </c>
      <c r="E39" s="329" t="str">
        <f>IF(MIN('0.Résultat Technique-Vie'!$C$26:$T$26)&lt;=0, "WARNING","OK")</f>
        <v>WARNING</v>
      </c>
      <c r="F39" s="156"/>
    </row>
    <row r="40" spans="1:6">
      <c r="A40" s="154">
        <f t="shared" si="0"/>
        <v>39</v>
      </c>
      <c r="B40" s="328" t="s">
        <v>1022</v>
      </c>
      <c r="C40" s="327" t="s">
        <v>953</v>
      </c>
      <c r="D40" s="155" t="s">
        <v>1247</v>
      </c>
      <c r="E40" s="329" t="str">
        <f>IF(MIN('0.Résultat Technique-Vie'!$C$25:$T$25)&lt;=0, "WARNING","OK")</f>
        <v>WARNING</v>
      </c>
      <c r="F40" s="156"/>
    </row>
    <row r="41" spans="1:6">
      <c r="A41" s="154">
        <f t="shared" si="0"/>
        <v>40</v>
      </c>
      <c r="B41" s="328" t="s">
        <v>1022</v>
      </c>
      <c r="C41" s="327" t="s">
        <v>512</v>
      </c>
      <c r="D41" s="155" t="s">
        <v>1023</v>
      </c>
      <c r="E41" s="329" t="str">
        <f>IF(SUM('0.Résultat Technique-Vie'!$C$23:$AL$23)&lt;&gt;SUM('0.Résultat Technique-Vie'!$C$13:$AL$13)-SUM('0.Résultat Technique-Vie'!$C$14:$AL$14)-SUM('0.Résultat Technique-Vie'!$C$15:$AL$15)-SUM('0.Résultat Technique-Vie'!$C$16:$AL$16)+SUM('0.Résultat Technique-Vie'!$C$17:$AL$17)-SUM('0.Résultat Technique-Vie'!$C$18:$AL$18)+SUM('0.Résultat Technique-Vie'!$C$19:$AL$19), "WARNING","OK")</f>
        <v>OK</v>
      </c>
      <c r="F41" s="156"/>
    </row>
    <row r="42" spans="1:6">
      <c r="A42" s="154">
        <f t="shared" si="0"/>
        <v>41</v>
      </c>
      <c r="B42" s="328" t="s">
        <v>1022</v>
      </c>
      <c r="C42" s="327" t="s">
        <v>513</v>
      </c>
      <c r="D42" s="155" t="s">
        <v>1024</v>
      </c>
      <c r="E42" s="329" t="str">
        <f>IF(SUM('0.Résultat Technique-Vie'!$C$11:$AL$11)&lt;&gt;SUM('0.Résultat Technique-Vie'!$C$13:$AL$13)-SUM('0.Résultat Technique-Vie'!$C$14:$AL$14)-SUM('0.Résultat Technique-Vie'!$C$15:$AL$15), "WARNING","OK")</f>
        <v>OK</v>
      </c>
      <c r="F42" s="156"/>
    </row>
    <row r="43" spans="1:6">
      <c r="A43" s="154">
        <f t="shared" si="0"/>
        <v>42</v>
      </c>
      <c r="B43" s="328" t="s">
        <v>1254</v>
      </c>
      <c r="C43" s="327" t="s">
        <v>1221</v>
      </c>
      <c r="D43" s="155" t="s">
        <v>1121</v>
      </c>
      <c r="E43" s="329" t="e">
        <v>#REF!</v>
      </c>
      <c r="F43" s="156"/>
    </row>
    <row r="44" spans="1:6">
      <c r="A44" s="154">
        <f t="shared" si="0"/>
        <v>43</v>
      </c>
      <c r="B44" s="328" t="s">
        <v>1025</v>
      </c>
      <c r="C44" s="327" t="s">
        <v>1170</v>
      </c>
      <c r="D44" s="155" t="s">
        <v>1121</v>
      </c>
      <c r="E44" s="329" t="e">
        <f>IF(SUM('0.Résultat Technique-Non-vie'!$O$11:$Z$11)/SUM('0.Résultat Technique-Non-vie'!$O$10:$Z$10)&lt;0.3, "WARNING","OK")</f>
        <v>#DIV/0!</v>
      </c>
      <c r="F44" s="156"/>
    </row>
    <row r="45" spans="1:6">
      <c r="A45" s="154">
        <f t="shared" si="0"/>
        <v>44</v>
      </c>
      <c r="B45" s="328" t="s">
        <v>1025</v>
      </c>
      <c r="C45" s="327" t="s">
        <v>1171</v>
      </c>
      <c r="D45" s="155" t="s">
        <v>1121</v>
      </c>
      <c r="E45" s="329" t="e">
        <f>IF(SUM('0.Résultat Technique-Non-vie'!$AA$11:$AF$11)/SUM('0.Résultat Technique-Non-vie'!$AA$10:$AF$10)&lt;0.3, "WARNING","OK")</f>
        <v>#DIV/0!</v>
      </c>
      <c r="F45" s="156"/>
    </row>
    <row r="46" spans="1:6">
      <c r="A46" s="154">
        <f t="shared" si="0"/>
        <v>45</v>
      </c>
      <c r="B46" s="328" t="s">
        <v>1025</v>
      </c>
      <c r="C46" s="327" t="s">
        <v>1220</v>
      </c>
      <c r="D46" s="155" t="s">
        <v>1121</v>
      </c>
      <c r="E46" s="329" t="e">
        <f>IF(SUM('0.Résultat Technique-Non-vie'!$AM$11:$AR$11)/SUM('0.Résultat Technique-Non-vie'!$AM$10:$AR$10)&lt;0.3, "WARNING","OK")</f>
        <v>#DIV/0!</v>
      </c>
      <c r="F46" s="156"/>
    </row>
    <row r="47" spans="1:6">
      <c r="A47" s="154">
        <f t="shared" si="0"/>
        <v>46</v>
      </c>
      <c r="B47" s="328" t="s">
        <v>1025</v>
      </c>
      <c r="C47" s="327" t="s">
        <v>1172</v>
      </c>
      <c r="D47" s="155" t="s">
        <v>1121</v>
      </c>
      <c r="E47" s="329" t="e">
        <f>IF(SUM('0.Résultat Technique-Non-vie'!$AS$11:$AX$11)/SUM('0.Résultat Technique-Non-vie'!$AS$10:$AX$10)&lt;0.3, "WARNING","OK")</f>
        <v>#DIV/0!</v>
      </c>
      <c r="F47" s="156"/>
    </row>
    <row r="48" spans="1:6">
      <c r="A48" s="154">
        <f t="shared" si="0"/>
        <v>47</v>
      </c>
      <c r="B48" s="328" t="s">
        <v>1025</v>
      </c>
      <c r="C48" s="327" t="s">
        <v>1173</v>
      </c>
      <c r="D48" s="155" t="s">
        <v>1121</v>
      </c>
      <c r="E48" s="329" t="e">
        <f>IF(SUM('0.Résultat Technique-Non-vie'!$BE$11:$BJ$11)/SUM('0.Résultat Technique-Non-vie'!$BE$10:$BJ$10)&lt;0.3, "WARNING","OK")</f>
        <v>#DIV/0!</v>
      </c>
      <c r="F48" s="156"/>
    </row>
    <row r="49" spans="1:6">
      <c r="A49" s="154">
        <f t="shared" si="0"/>
        <v>48</v>
      </c>
      <c r="B49" s="328" t="s">
        <v>1025</v>
      </c>
      <c r="C49" s="327" t="s">
        <v>1222</v>
      </c>
      <c r="D49" s="155" t="s">
        <v>1122</v>
      </c>
      <c r="E49" s="329" t="e">
        <f>IF((SUM('0.Résultat Technique-Non-vie'!$C$11:$N$11,'0.Résultat Technique-Non-vie'!$C$12:$N$12)-SUM('0.Résultat Technique-Non-vie'!$C$17:$N$17,'0.Résultat Technique-Non-vie'!$C$18:$N$18))/(SUM('0.Résultat Technique-Non-vie'!$C$10:$N$10)-SUM('0.Résultat Technique-Non-vie'!$C$16:$N$16))&lt;0.5, "WARNING","OK")</f>
        <v>#DIV/0!</v>
      </c>
      <c r="F49" s="156"/>
    </row>
    <row r="50" spans="1:6">
      <c r="A50" s="154">
        <f t="shared" si="0"/>
        <v>49</v>
      </c>
      <c r="B50" s="328" t="s">
        <v>1025</v>
      </c>
      <c r="C50" s="327" t="s">
        <v>1175</v>
      </c>
      <c r="D50" s="155" t="s">
        <v>1122</v>
      </c>
      <c r="E50" s="329" t="e">
        <f>IF((SUM('0.Résultat Technique-Non-vie'!$O$11:$Z$11,'0.Résultat Technique-Non-vie'!$O$12:$Z$12)-SUM('0.Résultat Technique-Non-vie'!$O$17:$Z$17,'0.Résultat Technique-Non-vie'!$O$18:$Z$18))/(SUM('0.Résultat Technique-Non-vie'!$O$10:$Z$10)-SUM('0.Résultat Technique-Non-vie'!$O$16:$Z$16))&lt;0.5, "WARNING","OK")</f>
        <v>#DIV/0!</v>
      </c>
      <c r="F50" s="156"/>
    </row>
    <row r="51" spans="1:6">
      <c r="A51" s="154">
        <f t="shared" si="0"/>
        <v>50</v>
      </c>
      <c r="B51" s="328" t="s">
        <v>1025</v>
      </c>
      <c r="C51" s="327" t="s">
        <v>1176</v>
      </c>
      <c r="D51" s="155" t="s">
        <v>1122</v>
      </c>
      <c r="E51" s="329" t="e">
        <f>IF((SUM('0.Résultat Technique-Non-vie'!$AA$11:$AF$11,'0.Résultat Technique-Non-vie'!$AA$12:$AF$12)-SUM('0.Résultat Technique-Non-vie'!$AA$17:$AF$17,'0.Résultat Technique-Non-vie'!$AA$18:$AF$18))/(SUM('0.Résultat Technique-Non-vie'!$AA$10:$AF$10)-SUM('0.Résultat Technique-Non-vie'!$AA$16:$AF$16))&lt;0.5, "WARNING","OK")</f>
        <v>#DIV/0!</v>
      </c>
      <c r="F51" s="156"/>
    </row>
    <row r="52" spans="1:6">
      <c r="A52" s="154">
        <f t="shared" si="0"/>
        <v>51</v>
      </c>
      <c r="B52" s="328" t="s">
        <v>1025</v>
      </c>
      <c r="C52" s="327" t="s">
        <v>1177</v>
      </c>
      <c r="D52" s="155" t="s">
        <v>1122</v>
      </c>
      <c r="E52" s="329" t="e">
        <f>IF((SUM('0.Résultat Technique-Non-vie'!$AM$11:$AR$11,'0.Résultat Technique-Non-vie'!$AM$12:$AR$12)-SUM('0.Résultat Technique-Non-vie'!$AM$17:$AR$17,'0.Résultat Technique-Non-vie'!$AM$18:$AR$18))/(SUM('0.Résultat Technique-Non-vie'!$AM$10:$AR$10)-SUM('0.Résultat Technique-Non-vie'!$AM$16:$AR$16))&lt;0.5, "WARNING","OK")</f>
        <v>#DIV/0!</v>
      </c>
      <c r="F52" s="156"/>
    </row>
    <row r="53" spans="1:6">
      <c r="A53" s="154">
        <f t="shared" si="0"/>
        <v>52</v>
      </c>
      <c r="B53" s="328" t="s">
        <v>1025</v>
      </c>
      <c r="C53" s="327" t="s">
        <v>1178</v>
      </c>
      <c r="D53" s="155" t="s">
        <v>1122</v>
      </c>
      <c r="E53" s="329" t="e">
        <f>IF((SUM('0.Résultat Technique-Non-vie'!$AS$11:$AX$11,'0.Résultat Technique-Non-vie'!$AS$12:$AX$12)-SUM('0.Résultat Technique-Non-vie'!$AS$17:$AX$17,'0.Résultat Technique-Non-vie'!$AS$18:$AX$18))/(SUM('0.Résultat Technique-Non-vie'!$AS$10:$AX$10)-SUM('0.Résultat Technique-Non-vie'!$AS$16:$AX$16))&lt;0.5, "WARNING","OK")</f>
        <v>#DIV/0!</v>
      </c>
      <c r="F53" s="156"/>
    </row>
    <row r="54" spans="1:6">
      <c r="A54" s="154">
        <f t="shared" si="0"/>
        <v>53</v>
      </c>
      <c r="B54" s="328" t="s">
        <v>1025</v>
      </c>
      <c r="C54" s="327" t="s">
        <v>1179</v>
      </c>
      <c r="D54" s="155" t="s">
        <v>1122</v>
      </c>
      <c r="E54" s="329" t="e">
        <f>IF((SUM('0.Résultat Technique-Non-vie'!$BE$11:$BJ$11,'0.Résultat Technique-Non-vie'!$BE$12:$BJ$12)-SUM('0.Résultat Technique-Non-vie'!$BE$17:$BJ$17,'0.Résultat Technique-Non-vie'!$BE$18:$BJ$18))/(SUM('0.Résultat Technique-Non-vie'!$BE$10:$BJ$10)-SUM('0.Résultat Technique-Non-vie'!$BE$16:$BJ$16))&lt;0.5, "WARNING","OK")</f>
        <v>#DIV/0!</v>
      </c>
      <c r="F54" s="156"/>
    </row>
    <row r="55" spans="1:6">
      <c r="A55" s="154">
        <f t="shared" si="0"/>
        <v>54</v>
      </c>
      <c r="B55" s="328" t="s">
        <v>1025</v>
      </c>
      <c r="C55" s="327" t="s">
        <v>1185</v>
      </c>
      <c r="D55" s="155" t="s">
        <v>1248</v>
      </c>
      <c r="E55" s="329" t="str">
        <f>IF(MAX('0.Résultat Technique-Non-vie'!$U$10:$Z$10)&gt;0,IF(MIN('0.Résultat Technique-Non-vie'!$U$9:$Z$9)&lt;=0, "WARNING","OK"),"OK")</f>
        <v>OK</v>
      </c>
      <c r="F55" s="156"/>
    </row>
    <row r="56" spans="1:6">
      <c r="A56" s="154">
        <f t="shared" si="0"/>
        <v>55</v>
      </c>
      <c r="B56" s="328" t="s">
        <v>1025</v>
      </c>
      <c r="C56" s="327" t="s">
        <v>1186</v>
      </c>
      <c r="D56" s="155" t="s">
        <v>1248</v>
      </c>
      <c r="E56" s="329" t="str">
        <f>IF(MAX('0.Résultat Technique-Non-vie'!$AA$10:$AF$10)&gt;0,IF(MIN('0.Résultat Technique-Non-vie'!$AA$9:$AF$9)&lt;=0,"WARNING","OK"),"OK")</f>
        <v>OK</v>
      </c>
      <c r="F56" s="156"/>
    </row>
    <row r="57" spans="1:6">
      <c r="A57" s="154">
        <f t="shared" si="0"/>
        <v>56</v>
      </c>
      <c r="B57" s="328" t="s">
        <v>1025</v>
      </c>
      <c r="C57" s="327" t="s">
        <v>1187</v>
      </c>
      <c r="D57" s="155" t="s">
        <v>1248</v>
      </c>
      <c r="E57" s="329" t="str">
        <f>IF(MAX('0.Résultat Technique-Non-vie'!$AM$10:$AR$10)&gt;0,IF(MIN('0.Résultat Technique-Non-vie'!$AM$9:$AR$9)&lt;=0,"WARNING","OK"),"OK")</f>
        <v>OK</v>
      </c>
      <c r="F57" s="156"/>
    </row>
    <row r="58" spans="1:6">
      <c r="A58" s="154">
        <f t="shared" si="0"/>
        <v>57</v>
      </c>
      <c r="B58" s="328" t="s">
        <v>1025</v>
      </c>
      <c r="C58" s="327" t="s">
        <v>1184</v>
      </c>
      <c r="D58" s="155" t="s">
        <v>1248</v>
      </c>
      <c r="E58" s="329" t="str">
        <f>IF(MAX('0.Résultat Technique-Non-vie'!$AS$10:$AX$10)&gt;0,IF(MIN('0.Résultat Technique-Non-vie'!$AS$9:$AX$9)&lt;=0,"WARNING","OK"),"OK")</f>
        <v>OK</v>
      </c>
      <c r="F58" s="156"/>
    </row>
    <row r="59" spans="1:6">
      <c r="A59" s="154">
        <f t="shared" si="0"/>
        <v>58</v>
      </c>
      <c r="B59" s="328" t="s">
        <v>1025</v>
      </c>
      <c r="C59" s="327" t="s">
        <v>512</v>
      </c>
      <c r="D59" s="155" t="s">
        <v>1023</v>
      </c>
      <c r="E59" s="329" t="str">
        <f>IF(SUM('0.Résultat Technique-Non-vie'!$C$19:$BJ$19)&lt;&gt;SUM('0.Résultat Technique-Non-vie'!$C$8:$BJ$8)-SUM('0.Résultat Technique-Non-vie'!$C$12:$BJ$12)+SUM('0.Résultat Technique-Non-vie'!$C$13:$BJ$13)-SUM('0.Résultat Technique-Non-vie'!$C$14:$BJ$14)+SUM('0.Résultat Technique-Non-vie'!$C$15:$BJ$15), "WARNING","OK")</f>
        <v>OK</v>
      </c>
      <c r="F59" s="156"/>
    </row>
    <row r="60" spans="1:6">
      <c r="A60" s="154">
        <f t="shared" si="0"/>
        <v>59</v>
      </c>
      <c r="B60" s="328" t="s">
        <v>1025</v>
      </c>
      <c r="C60" s="327" t="s">
        <v>513</v>
      </c>
      <c r="D60" s="155" t="s">
        <v>1024</v>
      </c>
      <c r="E60" s="329" t="str">
        <f>IF(SUM('0.Résultat Technique-Non-vie'!$C$8:$BJ$8)&lt;&gt;SUM('0.Résultat Technique-Non-vie'!$C$10:$BJ$10)-SUM('0.Résultat Technique-Non-vie'!$C$11:$BJ$11), "WARNING","OK")</f>
        <v>OK</v>
      </c>
      <c r="F60" s="156"/>
    </row>
    <row r="61" spans="1:6">
      <c r="A61" s="154">
        <f t="shared" si="0"/>
        <v>60</v>
      </c>
      <c r="B61" s="328" t="s">
        <v>1025</v>
      </c>
      <c r="C61" s="327" t="s">
        <v>1041</v>
      </c>
      <c r="D61" s="155" t="s">
        <v>1174</v>
      </c>
      <c r="E61" s="329" t="str">
        <f>IF(SUM('0.Résultat Technique-Non-vie'!$BE$10:$BJ$10)&gt;0,IF(SUM('0.Résultat Technique-Non-vie'!$C$10:$BD$10)&lt;=0.8*SUM('0.Résultat Technique-Non-vie'!$BE$10:$BJ$10),"WARNING","OK"),"OK")</f>
        <v>OK</v>
      </c>
      <c r="F61" s="156"/>
    </row>
    <row r="62" spans="1:6">
      <c r="A62" s="154">
        <f t="shared" si="0"/>
        <v>61</v>
      </c>
      <c r="B62" s="328" t="s">
        <v>1189</v>
      </c>
      <c r="C62" s="327" t="s">
        <v>1184</v>
      </c>
      <c r="D62" s="155" t="s">
        <v>1031</v>
      </c>
      <c r="E62" s="329" t="str">
        <f>IF(SUM('0.Résultat Technique-Non-vie'!$AS$9:$AX$9)&lt;&gt;SUM('0.CAT NAT'!$I$7:$N$7)+SUM('0.CAT NAT'!$I$103:$N$103), "WARNING","OK")</f>
        <v>OK</v>
      </c>
      <c r="F62" s="156"/>
    </row>
    <row r="63" spans="1:6">
      <c r="A63" s="154">
        <f t="shared" si="0"/>
        <v>62</v>
      </c>
      <c r="B63" s="328" t="s">
        <v>1189</v>
      </c>
      <c r="C63" s="327" t="s">
        <v>1183</v>
      </c>
      <c r="D63" s="155" t="s">
        <v>1032</v>
      </c>
      <c r="E63" s="329" t="str">
        <f>IF(SUM('0.Résultat Technique-Non-vie'!$AS$11:$AX$11)&lt;&gt;SUM('0.CAT NAT'!$U$7:$Z$7)+SUM('0.CAT NAT'!$U$103:$Z$103), "WARNING","OK")</f>
        <v>OK</v>
      </c>
      <c r="F63" s="156"/>
    </row>
    <row r="64" spans="1:6">
      <c r="A64" s="154">
        <f t="shared" si="0"/>
        <v>63</v>
      </c>
      <c r="B64" s="328" t="s">
        <v>1189</v>
      </c>
      <c r="C64" s="327" t="s">
        <v>1188</v>
      </c>
      <c r="D64" s="155" t="s">
        <v>1033</v>
      </c>
      <c r="E64" s="329" t="str">
        <f>IF(SUM('0.CAT NAT'!$I$8:$Z$102)&lt;&gt;SUM('0.CAT NAT'!$I$7:$Z$7), "WARNING","OK")</f>
        <v>OK</v>
      </c>
      <c r="F64" s="156"/>
    </row>
    <row r="65" spans="1:6">
      <c r="A65" s="154">
        <f t="shared" si="0"/>
        <v>64</v>
      </c>
      <c r="B65" s="328" t="s">
        <v>1190</v>
      </c>
      <c r="C65" s="327" t="s">
        <v>1188</v>
      </c>
      <c r="D65" s="155" t="s">
        <v>1034</v>
      </c>
      <c r="E65" s="329" t="str">
        <f>IF(SUM('0.Santé_Maladies-vect'!$C$7:$T$19,'0.Santé_Maladies-vect'!$C$35:$T$47)&lt;&gt;SUM('0.Santé_Maladies-vect'!$C$6:$T$6,'0.Santé_Maladies-vect'!$C$34:$T$34), "WARNING","OK")</f>
        <v>OK</v>
      </c>
      <c r="F65" s="156"/>
    </row>
    <row r="66" spans="1:6">
      <c r="A66" s="154">
        <f t="shared" si="0"/>
        <v>65</v>
      </c>
      <c r="B66" s="328" t="s">
        <v>1191</v>
      </c>
      <c r="C66" s="327" t="s">
        <v>1188</v>
      </c>
      <c r="D66" s="155" t="s">
        <v>1034</v>
      </c>
      <c r="E66" s="329" t="str">
        <f>IF(SUM('0.Santé_Pollution'!$C$7:$T$19,'0.Santé_Pollution'!$C$35:$T$47)&lt;&gt;SUM('0.Santé_Pollution'!$C$6:$T$6,'0.Santé_Pollution'!$C$34:$T$34), "WARNING","OK")</f>
        <v>OK</v>
      </c>
      <c r="F66" s="156"/>
    </row>
    <row r="67" spans="1:6">
      <c r="A67" s="154">
        <f t="shared" si="0"/>
        <v>66</v>
      </c>
      <c r="B67" s="328" t="s">
        <v>744</v>
      </c>
      <c r="C67" s="327" t="s">
        <v>667</v>
      </c>
      <c r="D67" s="155" t="s">
        <v>1232</v>
      </c>
      <c r="E67" s="329" t="str">
        <f>IF(MIN('1.Bilan'!$C$68:$H$68)&lt;=0, "WARNING","OK")</f>
        <v>WARNING</v>
      </c>
      <c r="F67" s="156"/>
    </row>
    <row r="68" spans="1:6">
      <c r="A68" s="154">
        <f t="shared" si="0"/>
        <v>67</v>
      </c>
      <c r="B68" s="328" t="s">
        <v>744</v>
      </c>
      <c r="C68" s="327" t="s">
        <v>1153</v>
      </c>
      <c r="D68" s="155" t="s">
        <v>1251</v>
      </c>
      <c r="E68" s="329" t="str">
        <f>IF(MIN('1.Bilan'!$C$12:$H$12)&lt;=0, "WARNING","OK")</f>
        <v>WARNING</v>
      </c>
      <c r="F68" s="156"/>
    </row>
    <row r="69" spans="1:6">
      <c r="A69" s="154">
        <f t="shared" si="0"/>
        <v>68</v>
      </c>
      <c r="B69" s="328" t="s">
        <v>744</v>
      </c>
      <c r="C69" s="327" t="s">
        <v>1154</v>
      </c>
      <c r="D69" s="155" t="s">
        <v>1233</v>
      </c>
      <c r="E69" s="329" t="str">
        <f>IF(MIN('1.Bilan'!$C$13:$H$13)&lt;=0, "WARNING","OK")</f>
        <v>WARNING</v>
      </c>
      <c r="F69" s="156"/>
    </row>
    <row r="70" spans="1:6">
      <c r="A70" s="154">
        <f t="shared" si="0"/>
        <v>69</v>
      </c>
      <c r="B70" s="328" t="s">
        <v>744</v>
      </c>
      <c r="C70" s="327" t="s">
        <v>1155</v>
      </c>
      <c r="D70" s="155" t="s">
        <v>1234</v>
      </c>
      <c r="E70" s="329" t="str">
        <f>IF(MIN('1.Bilan'!$C$15:$H$16)&lt;=0, "WARNING","OK")</f>
        <v>WARNING</v>
      </c>
      <c r="F70" s="156"/>
    </row>
    <row r="71" spans="1:6">
      <c r="A71" s="154">
        <f t="shared" si="0"/>
        <v>70</v>
      </c>
      <c r="B71" s="328" t="s">
        <v>744</v>
      </c>
      <c r="C71" s="327" t="s">
        <v>1156</v>
      </c>
      <c r="D71" s="155" t="s">
        <v>1235</v>
      </c>
      <c r="E71" s="329" t="str">
        <f>IF(MIN('1.Bilan'!$C$18:$H$20)&lt;=0, "WARNING","OK")</f>
        <v>WARNING</v>
      </c>
      <c r="F71" s="156"/>
    </row>
    <row r="72" spans="1:6">
      <c r="A72" s="154">
        <f t="shared" ref="A72:A135" si="1">+A71+1</f>
        <v>71</v>
      </c>
      <c r="B72" s="328" t="s">
        <v>744</v>
      </c>
      <c r="C72" s="327" t="s">
        <v>1157</v>
      </c>
      <c r="D72" s="155" t="s">
        <v>1236</v>
      </c>
      <c r="E72" s="329" t="str">
        <f>IF(MIN('1.Bilan'!$C$21:$H$21)&lt;=0, "WARNING","OK")</f>
        <v>WARNING</v>
      </c>
      <c r="F72" s="156"/>
    </row>
    <row r="73" spans="1:6">
      <c r="A73" s="154">
        <f t="shared" si="1"/>
        <v>72</v>
      </c>
      <c r="B73" s="328" t="s">
        <v>744</v>
      </c>
      <c r="C73" s="327" t="s">
        <v>1218</v>
      </c>
      <c r="D73" s="155" t="s">
        <v>1237</v>
      </c>
      <c r="E73" s="329" t="str">
        <f>IF(MIN('1.Bilan'!$C$23:$H$23)&lt;=0, "WARNING","OK")</f>
        <v>WARNING</v>
      </c>
      <c r="F73" s="156"/>
    </row>
    <row r="74" spans="1:6">
      <c r="A74" s="154">
        <f t="shared" si="1"/>
        <v>73</v>
      </c>
      <c r="B74" s="328" t="s">
        <v>744</v>
      </c>
      <c r="C74" s="327" t="s">
        <v>1158</v>
      </c>
      <c r="D74" s="155" t="s">
        <v>1252</v>
      </c>
      <c r="E74" s="329" t="str">
        <f>IF(MIN('1.Bilan'!$C$24:$H$24)&lt;=0, "WARNING","OK")</f>
        <v>WARNING</v>
      </c>
      <c r="F74" s="156"/>
    </row>
    <row r="75" spans="1:6">
      <c r="A75" s="154">
        <f t="shared" si="1"/>
        <v>74</v>
      </c>
      <c r="B75" s="328" t="s">
        <v>744</v>
      </c>
      <c r="C75" s="327" t="s">
        <v>1159</v>
      </c>
      <c r="D75" s="155" t="s">
        <v>1238</v>
      </c>
      <c r="E75" s="329" t="str">
        <f>IF(MIN('1.Bilan'!$C$25:$H$25)&lt;0, "WARNING","OK")</f>
        <v>OK</v>
      </c>
      <c r="F75" s="156"/>
    </row>
    <row r="76" spans="1:6">
      <c r="A76" s="154">
        <f t="shared" si="1"/>
        <v>75</v>
      </c>
      <c r="B76" s="328" t="s">
        <v>744</v>
      </c>
      <c r="C76" s="327" t="s">
        <v>1016</v>
      </c>
      <c r="D76" s="155" t="s">
        <v>1239</v>
      </c>
      <c r="E76" s="329" t="str">
        <f>IF(MIN('1.Bilan'!$C$27:$H$33)&lt;=0, "WARNING","OK")</f>
        <v>WARNING</v>
      </c>
      <c r="F76" s="156"/>
    </row>
    <row r="77" spans="1:6">
      <c r="A77" s="154">
        <f t="shared" si="1"/>
        <v>76</v>
      </c>
      <c r="B77" s="328" t="s">
        <v>744</v>
      </c>
      <c r="C77" s="327" t="s">
        <v>1035</v>
      </c>
      <c r="D77" s="155" t="s">
        <v>1240</v>
      </c>
      <c r="E77" s="329" t="str">
        <f>IF(MIN('1.Bilan'!$C$34:$H$34)&lt;=0, "WARNING","OK")</f>
        <v>WARNING</v>
      </c>
      <c r="F77" s="156"/>
    </row>
    <row r="78" spans="1:6">
      <c r="A78" s="154">
        <f t="shared" si="1"/>
        <v>77</v>
      </c>
      <c r="B78" s="328" t="s">
        <v>744</v>
      </c>
      <c r="C78" s="327" t="s">
        <v>1017</v>
      </c>
      <c r="D78" s="155" t="s">
        <v>1241</v>
      </c>
      <c r="E78" s="329" t="str">
        <f>IF(MIN('1.Bilan'!$C$35:$H$35)&lt;=0, "WARNING","OK")</f>
        <v>WARNING</v>
      </c>
      <c r="F78" s="156"/>
    </row>
    <row r="79" spans="1:6">
      <c r="A79" s="154">
        <f t="shared" si="1"/>
        <v>78</v>
      </c>
      <c r="B79" s="328" t="s">
        <v>744</v>
      </c>
      <c r="C79" s="327" t="s">
        <v>1160</v>
      </c>
      <c r="D79" s="155" t="s">
        <v>1123</v>
      </c>
      <c r="E79" s="329" t="str">
        <f>IF(MIN('1.Bilan'!$C$38:$H$38)&lt;0, "WARNING","OK")</f>
        <v>OK</v>
      </c>
      <c r="F79" s="156"/>
    </row>
    <row r="80" spans="1:6">
      <c r="A80" s="154">
        <f t="shared" si="1"/>
        <v>79</v>
      </c>
      <c r="B80" s="328" t="s">
        <v>744</v>
      </c>
      <c r="C80" s="327" t="s">
        <v>1161</v>
      </c>
      <c r="D80" s="155" t="s">
        <v>1123</v>
      </c>
      <c r="E80" s="329" t="str">
        <f>IF(MIN('1.Bilan'!$C$47:$H$47)&lt;0, "WARNING","OK")</f>
        <v>OK</v>
      </c>
      <c r="F80" s="156"/>
    </row>
    <row r="81" spans="1:6">
      <c r="A81" s="154">
        <f t="shared" si="1"/>
        <v>80</v>
      </c>
      <c r="B81" s="328" t="s">
        <v>744</v>
      </c>
      <c r="C81" s="327" t="s">
        <v>1162</v>
      </c>
      <c r="D81" s="155" t="s">
        <v>1123</v>
      </c>
      <c r="E81" s="329" t="str">
        <f>IF(MIN('1.Bilan'!$C$56:$H$56)&lt;0, "WARNING","OK")</f>
        <v>OK</v>
      </c>
      <c r="F81" s="156"/>
    </row>
    <row r="82" spans="1:6">
      <c r="A82" s="154">
        <f t="shared" si="1"/>
        <v>81</v>
      </c>
      <c r="B82" s="328" t="s">
        <v>744</v>
      </c>
      <c r="C82" s="327" t="s">
        <v>1163</v>
      </c>
      <c r="D82" s="155" t="s">
        <v>1242</v>
      </c>
      <c r="E82" s="329" t="str">
        <f>IF(MIN('1.Bilan'!$C$60:$H$60)&lt;0, "WARNING","OK")</f>
        <v>OK</v>
      </c>
      <c r="F82" s="156"/>
    </row>
    <row r="83" spans="1:6">
      <c r="A83" s="154">
        <f t="shared" si="1"/>
        <v>82</v>
      </c>
      <c r="B83" s="328" t="s">
        <v>744</v>
      </c>
      <c r="C83" s="327" t="s">
        <v>1219</v>
      </c>
      <c r="D83" s="155" t="s">
        <v>1243</v>
      </c>
      <c r="E83" s="329" t="str">
        <f>IF(MIN('1.Bilan'!$C$61:$H$61)&lt;=0, "WARNING","OK")</f>
        <v>WARNING</v>
      </c>
      <c r="F83" s="156"/>
    </row>
    <row r="84" spans="1:6">
      <c r="A84" s="154">
        <f t="shared" si="1"/>
        <v>83</v>
      </c>
      <c r="B84" s="328" t="s">
        <v>744</v>
      </c>
      <c r="C84" s="327" t="s">
        <v>1164</v>
      </c>
      <c r="D84" s="155" t="s">
        <v>1244</v>
      </c>
      <c r="E84" s="329" t="str">
        <f>IF(MIN('1.Bilan'!$C$66:$H$66)&lt;=0, "WARNING","OK")</f>
        <v>WARNING</v>
      </c>
      <c r="F84" s="156"/>
    </row>
    <row r="85" spans="1:6">
      <c r="A85" s="154">
        <f t="shared" si="1"/>
        <v>84</v>
      </c>
      <c r="B85" s="328" t="s">
        <v>744</v>
      </c>
      <c r="C85" s="327" t="s">
        <v>1167</v>
      </c>
      <c r="D85" s="155" t="s">
        <v>1126</v>
      </c>
      <c r="E85" s="329" t="e">
        <f>IF(SUM('1.Bilan'!$C$17:$H$17)/(SUM('1.Bilan'!$C$12:$H$13)+SUM('1.Bilan'!$C$14:$H$14)+SUM('1.Bilan'!$C$17:$H$17)+SUM('1.Bilan'!$C$21:$H$25))&lt;=0.3, "WARNING","OK")</f>
        <v>#DIV/0!</v>
      </c>
      <c r="F85" s="156"/>
    </row>
    <row r="86" spans="1:6">
      <c r="A86" s="154">
        <f t="shared" si="1"/>
        <v>85</v>
      </c>
      <c r="B86" s="328" t="s">
        <v>744</v>
      </c>
      <c r="C86" s="327" t="s">
        <v>1165</v>
      </c>
      <c r="D86" s="155" t="s">
        <v>1124</v>
      </c>
      <c r="E86" s="329" t="e">
        <f>IF(SUM('1.Bilan'!$C$14:$H$14)/(SUM('1.Bilan'!$C$12:$H$13)+SUM('1.Bilan'!$C$14:$H$14)+SUM('1.Bilan'!$C$17:$H$17)+SUM('1.Bilan'!$C$21:$H$25))&gt;=0.5, "WARNING","OK")</f>
        <v>#DIV/0!</v>
      </c>
      <c r="F86" s="156"/>
    </row>
    <row r="87" spans="1:6">
      <c r="A87" s="154">
        <f t="shared" si="1"/>
        <v>86</v>
      </c>
      <c r="B87" s="328" t="s">
        <v>744</v>
      </c>
      <c r="C87" s="327" t="s">
        <v>1152</v>
      </c>
      <c r="D87" s="155" t="s">
        <v>1125</v>
      </c>
      <c r="E87" s="329" t="e">
        <f>IF(SUM('1.Bilan'!$C$21:$H$21)/(SUM('1.Bilan'!$C$12:$H$13)+SUM('1.Bilan'!$C$14:$H$14)+SUM('1.Bilan'!$C$17:$H$17)+SUM('1.Bilan'!$C$21:$H$25))&gt;=0.9, "WARNING","OK")</f>
        <v>#DIV/0!</v>
      </c>
      <c r="F87" s="156"/>
    </row>
    <row r="88" spans="1:6">
      <c r="A88" s="154">
        <f t="shared" si="1"/>
        <v>87</v>
      </c>
      <c r="B88" s="328" t="s">
        <v>744</v>
      </c>
      <c r="C88" s="327" t="s">
        <v>1217</v>
      </c>
      <c r="D88" s="155" t="s">
        <v>1018</v>
      </c>
      <c r="E88" s="329" t="str">
        <f>IF(SUM('1.Bilan'!$C$36:$H$36)&lt;&gt;SUM('1.Bilan'!$C$67:$H$68), "WARNING","OK")</f>
        <v>OK</v>
      </c>
      <c r="F88" s="156"/>
    </row>
    <row r="89" spans="1:6">
      <c r="A89" s="154">
        <f t="shared" si="1"/>
        <v>88</v>
      </c>
      <c r="B89" s="328" t="s">
        <v>744</v>
      </c>
      <c r="C89" s="327" t="s">
        <v>1192</v>
      </c>
      <c r="D89" s="155" t="s">
        <v>1019</v>
      </c>
      <c r="E89" s="329" t="str">
        <f>IF('1.Bilan'!$A$68&lt;&gt;"Excédent d'actif sur passif", "WARNING","OK")</f>
        <v>OK</v>
      </c>
      <c r="F89" s="156"/>
    </row>
    <row r="90" spans="1:6">
      <c r="A90" s="154">
        <f t="shared" si="1"/>
        <v>89</v>
      </c>
      <c r="B90" s="328" t="s">
        <v>744</v>
      </c>
      <c r="C90" s="327" t="s">
        <v>1193</v>
      </c>
      <c r="D90" s="155" t="s">
        <v>1020</v>
      </c>
      <c r="E90" s="329" t="str">
        <f>IF(SUM('1.Bilan'!$C$36:$H$36)&lt;&gt;SUM('1.Bilan'!$C$12:$H$14,'1.Bilan'!$C$17:$H$17,'1.Bilan'!$C$21:$H$26,'1.Bilan'!$C$34:$H$35), "WARNING","OK")</f>
        <v>OK</v>
      </c>
      <c r="F90" s="156"/>
    </row>
    <row r="91" spans="1:6">
      <c r="A91" s="154">
        <f t="shared" si="1"/>
        <v>90</v>
      </c>
      <c r="B91" s="328" t="s">
        <v>744</v>
      </c>
      <c r="C91" s="327" t="s">
        <v>1194</v>
      </c>
      <c r="D91" s="155" t="s">
        <v>1021</v>
      </c>
      <c r="E91" s="329" t="str">
        <f>IF(SUM('1.Bilan'!$C$67:$H$67)&lt;&gt;SUM('1.Bilan'!$C$39:$H$39,'1.Bilan'!$C$43:$H$43,'1.Bilan'!$C$48:$H$48,'1.Bilan'!$C$52:$H$52,'1.Bilan'!$C$56:$H$56,'1.Bilan'!$C$60:$H$63,'1.Bilan'!$C$66:$H$66), "WARNING","OK")</f>
        <v>OK</v>
      </c>
      <c r="F91" s="156"/>
    </row>
    <row r="92" spans="1:6">
      <c r="A92" s="154">
        <f t="shared" si="1"/>
        <v>91</v>
      </c>
      <c r="B92" s="328" t="s">
        <v>715</v>
      </c>
      <c r="C92" s="327" t="s">
        <v>1195</v>
      </c>
      <c r="D92" s="155" t="s">
        <v>1127</v>
      </c>
      <c r="E92" s="329" t="e">
        <f>IF(ABS((SUM('1.Liste des actifs'!$F$8:$K$8)/(SUM('1.Bilan'!$C$12:$H$13)+SUM('1.Bilan'!$C$14:$H$14)+SUM('1.Bilan'!$C$17:$H$17)+SUM('1.Bilan'!$C$21:$H$25)))-1)&gt;0.05, "WARNING","OK")</f>
        <v>#DIV/0!</v>
      </c>
      <c r="F92" s="156"/>
    </row>
    <row r="93" spans="1:6">
      <c r="A93" s="154">
        <f t="shared" si="1"/>
        <v>92</v>
      </c>
      <c r="B93" s="328" t="s">
        <v>1027</v>
      </c>
      <c r="C93" s="327" t="s">
        <v>1216</v>
      </c>
      <c r="D93" s="155" t="s">
        <v>1128</v>
      </c>
      <c r="E93" s="329" t="e">
        <f>IF(MIN(TRANSPOSE('1.Résultat Technique-Vie'!$C$18:$T$18)/TRANSPOSE('1.Résultat Technique-Vie'!$C$17:$T$17))&lt;=0.8, "WARNING","OK")</f>
        <v>#DIV/0!</v>
      </c>
      <c r="F93" s="156"/>
    </row>
    <row r="94" spans="1:6">
      <c r="A94" s="154">
        <f t="shared" si="1"/>
        <v>93</v>
      </c>
      <c r="B94" s="328" t="s">
        <v>1027</v>
      </c>
      <c r="C94" s="327" t="s">
        <v>1168</v>
      </c>
      <c r="D94" s="155" t="s">
        <v>1249</v>
      </c>
      <c r="E94" s="329" t="e">
        <f>IF(MIN(TRANSPOSE('1.Résultat Technique-Vie'!$C$16:$AF$16)/TRANSPOSE('1.Résultat Technique-Vie'!$C$13:$AF$13))&lt;=0.02, "WARNING","OK")</f>
        <v>#DIV/0!</v>
      </c>
      <c r="F94" s="156"/>
    </row>
    <row r="95" spans="1:6">
      <c r="A95" s="154">
        <f t="shared" si="1"/>
        <v>94</v>
      </c>
      <c r="B95" s="328" t="s">
        <v>1027</v>
      </c>
      <c r="C95" s="327" t="s">
        <v>1169</v>
      </c>
      <c r="D95" s="155" t="s">
        <v>1246</v>
      </c>
      <c r="E95" s="329" t="str">
        <f>IF(MIN('1.Résultat Technique-Vie'!$C$26:$T$26)&lt;=0, "WARNING","OK")</f>
        <v>WARNING</v>
      </c>
      <c r="F95" s="156"/>
    </row>
    <row r="96" spans="1:6">
      <c r="A96" s="154">
        <f t="shared" si="1"/>
        <v>95</v>
      </c>
      <c r="B96" s="328" t="s">
        <v>1027</v>
      </c>
      <c r="C96" s="327" t="s">
        <v>953</v>
      </c>
      <c r="D96" s="155" t="s">
        <v>1247</v>
      </c>
      <c r="E96" s="329" t="str">
        <f>IF(MIN('1.Résultat Technique-Vie'!$C$25:$T$25)&lt;=0, "WARNING","OK")</f>
        <v>WARNING</v>
      </c>
      <c r="F96" s="156"/>
    </row>
    <row r="97" spans="1:6">
      <c r="A97" s="154">
        <f t="shared" si="1"/>
        <v>96</v>
      </c>
      <c r="B97" s="328" t="s">
        <v>1027</v>
      </c>
      <c r="C97" s="327" t="s">
        <v>512</v>
      </c>
      <c r="D97" s="155" t="s">
        <v>1023</v>
      </c>
      <c r="E97" s="329" t="str">
        <f>IF(SUM('1.Résultat Technique-Vie'!$C$23:$AL$23)&lt;&gt;SUM('1.Résultat Technique-Vie'!$C$13:$AL$13)-SUM('1.Résultat Technique-Vie'!$C$14:$AL$14)-SUM('1.Résultat Technique-Vie'!$C$15:$AL$15)-SUM('1.Résultat Technique-Vie'!$C$16:$AL$16)+SUM('1.Résultat Technique-Vie'!$C$17:$AL$17)-SUM('1.Résultat Technique-Vie'!$C$18:$AL$18)+SUM('1.Résultat Technique-Vie'!$C$19:$AL$19), "WARNING","OK")</f>
        <v>OK</v>
      </c>
      <c r="F97" s="156"/>
    </row>
    <row r="98" spans="1:6">
      <c r="A98" s="154">
        <f t="shared" si="1"/>
        <v>97</v>
      </c>
      <c r="B98" s="328" t="s">
        <v>1027</v>
      </c>
      <c r="C98" s="327" t="s">
        <v>513</v>
      </c>
      <c r="D98" s="155" t="s">
        <v>1024</v>
      </c>
      <c r="E98" s="329" t="str">
        <f>IF(SUM('1.Résultat Technique-Vie'!$C$11:$AL$11)&lt;&gt;SUM('1.Résultat Technique-Vie'!$C$13:$AL$13)-SUM('1.Résultat Technique-Vie'!$C$14:$AL$14)-SUM('1.Résultat Technique-Vie'!$C$15:$AL$15), "WARNING","OK")</f>
        <v>OK</v>
      </c>
      <c r="F98" s="156"/>
    </row>
    <row r="99" spans="1:6">
      <c r="A99" s="154">
        <f t="shared" si="1"/>
        <v>98</v>
      </c>
      <c r="B99" s="328" t="s">
        <v>1028</v>
      </c>
      <c r="C99" s="327" t="s">
        <v>1221</v>
      </c>
      <c r="D99" s="155" t="s">
        <v>1121</v>
      </c>
      <c r="E99" s="329" t="e">
        <f>IF(SUM('1.Résultat Technique-Non-vie'!$C$11:$N$11)/SUM('1.Résultat Technique-Non-vie'!$C$10:$N$10)&lt;0.3, "WARNING","OK")</f>
        <v>#DIV/0!</v>
      </c>
      <c r="F99" s="156"/>
    </row>
    <row r="100" spans="1:6">
      <c r="A100" s="154">
        <f t="shared" si="1"/>
        <v>99</v>
      </c>
      <c r="B100" s="328" t="s">
        <v>1028</v>
      </c>
      <c r="C100" s="327" t="s">
        <v>1170</v>
      </c>
      <c r="D100" s="155" t="s">
        <v>1121</v>
      </c>
      <c r="E100" s="329" t="e">
        <f>IF(SUM('1.Résultat Technique-Non-vie'!$O$11:$Z$11)/SUM('1.Résultat Technique-Non-vie'!$O$10:$Z$10)&lt;0.3, "WARNING","OK")</f>
        <v>#DIV/0!</v>
      </c>
      <c r="F100" s="156"/>
    </row>
    <row r="101" spans="1:6">
      <c r="A101" s="154">
        <f t="shared" si="1"/>
        <v>100</v>
      </c>
      <c r="B101" s="328" t="s">
        <v>1028</v>
      </c>
      <c r="C101" s="327" t="s">
        <v>1171</v>
      </c>
      <c r="D101" s="155" t="s">
        <v>1121</v>
      </c>
      <c r="E101" s="329" t="e">
        <f>IF(SUM('1.Résultat Technique-Non-vie'!$AA$11:$AF$11)/SUM('1.Résultat Technique-Non-vie'!$AA$10:$AF$10)&lt;0.3, "WARNING","OK")</f>
        <v>#DIV/0!</v>
      </c>
      <c r="F101" s="156"/>
    </row>
    <row r="102" spans="1:6">
      <c r="A102" s="154">
        <f t="shared" si="1"/>
        <v>101</v>
      </c>
      <c r="B102" s="328" t="s">
        <v>1028</v>
      </c>
      <c r="C102" s="327" t="s">
        <v>1220</v>
      </c>
      <c r="D102" s="155" t="s">
        <v>1121</v>
      </c>
      <c r="E102" s="329" t="e">
        <f>IF(SUM('1.Résultat Technique-Non-vie'!$AM$11:$AR$11)/SUM('1.Résultat Technique-Non-vie'!$AM$10:$AR$10)&lt;0.3, "WARNING","OK")</f>
        <v>#DIV/0!</v>
      </c>
      <c r="F102" s="156"/>
    </row>
    <row r="103" spans="1:6">
      <c r="A103" s="154">
        <f t="shared" si="1"/>
        <v>102</v>
      </c>
      <c r="B103" s="328" t="s">
        <v>1028</v>
      </c>
      <c r="C103" s="327" t="s">
        <v>1172</v>
      </c>
      <c r="D103" s="155" t="s">
        <v>1121</v>
      </c>
      <c r="E103" s="329" t="e">
        <f>IF(SUM('1.Résultat Technique-Non-vie'!$AS$11:$AX$11)/SUM('1.Résultat Technique-Non-vie'!$AS$10:$AX$10)&lt;0.3, "WARNING","OK")</f>
        <v>#DIV/0!</v>
      </c>
      <c r="F103" s="156"/>
    </row>
    <row r="104" spans="1:6">
      <c r="A104" s="154">
        <f t="shared" si="1"/>
        <v>103</v>
      </c>
      <c r="B104" s="328" t="s">
        <v>1028</v>
      </c>
      <c r="C104" s="327" t="s">
        <v>1173</v>
      </c>
      <c r="D104" s="155" t="s">
        <v>1121</v>
      </c>
      <c r="E104" s="329" t="e">
        <f>IF(SUM('1.Résultat Technique-Non-vie'!$AY$11:$BD$11)/SUM('1.Résultat Technique-Non-vie'!$AY$10:$BD$10)&lt;0.3, "WARNING","OK")</f>
        <v>#DIV/0!</v>
      </c>
      <c r="F104" s="156"/>
    </row>
    <row r="105" spans="1:6">
      <c r="A105" s="154">
        <f t="shared" si="1"/>
        <v>104</v>
      </c>
      <c r="B105" s="328" t="s">
        <v>1028</v>
      </c>
      <c r="C105" s="327" t="s">
        <v>1222</v>
      </c>
      <c r="D105" s="155" t="s">
        <v>1122</v>
      </c>
      <c r="E105" s="329" t="e">
        <f>IF((SUM('1.Résultat Technique-Non-vie'!$C$11:$N$11,'1.Résultat Technique-Non-vie'!$C$12:$N$12)-SUM('1.Résultat Technique-Non-vie'!$C$17:$N$17,'1.Résultat Technique-Non-vie'!$C$18:$N$18))/(SUM('1.Résultat Technique-Non-vie'!$C$10:$N$10)-SUM('1.Résultat Technique-Non-vie'!$C$16:$N$16))&lt;0.5, "WARNING","OK")</f>
        <v>#DIV/0!</v>
      </c>
      <c r="F105" s="156"/>
    </row>
    <row r="106" spans="1:6">
      <c r="A106" s="154">
        <f t="shared" si="1"/>
        <v>105</v>
      </c>
      <c r="B106" s="328" t="s">
        <v>1028</v>
      </c>
      <c r="C106" s="327" t="s">
        <v>1175</v>
      </c>
      <c r="D106" s="155" t="s">
        <v>1122</v>
      </c>
      <c r="E106" s="329" t="e">
        <f>IF((SUM('1.Résultat Technique-Non-vie'!$O$11:$Z$11,'1.Résultat Technique-Non-vie'!$O$12:$Z$12)-SUM('1.Résultat Technique-Non-vie'!$O$17:$Z$17,'1.Résultat Technique-Non-vie'!$O$18:$Z$18))/(SUM('1.Résultat Technique-Non-vie'!$O$10:$Z$10)-SUM('1.Résultat Technique-Non-vie'!$O$16:$Z$16))&lt;0.5, "WARNING","OK")</f>
        <v>#DIV/0!</v>
      </c>
      <c r="F106" s="156"/>
    </row>
    <row r="107" spans="1:6">
      <c r="A107" s="154">
        <f t="shared" si="1"/>
        <v>106</v>
      </c>
      <c r="B107" s="328" t="s">
        <v>1028</v>
      </c>
      <c r="C107" s="327" t="s">
        <v>1176</v>
      </c>
      <c r="D107" s="155" t="s">
        <v>1122</v>
      </c>
      <c r="E107" s="329" t="e">
        <f>IF((SUM('1.Résultat Technique-Non-vie'!$AA$11:$AF$11,'1.Résultat Technique-Non-vie'!$AA$12:$AF$12)-SUM('1.Résultat Technique-Non-vie'!$AA$17:$AF$17,'1.Résultat Technique-Non-vie'!$AA$18:$AF$18))/(SUM('1.Résultat Technique-Non-vie'!$AA$10:$AF$10)-SUM('1.Résultat Technique-Non-vie'!$AA$16:$AF$16))&lt;0.5, "WARNING","OK")</f>
        <v>#DIV/0!</v>
      </c>
      <c r="F107" s="156"/>
    </row>
    <row r="108" spans="1:6">
      <c r="A108" s="154">
        <f t="shared" si="1"/>
        <v>107</v>
      </c>
      <c r="B108" s="328" t="s">
        <v>1028</v>
      </c>
      <c r="C108" s="327" t="s">
        <v>1177</v>
      </c>
      <c r="D108" s="155" t="s">
        <v>1122</v>
      </c>
      <c r="E108" s="329" t="e">
        <f>IF((SUM('1.Résultat Technique-Non-vie'!$AM$11:$AR$11,'1.Résultat Technique-Non-vie'!$AM$12:$AR$12)-SUM('1.Résultat Technique-Non-vie'!$AM$17:$AR$17,'1.Résultat Technique-Non-vie'!$AM$18:$AR$18))/(SUM('1.Résultat Technique-Non-vie'!$AM$10:$AR$10)-SUM('1.Résultat Technique-Non-vie'!$AM$16:$AR$16))&lt;0.5, "WARNING","OK")</f>
        <v>#DIV/0!</v>
      </c>
      <c r="F108" s="156"/>
    </row>
    <row r="109" spans="1:6">
      <c r="A109" s="154">
        <f t="shared" si="1"/>
        <v>108</v>
      </c>
      <c r="B109" s="328" t="s">
        <v>1028</v>
      </c>
      <c r="C109" s="327" t="s">
        <v>1178</v>
      </c>
      <c r="D109" s="155" t="s">
        <v>1122</v>
      </c>
      <c r="E109" s="329" t="e">
        <f>IF((SUM('1.Résultat Technique-Non-vie'!$AS$11:$AX$11,'1.Résultat Technique-Non-vie'!$AS$12:$AX$12)-SUM('1.Résultat Technique-Non-vie'!$AS$17:$AX$17,'1.Résultat Technique-Non-vie'!$AS$18:$AX$18))/(SUM('1.Résultat Technique-Non-vie'!$AS$10:$AX$10)-SUM('1.Résultat Technique-Non-vie'!$AS$16:$AX$16))&lt;0.5, "WARNING","OK")</f>
        <v>#DIV/0!</v>
      </c>
      <c r="F109" s="156"/>
    </row>
    <row r="110" spans="1:6">
      <c r="A110" s="154">
        <f t="shared" si="1"/>
        <v>109</v>
      </c>
      <c r="B110" s="328" t="s">
        <v>1028</v>
      </c>
      <c r="C110" s="327" t="s">
        <v>1179</v>
      </c>
      <c r="D110" s="155" t="s">
        <v>1122</v>
      </c>
      <c r="E110" s="329" t="e">
        <f>IF((SUM('1.Résultat Technique-Non-vie'!$AY$11:$BD$11,'1.Résultat Technique-Non-vie'!$AY$12:$BD$12)-SUM('1.Résultat Technique-Non-vie'!$AY$17:$BD$17,'1.Résultat Technique-Non-vie'!$AY$18:$BD$18))/(SUM('1.Résultat Technique-Non-vie'!$AY$10:$BD$10)-SUM('1.Résultat Technique-Non-vie'!$AY$16:$BD$16))&lt;0.5, "WARNING","OK")</f>
        <v>#DIV/0!</v>
      </c>
      <c r="F110" s="156"/>
    </row>
    <row r="111" spans="1:6">
      <c r="A111" s="154">
        <f t="shared" si="1"/>
        <v>110</v>
      </c>
      <c r="B111" s="328" t="s">
        <v>1028</v>
      </c>
      <c r="C111" s="327" t="s">
        <v>1185</v>
      </c>
      <c r="D111" s="155" t="s">
        <v>1248</v>
      </c>
      <c r="E111" s="329" t="str">
        <f>IF(MAX('1.Résultat Technique-Non-vie'!$U$10:$Z$10)&gt;0,IF(MIN('1.Résultat Technique-Non-vie'!$U$9:$Z$9)&lt;=0, "WARNING","OK"),"OK")</f>
        <v>OK</v>
      </c>
      <c r="F111" s="156"/>
    </row>
    <row r="112" spans="1:6">
      <c r="A112" s="154">
        <f t="shared" si="1"/>
        <v>111</v>
      </c>
      <c r="B112" s="328" t="s">
        <v>1028</v>
      </c>
      <c r="C112" s="327" t="s">
        <v>1186</v>
      </c>
      <c r="D112" s="155" t="s">
        <v>1248</v>
      </c>
      <c r="E112" s="329" t="str">
        <f>IF(MAX('1.Résultat Technique-Non-vie'!$AA$10:$AF$10)&gt;0,IF(MIN('1.Résultat Technique-Non-vie'!$AA$9:$AF$9)&lt;=0,"WARNING","OK"),"OK")</f>
        <v>OK</v>
      </c>
      <c r="F112" s="156"/>
    </row>
    <row r="113" spans="1:6">
      <c r="A113" s="154">
        <f t="shared" si="1"/>
        <v>112</v>
      </c>
      <c r="B113" s="328" t="s">
        <v>1028</v>
      </c>
      <c r="C113" s="327" t="s">
        <v>1187</v>
      </c>
      <c r="D113" s="155" t="s">
        <v>1248</v>
      </c>
      <c r="E113" s="329" t="str">
        <f>IF(MAX('1.Résultat Technique-Non-vie'!$AM$10:$AR$10)&gt;0,IF(MIN('1.Résultat Technique-Non-vie'!$AM$9:$AR$9)&lt;=0,"WARNING","OK"),"OK")</f>
        <v>OK</v>
      </c>
      <c r="F113" s="156"/>
    </row>
    <row r="114" spans="1:6">
      <c r="A114" s="154">
        <f t="shared" si="1"/>
        <v>113</v>
      </c>
      <c r="B114" s="328" t="s">
        <v>1028</v>
      </c>
      <c r="C114" s="327" t="s">
        <v>1184</v>
      </c>
      <c r="D114" s="155" t="s">
        <v>1248</v>
      </c>
      <c r="E114" s="329" t="str">
        <f>IF(MAX('1.Résultat Technique-Non-vie'!$AS$10:$AX$10)&gt;0,IF(MIN('1.Résultat Technique-Non-vie'!$AS$9:$AX$9)&lt;=0,"WARNING","OK"),"OK")</f>
        <v>OK</v>
      </c>
      <c r="F114" s="156"/>
    </row>
    <row r="115" spans="1:6">
      <c r="A115" s="154">
        <f t="shared" si="1"/>
        <v>114</v>
      </c>
      <c r="B115" s="328" t="s">
        <v>1028</v>
      </c>
      <c r="C115" s="327" t="s">
        <v>512</v>
      </c>
      <c r="D115" s="155" t="s">
        <v>1023</v>
      </c>
      <c r="E115" s="329" t="str">
        <f>IF(SUM('1.Résultat Technique-Non-vie'!$C$19:$BJ$19)&lt;&gt;SUM('1.Résultat Technique-Non-vie'!$C$8:$BJ$8)-SUM('1.Résultat Technique-Non-vie'!$C$12:$BJ$12)+SUM('1.Résultat Technique-Non-vie'!$C$13:$BJ$13)-SUM('1.Résultat Technique-Non-vie'!$C$14:$BJ$14)+SUM('1.Résultat Technique-Non-vie'!$C$15:$BJ$15), "WARNING","OK")</f>
        <v>OK</v>
      </c>
      <c r="F115" s="156"/>
    </row>
    <row r="116" spans="1:6">
      <c r="A116" s="154">
        <f t="shared" si="1"/>
        <v>115</v>
      </c>
      <c r="B116" s="328" t="s">
        <v>1028</v>
      </c>
      <c r="C116" s="327" t="s">
        <v>513</v>
      </c>
      <c r="D116" s="155" t="s">
        <v>1024</v>
      </c>
      <c r="E116" s="329" t="str">
        <f>IF(SUM('1.Résultat Technique-Non-vie'!$C$8:$BJ$8)&lt;&gt;SUM('1.Résultat Technique-Non-vie'!$C$10:$BJ$10)-SUM('1.Résultat Technique-Non-vie'!$C$11:$BJ$11), "WARNING","OK")</f>
        <v>OK</v>
      </c>
      <c r="F116" s="156"/>
    </row>
    <row r="117" spans="1:6">
      <c r="A117" s="154">
        <f t="shared" si="1"/>
        <v>116</v>
      </c>
      <c r="B117" s="328" t="s">
        <v>1028</v>
      </c>
      <c r="C117" s="327" t="s">
        <v>1041</v>
      </c>
      <c r="D117" s="155" t="s">
        <v>1026</v>
      </c>
      <c r="E117" s="329" t="str">
        <f>IF(SUM('1.Résultat Technique-Non-vie'!$BE$10:$BJ$10)&gt;0,IF(SUM('1.Résultat Technique-Non-vie'!$C$10:$BD$10)&lt;=0.8*SUM('1.Résultat Technique-Non-vie'!$BE$10:$BJ$10),"WARNING","OK"),"OK")</f>
        <v>OK</v>
      </c>
      <c r="F117" s="156"/>
    </row>
    <row r="118" spans="1:6">
      <c r="A118" s="154">
        <f t="shared" si="1"/>
        <v>117</v>
      </c>
      <c r="B118" s="328" t="s">
        <v>713</v>
      </c>
      <c r="C118" s="327" t="s">
        <v>667</v>
      </c>
      <c r="D118" s="155" t="s">
        <v>1232</v>
      </c>
      <c r="E118" s="329" t="str">
        <f>IF(MIN('2.Bilan'!$C$68:$H$68)&lt;=0, "WARNING","OK")</f>
        <v>WARNING</v>
      </c>
      <c r="F118" s="156"/>
    </row>
    <row r="119" spans="1:6">
      <c r="A119" s="154">
        <f t="shared" si="1"/>
        <v>118</v>
      </c>
      <c r="B119" s="328" t="s">
        <v>713</v>
      </c>
      <c r="C119" s="327" t="s">
        <v>1153</v>
      </c>
      <c r="D119" s="155" t="s">
        <v>1251</v>
      </c>
      <c r="E119" s="329" t="str">
        <f>IF(MIN('2.Bilan'!$C$12:$H$12)&lt;=0, "WARNING","OK")</f>
        <v>WARNING</v>
      </c>
      <c r="F119" s="156"/>
    </row>
    <row r="120" spans="1:6">
      <c r="A120" s="154">
        <f t="shared" si="1"/>
        <v>119</v>
      </c>
      <c r="B120" s="328" t="s">
        <v>713</v>
      </c>
      <c r="C120" s="327" t="s">
        <v>1154</v>
      </c>
      <c r="D120" s="155" t="s">
        <v>1233</v>
      </c>
      <c r="E120" s="329" t="str">
        <f>IF(MIN('2.Bilan'!$C$13:$H$13)&lt;=0, "WARNING","OK")</f>
        <v>WARNING</v>
      </c>
      <c r="F120" s="156"/>
    </row>
    <row r="121" spans="1:6">
      <c r="A121" s="154">
        <f t="shared" si="1"/>
        <v>120</v>
      </c>
      <c r="B121" s="328" t="s">
        <v>713</v>
      </c>
      <c r="C121" s="327" t="s">
        <v>1155</v>
      </c>
      <c r="D121" s="155" t="s">
        <v>1234</v>
      </c>
      <c r="E121" s="329" t="str">
        <f>IF(MIN('2.Bilan'!$C$15:$H$16)&lt;=0, "WARNING","OK")</f>
        <v>WARNING</v>
      </c>
      <c r="F121" s="156"/>
    </row>
    <row r="122" spans="1:6">
      <c r="A122" s="154">
        <f t="shared" si="1"/>
        <v>121</v>
      </c>
      <c r="B122" s="328" t="s">
        <v>713</v>
      </c>
      <c r="C122" s="327" t="s">
        <v>1156</v>
      </c>
      <c r="D122" s="155" t="s">
        <v>1235</v>
      </c>
      <c r="E122" s="329" t="str">
        <f>IF(MIN('2.Bilan'!$C$18:$H$20)&lt;=0, "WARNING","OK")</f>
        <v>WARNING</v>
      </c>
      <c r="F122" s="156"/>
    </row>
    <row r="123" spans="1:6">
      <c r="A123" s="154">
        <f t="shared" si="1"/>
        <v>122</v>
      </c>
      <c r="B123" s="328" t="s">
        <v>713</v>
      </c>
      <c r="C123" s="327" t="s">
        <v>1157</v>
      </c>
      <c r="D123" s="155" t="s">
        <v>1236</v>
      </c>
      <c r="E123" s="329" t="str">
        <f>IF(MIN('2.Bilan'!$C$21:$H$21)&lt;=0, "WARNING","OK")</f>
        <v>WARNING</v>
      </c>
      <c r="F123" s="156"/>
    </row>
    <row r="124" spans="1:6">
      <c r="A124" s="154">
        <f t="shared" si="1"/>
        <v>123</v>
      </c>
      <c r="B124" s="328" t="s">
        <v>713</v>
      </c>
      <c r="C124" s="327" t="s">
        <v>1218</v>
      </c>
      <c r="D124" s="155" t="s">
        <v>1237</v>
      </c>
      <c r="E124" s="329" t="str">
        <f>IF(MIN('2.Bilan'!$C$23:$H$23)&lt;=0, "WARNING","OK")</f>
        <v>WARNING</v>
      </c>
      <c r="F124" s="156"/>
    </row>
    <row r="125" spans="1:6">
      <c r="A125" s="154">
        <f t="shared" si="1"/>
        <v>124</v>
      </c>
      <c r="B125" s="328" t="s">
        <v>713</v>
      </c>
      <c r="C125" s="327" t="s">
        <v>1158</v>
      </c>
      <c r="D125" s="155" t="s">
        <v>1252</v>
      </c>
      <c r="E125" s="329" t="str">
        <f>IF(MIN('2.Bilan'!$C$24:$H$24)&lt;=0, "WARNING","OK")</f>
        <v>WARNING</v>
      </c>
      <c r="F125" s="156"/>
    </row>
    <row r="126" spans="1:6">
      <c r="A126" s="154">
        <f t="shared" si="1"/>
        <v>125</v>
      </c>
      <c r="B126" s="328" t="s">
        <v>713</v>
      </c>
      <c r="C126" s="327" t="s">
        <v>1159</v>
      </c>
      <c r="D126" s="155" t="s">
        <v>1238</v>
      </c>
      <c r="E126" s="329" t="str">
        <f>IF(MIN('2.Bilan'!$C$25:$H$25)&lt;0, "WARNING","OK")</f>
        <v>OK</v>
      </c>
      <c r="F126" s="156"/>
    </row>
    <row r="127" spans="1:6">
      <c r="A127" s="154">
        <f t="shared" si="1"/>
        <v>126</v>
      </c>
      <c r="B127" s="328" t="s">
        <v>713</v>
      </c>
      <c r="C127" s="327" t="s">
        <v>1016</v>
      </c>
      <c r="D127" s="155" t="s">
        <v>1239</v>
      </c>
      <c r="E127" s="329" t="str">
        <f>IF(MIN('2.Bilan'!$C$27:$H$33)&lt;=0, "WARNING","OK")</f>
        <v>WARNING</v>
      </c>
      <c r="F127" s="156"/>
    </row>
    <row r="128" spans="1:6">
      <c r="A128" s="154">
        <f t="shared" si="1"/>
        <v>127</v>
      </c>
      <c r="B128" s="328" t="s">
        <v>713</v>
      </c>
      <c r="C128" s="327" t="s">
        <v>1035</v>
      </c>
      <c r="D128" s="155" t="s">
        <v>1240</v>
      </c>
      <c r="E128" s="329" t="str">
        <f>IF(MIN('2.Bilan'!$C$34:$H$34)&lt;=0, "WARNING","OK")</f>
        <v>WARNING</v>
      </c>
      <c r="F128" s="156"/>
    </row>
    <row r="129" spans="1:6">
      <c r="A129" s="154">
        <f t="shared" si="1"/>
        <v>128</v>
      </c>
      <c r="B129" s="328" t="s">
        <v>713</v>
      </c>
      <c r="C129" s="327" t="s">
        <v>1017</v>
      </c>
      <c r="D129" s="155" t="s">
        <v>1241</v>
      </c>
      <c r="E129" s="329" t="str">
        <f>IF(MIN('2.Bilan'!$C$35:$H$35)&lt;=0, "WARNING","OK")</f>
        <v>WARNING</v>
      </c>
      <c r="F129" s="156"/>
    </row>
    <row r="130" spans="1:6">
      <c r="A130" s="154">
        <f t="shared" si="1"/>
        <v>129</v>
      </c>
      <c r="B130" s="328" t="s">
        <v>713</v>
      </c>
      <c r="C130" s="327" t="s">
        <v>1160</v>
      </c>
      <c r="D130" s="155" t="s">
        <v>1123</v>
      </c>
      <c r="E130" s="329" t="str">
        <f>IF(MIN('2.Bilan'!$C$38:$H$38)&lt;0, "WARNING","OK")</f>
        <v>OK</v>
      </c>
      <c r="F130" s="156"/>
    </row>
    <row r="131" spans="1:6">
      <c r="A131" s="154">
        <f t="shared" si="1"/>
        <v>130</v>
      </c>
      <c r="B131" s="328" t="s">
        <v>713</v>
      </c>
      <c r="C131" s="327" t="s">
        <v>1161</v>
      </c>
      <c r="D131" s="155" t="s">
        <v>1123</v>
      </c>
      <c r="E131" s="329" t="str">
        <f>IF(MIN('2.Bilan'!$C$47:$H$47)&lt;0, "WARNING","OK")</f>
        <v>OK</v>
      </c>
      <c r="F131" s="156"/>
    </row>
    <row r="132" spans="1:6">
      <c r="A132" s="154">
        <f t="shared" si="1"/>
        <v>131</v>
      </c>
      <c r="B132" s="328" t="s">
        <v>713</v>
      </c>
      <c r="C132" s="327" t="s">
        <v>1162</v>
      </c>
      <c r="D132" s="155" t="s">
        <v>1123</v>
      </c>
      <c r="E132" s="329" t="str">
        <f>IF(MIN('2.Bilan'!$C$56:$H$56)&lt;0, "WARNING","OK")</f>
        <v>OK</v>
      </c>
      <c r="F132" s="156"/>
    </row>
    <row r="133" spans="1:6">
      <c r="A133" s="154">
        <f t="shared" si="1"/>
        <v>132</v>
      </c>
      <c r="B133" s="328" t="s">
        <v>713</v>
      </c>
      <c r="C133" s="327" t="s">
        <v>1163</v>
      </c>
      <c r="D133" s="155" t="s">
        <v>1242</v>
      </c>
      <c r="E133" s="329" t="str">
        <f>IF(MIN('2.Bilan'!$C$60:$H$60)&lt;0, "WARNING","OK")</f>
        <v>OK</v>
      </c>
      <c r="F133" s="156"/>
    </row>
    <row r="134" spans="1:6">
      <c r="A134" s="154">
        <f t="shared" si="1"/>
        <v>133</v>
      </c>
      <c r="B134" s="328" t="s">
        <v>713</v>
      </c>
      <c r="C134" s="327" t="s">
        <v>1219</v>
      </c>
      <c r="D134" s="155" t="s">
        <v>1243</v>
      </c>
      <c r="E134" s="329" t="str">
        <f>IF(MIN('2.Bilan'!$C$61:$H$61)&lt;=0, "WARNING","OK")</f>
        <v>WARNING</v>
      </c>
      <c r="F134" s="156"/>
    </row>
    <row r="135" spans="1:6">
      <c r="A135" s="154">
        <f t="shared" si="1"/>
        <v>134</v>
      </c>
      <c r="B135" s="328" t="s">
        <v>713</v>
      </c>
      <c r="C135" s="327" t="s">
        <v>1164</v>
      </c>
      <c r="D135" s="155" t="s">
        <v>1244</v>
      </c>
      <c r="E135" s="329" t="str">
        <f>IF(MIN('2.Bilan'!$C$66:$H$66)&lt;=0, "WARNING","OK")</f>
        <v>WARNING</v>
      </c>
      <c r="F135" s="156"/>
    </row>
    <row r="136" spans="1:6">
      <c r="A136" s="154">
        <f t="shared" ref="A136:A199" si="2">+A135+1</f>
        <v>135</v>
      </c>
      <c r="B136" s="328" t="s">
        <v>713</v>
      </c>
      <c r="C136" s="327" t="s">
        <v>1167</v>
      </c>
      <c r="D136" s="155" t="s">
        <v>1126</v>
      </c>
      <c r="E136" s="329" t="e">
        <f>IF(SUM('2.Bilan'!$C$17:$H$17)/(SUM('2.Bilan'!$C$12:$H$13)+SUM('2.Bilan'!$C$14:$H$14)+SUM('2.Bilan'!$C$17:$H$17)+SUM('2.Bilan'!$C$21:$H$25))&lt;=0.3, "WARNING","OK")</f>
        <v>#DIV/0!</v>
      </c>
      <c r="F136" s="156"/>
    </row>
    <row r="137" spans="1:6">
      <c r="A137" s="154">
        <f t="shared" si="2"/>
        <v>136</v>
      </c>
      <c r="B137" s="328" t="s">
        <v>713</v>
      </c>
      <c r="C137" s="327" t="s">
        <v>1165</v>
      </c>
      <c r="D137" s="155" t="s">
        <v>1124</v>
      </c>
      <c r="E137" s="329" t="e">
        <f>IF(SUM('2.Bilan'!$C$14:$H$14)/(SUM('2.Bilan'!$C$12:$H$13)+SUM('2.Bilan'!$C$14:$H$14)+SUM('2.Bilan'!$C$17:$H$17)+SUM('2.Bilan'!$C$21:$H$25))&gt;=0.5, "WARNING","OK")</f>
        <v>#DIV/0!</v>
      </c>
      <c r="F137" s="156"/>
    </row>
    <row r="138" spans="1:6">
      <c r="A138" s="154">
        <f t="shared" si="2"/>
        <v>137</v>
      </c>
      <c r="B138" s="328" t="s">
        <v>713</v>
      </c>
      <c r="C138" s="327" t="s">
        <v>1152</v>
      </c>
      <c r="D138" s="155" t="s">
        <v>1125</v>
      </c>
      <c r="E138" s="329" t="e">
        <f>IF(SUM('2.Bilan'!$C$21:$H$21)/(SUM('2.Bilan'!$C$12:$H$13)+SUM('2.Bilan'!$C$14:$H$14)+SUM('2.Bilan'!$C$17:$H$17)+SUM('2.Bilan'!$C$21:$H$25))&gt;=0.9, "WARNING","OK")</f>
        <v>#DIV/0!</v>
      </c>
      <c r="F138" s="156"/>
    </row>
    <row r="139" spans="1:6">
      <c r="A139" s="154">
        <f t="shared" si="2"/>
        <v>138</v>
      </c>
      <c r="B139" s="328" t="s">
        <v>713</v>
      </c>
      <c r="C139" s="327" t="s">
        <v>1217</v>
      </c>
      <c r="D139" s="155" t="s">
        <v>1018</v>
      </c>
      <c r="E139" s="329" t="str">
        <f>IF(SUM('2.Bilan'!$C$36:$H$36)&lt;&gt;SUM('2.Bilan'!$C$67:$H$68), "WARNING","OK")</f>
        <v>OK</v>
      </c>
      <c r="F139" s="156"/>
    </row>
    <row r="140" spans="1:6">
      <c r="A140" s="154">
        <f t="shared" si="2"/>
        <v>139</v>
      </c>
      <c r="B140" s="328" t="s">
        <v>713</v>
      </c>
      <c r="C140" s="327" t="s">
        <v>1192</v>
      </c>
      <c r="D140" s="155" t="s">
        <v>1019</v>
      </c>
      <c r="E140" s="329" t="str">
        <f>IF('2.Bilan'!$A$68&lt;&gt;"Excédent d'actif sur passif", "WARNING","OK")</f>
        <v>OK</v>
      </c>
      <c r="F140" s="156"/>
    </row>
    <row r="141" spans="1:6">
      <c r="A141" s="154">
        <f t="shared" si="2"/>
        <v>140</v>
      </c>
      <c r="B141" s="328" t="s">
        <v>713</v>
      </c>
      <c r="C141" s="327" t="s">
        <v>1193</v>
      </c>
      <c r="D141" s="155" t="s">
        <v>1020</v>
      </c>
      <c r="E141" s="329" t="str">
        <f>IF(SUM('2.Bilan'!$C$36:$H$36)&lt;&gt;SUM('2.Bilan'!$C$12:$H$14,'2.Bilan'!$C$17:$H$17,'2.Bilan'!$C$21:$H$26,'2.Bilan'!$C$34:$H$35), "WARNING","OK")</f>
        <v>OK</v>
      </c>
      <c r="F141" s="156"/>
    </row>
    <row r="142" spans="1:6">
      <c r="A142" s="154">
        <f t="shared" si="2"/>
        <v>141</v>
      </c>
      <c r="B142" s="328" t="s">
        <v>713</v>
      </c>
      <c r="C142" s="327" t="s">
        <v>1194</v>
      </c>
      <c r="D142" s="155" t="s">
        <v>1021</v>
      </c>
      <c r="E142" s="329" t="str">
        <f>IF(SUM('2.Bilan'!$C$67:$H$67)&lt;&gt;SUM('2.Bilan'!$C$39:$H$39,'2.Bilan'!$C$43:$H$43,'2.Bilan'!$C$48:$H$48,'2.Bilan'!$C$52:$H$52,'2.Bilan'!$C$56:$H$56,'2.Bilan'!$C$60:$H$63,'2.Bilan'!$C$66:$H$66), "WARNING","OK")</f>
        <v>OK</v>
      </c>
      <c r="F142" s="156"/>
    </row>
    <row r="143" spans="1:6">
      <c r="A143" s="154">
        <f t="shared" si="2"/>
        <v>142</v>
      </c>
      <c r="B143" s="328" t="s">
        <v>716</v>
      </c>
      <c r="C143" s="327" t="s">
        <v>1195</v>
      </c>
      <c r="D143" s="155" t="s">
        <v>1127</v>
      </c>
      <c r="E143" s="329" t="e">
        <f>IF(ABS((SUM('2.Liste des actifs'!$F$8:$K$8)/(SUM('2.Bilan'!$C$12:$H$13)+SUM('2.Bilan'!$C$14:$H$14)+SUM('2.Bilan'!$C$17:$H$17)+SUM('2.Bilan'!$C$21:$H$25)))-1)&gt;1.05, "WARNING","OK")</f>
        <v>#DIV/0!</v>
      </c>
      <c r="F143" s="156"/>
    </row>
    <row r="144" spans="1:6">
      <c r="A144" s="154">
        <f t="shared" si="2"/>
        <v>143</v>
      </c>
      <c r="B144" s="328" t="s">
        <v>1029</v>
      </c>
      <c r="C144" s="327" t="s">
        <v>1216</v>
      </c>
      <c r="D144" s="155" t="s">
        <v>1250</v>
      </c>
      <c r="E144" s="329" t="e">
        <f>IF(MIN(TRANSPOSE('2.Résultat Technique-Vie'!$C$18:$T$18)/TRANSPOSE('2.Résultat Technique-Vie'!$C$17:$T$17))&lt;=0.8, "WARNING","OK")</f>
        <v>#DIV/0!</v>
      </c>
      <c r="F144" s="156"/>
    </row>
    <row r="145" spans="1:6">
      <c r="A145" s="154">
        <f t="shared" si="2"/>
        <v>144</v>
      </c>
      <c r="B145" s="328" t="s">
        <v>1029</v>
      </c>
      <c r="C145" s="327" t="s">
        <v>1168</v>
      </c>
      <c r="D145" s="155" t="s">
        <v>1249</v>
      </c>
      <c r="E145" s="329" t="e">
        <f>IF(MIN(TRANSPOSE('2.Résultat Technique-Vie'!$C$16:$AF$16)/TRANSPOSE('2.Résultat Technique-Vie'!$C$13:$AF$13))&lt;=0.02, "WARNING","OK")</f>
        <v>#DIV/0!</v>
      </c>
      <c r="F145" s="156"/>
    </row>
    <row r="146" spans="1:6">
      <c r="A146" s="154">
        <f t="shared" si="2"/>
        <v>145</v>
      </c>
      <c r="B146" s="328" t="s">
        <v>1029</v>
      </c>
      <c r="C146" s="327" t="s">
        <v>1169</v>
      </c>
      <c r="D146" s="155" t="s">
        <v>1246</v>
      </c>
      <c r="E146" s="329" t="str">
        <f>IF(MIN('2.Résultat Technique-Vie'!$C$26:$T$26)&lt;=0, "WARNING","OK")</f>
        <v>WARNING</v>
      </c>
      <c r="F146" s="156"/>
    </row>
    <row r="147" spans="1:6">
      <c r="A147" s="154">
        <f t="shared" si="2"/>
        <v>146</v>
      </c>
      <c r="B147" s="328" t="s">
        <v>1029</v>
      </c>
      <c r="C147" s="327" t="s">
        <v>953</v>
      </c>
      <c r="D147" s="155" t="s">
        <v>1247</v>
      </c>
      <c r="E147" s="329" t="str">
        <f>IF(MIN('2.Résultat Technique-Vie'!$C$25:$T$25)&lt;=0, "WARNING","OK")</f>
        <v>WARNING</v>
      </c>
      <c r="F147" s="156"/>
    </row>
    <row r="148" spans="1:6">
      <c r="A148" s="154">
        <f t="shared" si="2"/>
        <v>147</v>
      </c>
      <c r="B148" s="328" t="s">
        <v>1029</v>
      </c>
      <c r="C148" s="327" t="s">
        <v>512</v>
      </c>
      <c r="D148" s="155" t="s">
        <v>1023</v>
      </c>
      <c r="E148" s="329" t="str">
        <f>IF(SUM('2.Résultat Technique-Vie'!$C$23:$AL$23)&lt;&gt;SUM('2.Résultat Technique-Vie'!$C$13:$AL$13)-SUM('2.Résultat Technique-Vie'!$C$14:$AL$14)-SUM('2.Résultat Technique-Vie'!$C$15:$AL$15)-SUM('2.Résultat Technique-Vie'!$C$16:$AL$16)+SUM('2.Résultat Technique-Vie'!$C$17:$AL$17)-SUM('2.Résultat Technique-Vie'!$C$18:$AL$18)+SUM('2.Résultat Technique-Vie'!$C$19:$AL$19), "WARNING","OK")</f>
        <v>OK</v>
      </c>
      <c r="F148" s="156"/>
    </row>
    <row r="149" spans="1:6">
      <c r="A149" s="154">
        <f t="shared" si="2"/>
        <v>148</v>
      </c>
      <c r="B149" s="328" t="s">
        <v>1029</v>
      </c>
      <c r="C149" s="327" t="s">
        <v>513</v>
      </c>
      <c r="D149" s="155" t="s">
        <v>1024</v>
      </c>
      <c r="E149" s="329" t="str">
        <f>IF(SUM('2.Résultat Technique-Vie'!$C$11:$AL$11)&lt;&gt;SUM('2.Résultat Technique-Vie'!$C$13:$AL$13)-SUM('2.Résultat Technique-Vie'!$C$14:$AL$14)-SUM('2.Résultat Technique-Vie'!$C$15:$AL$15), "WARNING","OK")</f>
        <v>OK</v>
      </c>
      <c r="F149" s="156"/>
    </row>
    <row r="150" spans="1:6">
      <c r="A150" s="154">
        <f t="shared" si="2"/>
        <v>149</v>
      </c>
      <c r="B150" s="328" t="s">
        <v>1030</v>
      </c>
      <c r="C150" s="327" t="s">
        <v>1221</v>
      </c>
      <c r="D150" s="155" t="s">
        <v>1121</v>
      </c>
      <c r="E150" s="329" t="e">
        <f>IF(SUM('2.Résultat Technique-Non-vie'!$C$11:$N$11)/SUM('2.Résultat Technique-Non-vie'!$C$10:$N$10)&lt;0.3, "WARNING","OK")</f>
        <v>#DIV/0!</v>
      </c>
      <c r="F150" s="156"/>
    </row>
    <row r="151" spans="1:6">
      <c r="A151" s="154">
        <f t="shared" si="2"/>
        <v>150</v>
      </c>
      <c r="B151" s="328" t="s">
        <v>1030</v>
      </c>
      <c r="C151" s="327" t="s">
        <v>1170</v>
      </c>
      <c r="D151" s="155" t="s">
        <v>1121</v>
      </c>
      <c r="E151" s="329" t="e">
        <f>IF(SUM('2.Résultat Technique-Non-vie'!$O$11:$Z$11)/SUM('2.Résultat Technique-Non-vie'!$O$10:$Z$10)&lt;0.3, "WARNING","OK")</f>
        <v>#DIV/0!</v>
      </c>
      <c r="F151" s="156"/>
    </row>
    <row r="152" spans="1:6">
      <c r="A152" s="154">
        <f t="shared" si="2"/>
        <v>151</v>
      </c>
      <c r="B152" s="328" t="s">
        <v>1030</v>
      </c>
      <c r="C152" s="327" t="s">
        <v>1171</v>
      </c>
      <c r="D152" s="155" t="s">
        <v>1121</v>
      </c>
      <c r="E152" s="329" t="e">
        <f>IF(SUM('2.Résultat Technique-Non-vie'!$AA$11:$AF$11)/SUM('2.Résultat Technique-Non-vie'!$AA$10:$AF$10)&lt;0.3, "WARNING","OK")</f>
        <v>#DIV/0!</v>
      </c>
      <c r="F152" s="156"/>
    </row>
    <row r="153" spans="1:6">
      <c r="A153" s="154">
        <f t="shared" si="2"/>
        <v>152</v>
      </c>
      <c r="B153" s="328" t="s">
        <v>1030</v>
      </c>
      <c r="C153" s="327" t="s">
        <v>1220</v>
      </c>
      <c r="D153" s="155" t="s">
        <v>1121</v>
      </c>
      <c r="E153" s="329" t="e">
        <f>IF(SUM('2.Résultat Technique-Non-vie'!$AM$11:$AR$11)/SUM('2.Résultat Technique-Non-vie'!$AM$10:$AR$10)&lt;0.3, "WARNING","OK")</f>
        <v>#DIV/0!</v>
      </c>
      <c r="F153" s="156"/>
    </row>
    <row r="154" spans="1:6">
      <c r="A154" s="154">
        <f t="shared" si="2"/>
        <v>153</v>
      </c>
      <c r="B154" s="328" t="s">
        <v>1030</v>
      </c>
      <c r="C154" s="327" t="s">
        <v>1172</v>
      </c>
      <c r="D154" s="155" t="s">
        <v>1121</v>
      </c>
      <c r="E154" s="329" t="e">
        <f>IF(SUM('2.Résultat Technique-Non-vie'!$AS$11:$AX$11)/SUM('2.Résultat Technique-Non-vie'!$AS$10:$AX$10)&lt;0.3, "WARNING","OK")</f>
        <v>#DIV/0!</v>
      </c>
      <c r="F154" s="156"/>
    </row>
    <row r="155" spans="1:6">
      <c r="A155" s="154">
        <f t="shared" si="2"/>
        <v>154</v>
      </c>
      <c r="B155" s="328" t="s">
        <v>1030</v>
      </c>
      <c r="C155" s="327" t="s">
        <v>1173</v>
      </c>
      <c r="D155" s="155" t="s">
        <v>1121</v>
      </c>
      <c r="E155" s="329" t="e">
        <f>IF(SUM('2.Résultat Technique-Non-vie'!$AY$11:$BD$11)/SUM('2.Résultat Technique-Non-vie'!$AY$10:$BD$10)&lt;0.3, "WARNING","OK")</f>
        <v>#DIV/0!</v>
      </c>
      <c r="F155" s="156"/>
    </row>
    <row r="156" spans="1:6">
      <c r="A156" s="154">
        <f t="shared" si="2"/>
        <v>155</v>
      </c>
      <c r="B156" s="328" t="s">
        <v>1030</v>
      </c>
      <c r="C156" s="327" t="s">
        <v>1222</v>
      </c>
      <c r="D156" s="155" t="s">
        <v>1122</v>
      </c>
      <c r="E156" s="329" t="e">
        <f>IF((SUM('2.Résultat Technique-Non-vie'!$C$11:$N$11,'2.Résultat Technique-Non-vie'!$C$12:$N$12)-SUM('2.Résultat Technique-Non-vie'!$C$17:$N$17,'2.Résultat Technique-Non-vie'!$C$18:$N$18))/(SUM('2.Résultat Technique-Non-vie'!$C$10:$N$10)-SUM('2.Résultat Technique-Non-vie'!$C$16:$N$16))&lt;0.5, "WARNING","OK")</f>
        <v>#DIV/0!</v>
      </c>
      <c r="F156" s="156"/>
    </row>
    <row r="157" spans="1:6">
      <c r="A157" s="154">
        <f t="shared" si="2"/>
        <v>156</v>
      </c>
      <c r="B157" s="328" t="s">
        <v>1030</v>
      </c>
      <c r="C157" s="327" t="s">
        <v>1175</v>
      </c>
      <c r="D157" s="155" t="s">
        <v>1122</v>
      </c>
      <c r="E157" s="329" t="e">
        <f>IF((SUM('2.Résultat Technique-Non-vie'!$O$11:$Z$11,'2.Résultat Technique-Non-vie'!$O$12:$Z$12)-SUM('2.Résultat Technique-Non-vie'!$O$17:$Z$17,'2.Résultat Technique-Non-vie'!$O$18:$Z$18))/(SUM('2.Résultat Technique-Non-vie'!$O$10:$Z$10)-SUM('2.Résultat Technique-Non-vie'!$O$16:$Z$16))&lt;0.5, "WARNING","OK")</f>
        <v>#DIV/0!</v>
      </c>
      <c r="F157" s="156"/>
    </row>
    <row r="158" spans="1:6">
      <c r="A158" s="154">
        <f t="shared" si="2"/>
        <v>157</v>
      </c>
      <c r="B158" s="328" t="s">
        <v>1030</v>
      </c>
      <c r="C158" s="327" t="s">
        <v>1176</v>
      </c>
      <c r="D158" s="155" t="s">
        <v>1122</v>
      </c>
      <c r="E158" s="329" t="e">
        <f>IF((SUM('2.Résultat Technique-Non-vie'!$AA$11:$AF$11,'2.Résultat Technique-Non-vie'!$AA$12:$AF$12)-SUM('2.Résultat Technique-Non-vie'!$AA$17:$AF$17,'2.Résultat Technique-Non-vie'!$AA$18:$AF$18))/(SUM('2.Résultat Technique-Non-vie'!$AA$10:$AF$10)-SUM('2.Résultat Technique-Non-vie'!$AA$16:$AF$16))&lt;0.5, "WARNING","OK")</f>
        <v>#DIV/0!</v>
      </c>
      <c r="F158" s="156"/>
    </row>
    <row r="159" spans="1:6">
      <c r="A159" s="154">
        <f t="shared" si="2"/>
        <v>158</v>
      </c>
      <c r="B159" s="328" t="s">
        <v>1030</v>
      </c>
      <c r="C159" s="327" t="s">
        <v>1177</v>
      </c>
      <c r="D159" s="155" t="s">
        <v>1122</v>
      </c>
      <c r="E159" s="329" t="e">
        <f>IF((SUM('2.Résultat Technique-Non-vie'!$AM$11:$AR$11,'2.Résultat Technique-Non-vie'!$AM$12:$AR$12)-SUM('2.Résultat Technique-Non-vie'!$AM$17:$AR$17,'2.Résultat Technique-Non-vie'!$AM$18:$AR$18))/(SUM('2.Résultat Technique-Non-vie'!$AM$10:$AR$10)-SUM('2.Résultat Technique-Non-vie'!$AM$16:$AR$16))&lt;0.5, "WARNING","OK")</f>
        <v>#DIV/0!</v>
      </c>
      <c r="F159" s="156"/>
    </row>
    <row r="160" spans="1:6">
      <c r="A160" s="154">
        <f t="shared" si="2"/>
        <v>159</v>
      </c>
      <c r="B160" s="328" t="s">
        <v>1030</v>
      </c>
      <c r="C160" s="327" t="s">
        <v>1178</v>
      </c>
      <c r="D160" s="155" t="s">
        <v>1122</v>
      </c>
      <c r="E160" s="329" t="e">
        <f>IF((SUM('2.Résultat Technique-Non-vie'!$AS$11:$AX$11,'2.Résultat Technique-Non-vie'!$AS$12:$AX$12)-SUM('2.Résultat Technique-Non-vie'!$AS$17:$AX$17,'2.Résultat Technique-Non-vie'!$AS$18:$AX$18))/(SUM('2.Résultat Technique-Non-vie'!$AS$10:$AX$10)-SUM('2.Résultat Technique-Non-vie'!$AS$16:$AX$16))&lt;0.5, "WARNING","OK")</f>
        <v>#DIV/0!</v>
      </c>
      <c r="F160" s="156"/>
    </row>
    <row r="161" spans="1:6">
      <c r="A161" s="154">
        <f t="shared" si="2"/>
        <v>160</v>
      </c>
      <c r="B161" s="328" t="s">
        <v>1030</v>
      </c>
      <c r="C161" s="327" t="s">
        <v>1179</v>
      </c>
      <c r="D161" s="155" t="s">
        <v>1122</v>
      </c>
      <c r="E161" s="329" t="e">
        <f>IF((SUM('2.Résultat Technique-Non-vie'!$AY$11:$BD$11,'2.Résultat Technique-Non-vie'!$AY$12:$BD$12)-SUM('2.Résultat Technique-Non-vie'!$AY$17:$BD$17,'2.Résultat Technique-Non-vie'!$AY$18:$BD$18))/(SUM('2.Résultat Technique-Non-vie'!$AY$10:$BD$10)-SUM('2.Résultat Technique-Non-vie'!$AY$16:$BD$16))&lt;0.5, "WARNING","OK")</f>
        <v>#DIV/0!</v>
      </c>
      <c r="F161" s="156"/>
    </row>
    <row r="162" spans="1:6">
      <c r="A162" s="154">
        <f t="shared" si="2"/>
        <v>161</v>
      </c>
      <c r="B162" s="328" t="s">
        <v>1030</v>
      </c>
      <c r="C162" s="327" t="s">
        <v>1185</v>
      </c>
      <c r="D162" s="155" t="s">
        <v>1248</v>
      </c>
      <c r="E162" s="329" t="str">
        <f>IF(MAX('2.Résultat Technique-Non-vie'!$U$10:$Z$10)&gt;0,IF(MIN('2.Résultat Technique-Non-vie'!$U$9:$Z$9)&lt;=0, "WARNING","OK"),"OK")</f>
        <v>OK</v>
      </c>
      <c r="F162" s="156"/>
    </row>
    <row r="163" spans="1:6">
      <c r="A163" s="154">
        <f t="shared" si="2"/>
        <v>162</v>
      </c>
      <c r="B163" s="328" t="s">
        <v>1030</v>
      </c>
      <c r="C163" s="327" t="s">
        <v>1186</v>
      </c>
      <c r="D163" s="155" t="s">
        <v>1248</v>
      </c>
      <c r="E163" s="329" t="str">
        <f>IF(MAX('2.Résultat Technique-Non-vie'!$AA$10:$AF$10)&gt;0,IF(MIN('2.Résultat Technique-Non-vie'!$AA$9:$AF$9)&lt;=0,"WARNING","OK"),"OK")</f>
        <v>OK</v>
      </c>
      <c r="F163" s="156"/>
    </row>
    <row r="164" spans="1:6">
      <c r="A164" s="154">
        <f t="shared" si="2"/>
        <v>163</v>
      </c>
      <c r="B164" s="328" t="s">
        <v>1030</v>
      </c>
      <c r="C164" s="327" t="s">
        <v>1187</v>
      </c>
      <c r="D164" s="155" t="s">
        <v>1248</v>
      </c>
      <c r="E164" s="329" t="str">
        <f>IF(MAX('2.Résultat Technique-Non-vie'!$AM$10:$AR$10)&gt;0,IF(MIN('2.Résultat Technique-Non-vie'!$AM$9:$AR$9)&lt;=0,"WARNING","OK"),"OK")</f>
        <v>OK</v>
      </c>
      <c r="F164" s="156"/>
    </row>
    <row r="165" spans="1:6">
      <c r="A165" s="154">
        <f t="shared" si="2"/>
        <v>164</v>
      </c>
      <c r="B165" s="328" t="s">
        <v>1030</v>
      </c>
      <c r="C165" s="327" t="s">
        <v>1184</v>
      </c>
      <c r="D165" s="155" t="s">
        <v>1248</v>
      </c>
      <c r="E165" s="329" t="str">
        <f>IF(MAX('2.Résultat Technique-Non-vie'!$AS$10:$AX$10)&gt;0,IF(MIN('2.Résultat Technique-Non-vie'!$AS$9:$AX$9)&lt;=0,"WARNING","OK"),"OK")</f>
        <v>OK</v>
      </c>
      <c r="F165" s="156"/>
    </row>
    <row r="166" spans="1:6">
      <c r="A166" s="154">
        <f t="shared" si="2"/>
        <v>165</v>
      </c>
      <c r="B166" s="328" t="s">
        <v>1030</v>
      </c>
      <c r="C166" s="327" t="s">
        <v>512</v>
      </c>
      <c r="D166" s="155" t="s">
        <v>1023</v>
      </c>
      <c r="E166" s="329" t="str">
        <f>IF(SUM('2.Résultat Technique-Non-vie'!$C$19:$BJ$19)&lt;&gt;SUM('2.Résultat Technique-Non-vie'!$C$8:$BJ$8)-SUM('2.Résultat Technique-Non-vie'!$C$12:$BJ$12)+SUM('2.Résultat Technique-Non-vie'!$C$13:$BJ$13)-SUM('2.Résultat Technique-Non-vie'!$C$14:$BJ$14)+SUM('2.Résultat Technique-Non-vie'!$C$15:$BJ$15), "WARNING","OK")</f>
        <v>OK</v>
      </c>
      <c r="F166" s="156"/>
    </row>
    <row r="167" spans="1:6">
      <c r="A167" s="154">
        <f t="shared" si="2"/>
        <v>166</v>
      </c>
      <c r="B167" s="328" t="s">
        <v>1030</v>
      </c>
      <c r="C167" s="327" t="s">
        <v>513</v>
      </c>
      <c r="D167" s="155" t="s">
        <v>1024</v>
      </c>
      <c r="E167" s="329" t="str">
        <f>IF(SUM('2.Résultat Technique-Non-vie'!$C$8:$BJ$8)&lt;&gt;SUM('2.Résultat Technique-Non-vie'!$C$10:$BJ$10)-SUM('2.Résultat Technique-Non-vie'!$C$11:$BJ$11), "WARNING","OK")</f>
        <v>OK</v>
      </c>
      <c r="F167" s="156"/>
    </row>
    <row r="168" spans="1:6">
      <c r="A168" s="154">
        <f t="shared" si="2"/>
        <v>167</v>
      </c>
      <c r="B168" s="328" t="s">
        <v>1030</v>
      </c>
      <c r="C168" s="327" t="s">
        <v>1041</v>
      </c>
      <c r="D168" s="155" t="s">
        <v>1026</v>
      </c>
      <c r="E168" s="329" t="str">
        <f>IF(SUM('2.Résultat Technique-Non-vie'!$BE$10:$BJ$10)&gt;0,IF(SUM('2.Résultat Technique-Non-vie'!$C$10:$BD$10)&lt;=0.8*SUM('2.Résultat Technique-Non-vie'!$BE$10:$BJ$10),"WARNING","OK"),"OK")</f>
        <v>OK</v>
      </c>
      <c r="F168" s="156"/>
    </row>
    <row r="169" spans="1:6">
      <c r="A169" s="154">
        <f t="shared" si="2"/>
        <v>168</v>
      </c>
      <c r="B169" s="328" t="s">
        <v>1180</v>
      </c>
      <c r="C169" s="327" t="s">
        <v>1184</v>
      </c>
      <c r="D169" s="155" t="s">
        <v>1031</v>
      </c>
      <c r="E169" s="329" t="str">
        <f>IF(SUM('2.Résultat Technique-Non-vie'!$AS$9:$AX$9)&lt;&gt;SUM('1.2.CAT NAT'!$O$7:$T$7)+SUM('1.2.CAT NAT'!$O$103:$T$103), "WARNING","OK")</f>
        <v>OK</v>
      </c>
      <c r="F169" s="156"/>
    </row>
    <row r="170" spans="1:6">
      <c r="A170" s="154">
        <f t="shared" si="2"/>
        <v>169</v>
      </c>
      <c r="B170" s="328" t="s">
        <v>1180</v>
      </c>
      <c r="C170" s="327" t="s">
        <v>1183</v>
      </c>
      <c r="D170" s="155" t="s">
        <v>1032</v>
      </c>
      <c r="E170" s="329" t="str">
        <f>IF(SUM('2.Résultat Technique-Non-vie'!$AS$11:$AX$11)&lt;&gt;SUM('1.2.CAT NAT'!$AA$7:$AF$7)+SUM('1.2.CAT NAT'!$AA$103:$AF$103), "WARNING","OK")</f>
        <v>OK</v>
      </c>
      <c r="F170" s="156"/>
    </row>
    <row r="171" spans="1:6">
      <c r="A171" s="154">
        <f t="shared" si="2"/>
        <v>170</v>
      </c>
      <c r="B171" s="328" t="s">
        <v>1180</v>
      </c>
      <c r="C171" s="327" t="s">
        <v>1188</v>
      </c>
      <c r="D171" s="155" t="s">
        <v>1033</v>
      </c>
      <c r="E171" s="329" t="str">
        <f>IF(SUM('1.2.CAT NAT'!$O$8:$AF$102)&lt;&gt;SUM('1.2.CAT NAT'!$O$7:$AF$7), "WARNING","OK")</f>
        <v>OK</v>
      </c>
      <c r="F171" s="156"/>
    </row>
    <row r="172" spans="1:6">
      <c r="A172" s="154">
        <f t="shared" si="2"/>
        <v>171</v>
      </c>
      <c r="B172" s="328" t="s">
        <v>1181</v>
      </c>
      <c r="C172" s="327" t="s">
        <v>1188</v>
      </c>
      <c r="D172" s="155" t="s">
        <v>1034</v>
      </c>
      <c r="E172" s="329" t="str">
        <f>IF(SUM('0.Santé_Maladies-vect'!$C$7:$T$19,'0.Santé_Maladies-vect'!$C$35:$T$47)&lt;&gt;SUM('0.Santé_Maladies-vect'!$C$6:$T$6,'0.Santé_Maladies-vect'!$C$34:$T$34), "WARNING","OK")</f>
        <v>OK</v>
      </c>
      <c r="F172" s="156"/>
    </row>
    <row r="173" spans="1:6">
      <c r="A173" s="154">
        <f t="shared" si="2"/>
        <v>172</v>
      </c>
      <c r="B173" s="328" t="s">
        <v>1182</v>
      </c>
      <c r="C173" s="327" t="s">
        <v>1188</v>
      </c>
      <c r="D173" s="155" t="s">
        <v>1034</v>
      </c>
      <c r="E173" s="329" t="str">
        <f>IF(SUM('0.Santé_Pollution'!$C$7:$T$19,'0.Santé_Pollution'!$C$35:$T$47)&lt;&gt;SUM('0.Santé_Pollution'!$C$6:$T$6,'0.Santé_Pollution'!$C$34:$T$34), "WARNING","OK")</f>
        <v>OK</v>
      </c>
      <c r="F173" s="156"/>
    </row>
    <row r="174" spans="1:6">
      <c r="A174" s="154">
        <f t="shared" si="2"/>
        <v>173</v>
      </c>
      <c r="B174" s="328" t="s">
        <v>921</v>
      </c>
      <c r="C174" s="327" t="s">
        <v>667</v>
      </c>
      <c r="D174" s="155" t="s">
        <v>1232</v>
      </c>
      <c r="E174" s="329" t="str">
        <f>IF(MIN('3.Bilan'!$C$68:$H$68)&lt;=0, "WARNING","OK")</f>
        <v>WARNING</v>
      </c>
      <c r="F174" s="156"/>
    </row>
    <row r="175" spans="1:6">
      <c r="A175" s="154">
        <f t="shared" si="2"/>
        <v>174</v>
      </c>
      <c r="B175" s="328" t="s">
        <v>921</v>
      </c>
      <c r="C175" s="327" t="s">
        <v>1153</v>
      </c>
      <c r="D175" s="155" t="s">
        <v>1251</v>
      </c>
      <c r="E175" s="329" t="str">
        <f>IF(MIN('3.Bilan'!$C$12:$H$12)&lt;=0, "WARNING","OK")</f>
        <v>WARNING</v>
      </c>
      <c r="F175" s="156"/>
    </row>
    <row r="176" spans="1:6">
      <c r="A176" s="154">
        <f t="shared" si="2"/>
        <v>175</v>
      </c>
      <c r="B176" s="328" t="s">
        <v>921</v>
      </c>
      <c r="C176" s="327" t="s">
        <v>1154</v>
      </c>
      <c r="D176" s="155" t="s">
        <v>1233</v>
      </c>
      <c r="E176" s="329" t="str">
        <f>IF(MIN('3.Bilan'!$C$13:$H$13)&lt;=0, "WARNING","OK")</f>
        <v>WARNING</v>
      </c>
      <c r="F176" s="156"/>
    </row>
    <row r="177" spans="1:6">
      <c r="A177" s="154">
        <f t="shared" si="2"/>
        <v>176</v>
      </c>
      <c r="B177" s="328" t="s">
        <v>921</v>
      </c>
      <c r="C177" s="327" t="s">
        <v>1155</v>
      </c>
      <c r="D177" s="155" t="s">
        <v>1234</v>
      </c>
      <c r="E177" s="329" t="str">
        <f>IF(MIN('3.Bilan'!$C$15:$H$16)&lt;=0, "WARNING","OK")</f>
        <v>WARNING</v>
      </c>
      <c r="F177" s="156"/>
    </row>
    <row r="178" spans="1:6">
      <c r="A178" s="154">
        <f t="shared" si="2"/>
        <v>177</v>
      </c>
      <c r="B178" s="328" t="s">
        <v>921</v>
      </c>
      <c r="C178" s="327" t="s">
        <v>1156</v>
      </c>
      <c r="D178" s="155" t="s">
        <v>1235</v>
      </c>
      <c r="E178" s="329" t="str">
        <f>IF(MIN('3.Bilan'!$C$18:$H$20)&lt;=0, "WARNING","OK")</f>
        <v>WARNING</v>
      </c>
      <c r="F178" s="156"/>
    </row>
    <row r="179" spans="1:6">
      <c r="A179" s="154">
        <f t="shared" si="2"/>
        <v>178</v>
      </c>
      <c r="B179" s="328" t="s">
        <v>921</v>
      </c>
      <c r="C179" s="327" t="s">
        <v>1157</v>
      </c>
      <c r="D179" s="155" t="s">
        <v>1236</v>
      </c>
      <c r="E179" s="329" t="str">
        <f>IF(MIN('3.Bilan'!$C$21:$H$21)&lt;=0, "WARNING","OK")</f>
        <v>WARNING</v>
      </c>
      <c r="F179" s="156"/>
    </row>
    <row r="180" spans="1:6">
      <c r="A180" s="154">
        <f t="shared" si="2"/>
        <v>179</v>
      </c>
      <c r="B180" s="328" t="s">
        <v>921</v>
      </c>
      <c r="C180" s="327" t="s">
        <v>1218</v>
      </c>
      <c r="D180" s="155" t="s">
        <v>1237</v>
      </c>
      <c r="E180" s="329" t="str">
        <f>IF(MIN('3.Bilan'!$C$23:$H$23)&lt;=0, "WARNING","OK")</f>
        <v>WARNING</v>
      </c>
      <c r="F180" s="156"/>
    </row>
    <row r="181" spans="1:6">
      <c r="A181" s="154">
        <f t="shared" si="2"/>
        <v>180</v>
      </c>
      <c r="B181" s="328" t="s">
        <v>921</v>
      </c>
      <c r="C181" s="327" t="s">
        <v>1158</v>
      </c>
      <c r="D181" s="155" t="s">
        <v>1252</v>
      </c>
      <c r="E181" s="329" t="str">
        <f>IF(MIN('3.Bilan'!$C$24:$H$24)&lt;=0, "WARNING","OK")</f>
        <v>WARNING</v>
      </c>
      <c r="F181" s="156"/>
    </row>
    <row r="182" spans="1:6">
      <c r="A182" s="154">
        <f t="shared" si="2"/>
        <v>181</v>
      </c>
      <c r="B182" s="328" t="s">
        <v>921</v>
      </c>
      <c r="C182" s="327" t="s">
        <v>1159</v>
      </c>
      <c r="D182" s="155" t="s">
        <v>1238</v>
      </c>
      <c r="E182" s="329" t="str">
        <f>IF(MIN('3.Bilan'!$C$25:$H$25)&lt;0, "WARNING","OK")</f>
        <v>OK</v>
      </c>
      <c r="F182" s="156"/>
    </row>
    <row r="183" spans="1:6">
      <c r="A183" s="154">
        <f t="shared" si="2"/>
        <v>182</v>
      </c>
      <c r="B183" s="328" t="s">
        <v>921</v>
      </c>
      <c r="C183" s="327" t="s">
        <v>1016</v>
      </c>
      <c r="D183" s="155" t="s">
        <v>1239</v>
      </c>
      <c r="E183" s="329" t="str">
        <f>IF(MIN('3.Bilan'!$C$27:$H$33)&lt;=0, "WARNING","OK")</f>
        <v>WARNING</v>
      </c>
      <c r="F183" s="156"/>
    </row>
    <row r="184" spans="1:6">
      <c r="A184" s="154">
        <f t="shared" si="2"/>
        <v>183</v>
      </c>
      <c r="B184" s="328" t="s">
        <v>921</v>
      </c>
      <c r="C184" s="327" t="s">
        <v>1035</v>
      </c>
      <c r="D184" s="155" t="s">
        <v>1240</v>
      </c>
      <c r="E184" s="329" t="str">
        <f>IF(MIN('3.Bilan'!$C$34:$H$34)&lt;=0, "WARNING","OK")</f>
        <v>WARNING</v>
      </c>
      <c r="F184" s="156"/>
    </row>
    <row r="185" spans="1:6">
      <c r="A185" s="154">
        <f t="shared" si="2"/>
        <v>184</v>
      </c>
      <c r="B185" s="328" t="s">
        <v>921</v>
      </c>
      <c r="C185" s="327" t="s">
        <v>1017</v>
      </c>
      <c r="D185" s="155" t="s">
        <v>1241</v>
      </c>
      <c r="E185" s="329" t="str">
        <f>IF(MIN('3.Bilan'!$C$35:$H$35)&lt;=0, "WARNING","OK")</f>
        <v>WARNING</v>
      </c>
      <c r="F185" s="156"/>
    </row>
    <row r="186" spans="1:6">
      <c r="A186" s="154">
        <f t="shared" si="2"/>
        <v>185</v>
      </c>
      <c r="B186" s="328" t="s">
        <v>921</v>
      </c>
      <c r="C186" s="327" t="s">
        <v>1160</v>
      </c>
      <c r="D186" s="155" t="s">
        <v>1123</v>
      </c>
      <c r="E186" s="329" t="str">
        <f>IF(MIN('3.Bilan'!$C$38:$H$38)&lt;0, "WARNING","OK")</f>
        <v>OK</v>
      </c>
      <c r="F186" s="156"/>
    </row>
    <row r="187" spans="1:6">
      <c r="A187" s="154">
        <f t="shared" si="2"/>
        <v>186</v>
      </c>
      <c r="B187" s="328" t="s">
        <v>921</v>
      </c>
      <c r="C187" s="327" t="s">
        <v>1161</v>
      </c>
      <c r="D187" s="155" t="s">
        <v>1123</v>
      </c>
      <c r="E187" s="329" t="str">
        <f>IF(MIN('3.Bilan'!$C$47:$H$47)&lt;0, "WARNING","OK")</f>
        <v>OK</v>
      </c>
      <c r="F187" s="156"/>
    </row>
    <row r="188" spans="1:6">
      <c r="A188" s="154">
        <f t="shared" si="2"/>
        <v>187</v>
      </c>
      <c r="B188" s="328" t="s">
        <v>921</v>
      </c>
      <c r="C188" s="327" t="s">
        <v>1162</v>
      </c>
      <c r="D188" s="155" t="s">
        <v>1123</v>
      </c>
      <c r="E188" s="329" t="str">
        <f>IF(MIN('3.Bilan'!$C$56:$H$56)&lt;0, "WARNING","OK")</f>
        <v>OK</v>
      </c>
      <c r="F188" s="156"/>
    </row>
    <row r="189" spans="1:6">
      <c r="A189" s="154">
        <f t="shared" si="2"/>
        <v>188</v>
      </c>
      <c r="B189" s="328" t="s">
        <v>921</v>
      </c>
      <c r="C189" s="327" t="s">
        <v>1163</v>
      </c>
      <c r="D189" s="155" t="s">
        <v>1242</v>
      </c>
      <c r="E189" s="329" t="str">
        <f>IF(MIN('3.Bilan'!$C$60:$H$60)&lt;0, "WARNING","OK")</f>
        <v>OK</v>
      </c>
      <c r="F189" s="156"/>
    </row>
    <row r="190" spans="1:6">
      <c r="A190" s="154">
        <f t="shared" si="2"/>
        <v>189</v>
      </c>
      <c r="B190" s="328" t="s">
        <v>921</v>
      </c>
      <c r="C190" s="327" t="s">
        <v>1219</v>
      </c>
      <c r="D190" s="155" t="s">
        <v>1243</v>
      </c>
      <c r="E190" s="329" t="str">
        <f>IF(MIN('3.Bilan'!$C$61:$H$61)&lt;=0, "WARNING","OK")</f>
        <v>WARNING</v>
      </c>
      <c r="F190" s="156"/>
    </row>
    <row r="191" spans="1:6">
      <c r="A191" s="154">
        <f t="shared" si="2"/>
        <v>190</v>
      </c>
      <c r="B191" s="328" t="s">
        <v>921</v>
      </c>
      <c r="C191" s="327" t="s">
        <v>1164</v>
      </c>
      <c r="D191" s="155" t="s">
        <v>1244</v>
      </c>
      <c r="E191" s="329" t="str">
        <f>IF(MIN('3.Bilan'!$C$66:$H$66)&lt;=0, "WARNING","OK")</f>
        <v>WARNING</v>
      </c>
      <c r="F191" s="156"/>
    </row>
    <row r="192" spans="1:6">
      <c r="A192" s="154">
        <f t="shared" si="2"/>
        <v>191</v>
      </c>
      <c r="B192" s="328" t="s">
        <v>921</v>
      </c>
      <c r="C192" s="327" t="s">
        <v>1167</v>
      </c>
      <c r="D192" s="155" t="s">
        <v>1126</v>
      </c>
      <c r="E192" s="329" t="e">
        <f>IF(SUM('3.Bilan'!$C$17:$H$17)/(SUM('3.Bilan'!$C$12:$H$13)+SUM('3.Bilan'!$C$14:$H$14)+SUM('3.Bilan'!$C$17:$H$17)+SUM('3.Bilan'!$C$21:$H$25))&lt;=0.3, "WARNING","OK")</f>
        <v>#DIV/0!</v>
      </c>
      <c r="F192" s="156"/>
    </row>
    <row r="193" spans="1:6">
      <c r="A193" s="154">
        <f t="shared" si="2"/>
        <v>192</v>
      </c>
      <c r="B193" s="328" t="s">
        <v>921</v>
      </c>
      <c r="C193" s="327" t="s">
        <v>1165</v>
      </c>
      <c r="D193" s="155" t="s">
        <v>1124</v>
      </c>
      <c r="E193" s="329" t="e">
        <f>IF(SUM('3.Bilan'!$C$14:$H$14)/(SUM('3.Bilan'!$C$12:$H$13)+SUM('3.Bilan'!$C$14:$H$14)+SUM('3.Bilan'!$C$17:$H$17)+SUM('3.Bilan'!$C$21:$H$25))&gt;=0.5, "WARNING","OK")</f>
        <v>#DIV/0!</v>
      </c>
      <c r="F193" s="156"/>
    </row>
    <row r="194" spans="1:6">
      <c r="A194" s="154">
        <f t="shared" si="2"/>
        <v>193</v>
      </c>
      <c r="B194" s="328" t="s">
        <v>921</v>
      </c>
      <c r="C194" s="327" t="s">
        <v>1152</v>
      </c>
      <c r="D194" s="155" t="s">
        <v>1125</v>
      </c>
      <c r="E194" s="329" t="e">
        <f>IF(SUM('3.Bilan'!$C$21:$H$21)/(SUM('3.Bilan'!$C$12:$H$13)+SUM('3.Bilan'!$C$14:$H$14)+SUM('3.Bilan'!$C$17:$H$17)+SUM('3.Bilan'!$C$21:$H$25))&gt;=0.9, "WARNING","OK")</f>
        <v>#DIV/0!</v>
      </c>
      <c r="F194" s="156"/>
    </row>
    <row r="195" spans="1:6">
      <c r="A195" s="154">
        <f t="shared" si="2"/>
        <v>194</v>
      </c>
      <c r="B195" s="328" t="s">
        <v>921</v>
      </c>
      <c r="C195" s="327" t="s">
        <v>1217</v>
      </c>
      <c r="D195" s="155" t="s">
        <v>1018</v>
      </c>
      <c r="E195" s="329" t="str">
        <f>IF(SUM('3.Bilan'!$C$36:$H$36)&lt;&gt;SUM('3.Bilan'!$C$67:$H$68), "WARNING","OK")</f>
        <v>OK</v>
      </c>
      <c r="F195" s="156"/>
    </row>
    <row r="196" spans="1:6">
      <c r="A196" s="154">
        <f t="shared" si="2"/>
        <v>195</v>
      </c>
      <c r="B196" s="328" t="s">
        <v>921</v>
      </c>
      <c r="C196" s="327" t="s">
        <v>1192</v>
      </c>
      <c r="D196" s="155" t="s">
        <v>1019</v>
      </c>
      <c r="E196" s="329" t="str">
        <f>IF('3.Bilan'!$A$68&lt;&gt;"Excédent d'actif sur passif", "WARNING","OK")</f>
        <v>OK</v>
      </c>
      <c r="F196" s="156"/>
    </row>
    <row r="197" spans="1:6">
      <c r="A197" s="154">
        <f t="shared" si="2"/>
        <v>196</v>
      </c>
      <c r="B197" s="328" t="s">
        <v>921</v>
      </c>
      <c r="C197" s="327" t="s">
        <v>1193</v>
      </c>
      <c r="D197" s="155" t="s">
        <v>1020</v>
      </c>
      <c r="E197" s="329" t="str">
        <f>IF(SUM('3.Bilan'!$C$36:$H$36)&lt;&gt;SUM('3.Bilan'!$C$12:$H$14,'3.Bilan'!$C$17:$H$17,'3.Bilan'!$C$21:$H$26,'3.Bilan'!$C$34:$H$35), "WARNING","OK")</f>
        <v>OK</v>
      </c>
      <c r="F197" s="156"/>
    </row>
    <row r="198" spans="1:6">
      <c r="A198" s="154">
        <f t="shared" si="2"/>
        <v>197</v>
      </c>
      <c r="B198" s="328" t="s">
        <v>921</v>
      </c>
      <c r="C198" s="327" t="s">
        <v>1194</v>
      </c>
      <c r="D198" s="155" t="s">
        <v>1021</v>
      </c>
      <c r="E198" s="329" t="str">
        <f>IF(SUM('3.Bilan'!$C$67:$H$67)&lt;&gt;SUM('3.Bilan'!$C$39:$H$39,'3.Bilan'!$C$43:$H$43,'3.Bilan'!$C$48:$H$48,'3.Bilan'!$C$52:$H$52,'3.Bilan'!$C$56:$H$56,'3.Bilan'!$C$60:$H$63,'3.Bilan'!$C$66:$H$66), "WARNING","OK")</f>
        <v>OK</v>
      </c>
      <c r="F198" s="156"/>
    </row>
    <row r="199" spans="1:6">
      <c r="A199" s="154">
        <f t="shared" si="2"/>
        <v>198</v>
      </c>
      <c r="B199" s="328" t="s">
        <v>922</v>
      </c>
      <c r="C199" s="327" t="s">
        <v>1195</v>
      </c>
      <c r="D199" s="155" t="s">
        <v>1127</v>
      </c>
      <c r="E199" s="329" t="e">
        <f>IF(ABS((SUM('3.Liste des actifs'!$F$8:$K$8)/(SUM('3.Bilan'!$C$12:$H$13)+SUM('3.Bilan'!$C$14:$H$14)+SUM('3.Bilan'!$C$17:$H$17)+SUM('3.Bilan'!$C$21:$H$25)))-1)&gt;0.05, "WARNING","OK")</f>
        <v>#DIV/0!</v>
      </c>
      <c r="F199" s="156"/>
    </row>
    <row r="200" spans="1:6">
      <c r="A200" s="154">
        <f t="shared" ref="A200:A263" si="3">+A199+1</f>
        <v>199</v>
      </c>
      <c r="B200" s="328" t="s">
        <v>1010</v>
      </c>
      <c r="C200" s="327" t="s">
        <v>1216</v>
      </c>
      <c r="D200" s="155" t="s">
        <v>1250</v>
      </c>
      <c r="E200" s="329" t="e">
        <f>IF(MIN(TRANSPOSE('3.Résultat Technique-Vie'!$C$18:$T$18)/TRANSPOSE('3.Résultat Technique-Vie'!$C$17:$T$17))&lt;=0.8, "WARNING","OK")</f>
        <v>#DIV/0!</v>
      </c>
      <c r="F200" s="156"/>
    </row>
    <row r="201" spans="1:6">
      <c r="A201" s="154">
        <f t="shared" si="3"/>
        <v>200</v>
      </c>
      <c r="B201" s="328" t="s">
        <v>1010</v>
      </c>
      <c r="C201" s="327" t="s">
        <v>1168</v>
      </c>
      <c r="D201" s="155" t="s">
        <v>1249</v>
      </c>
      <c r="E201" s="329" t="e">
        <f>IF(MIN(TRANSPOSE('3.Résultat Technique-Vie'!$C$16:$AF$16)/TRANSPOSE('3.Résultat Technique-Vie'!$C$13:$AF$13))&lt;=0.02, "WARNING","OK")</f>
        <v>#DIV/0!</v>
      </c>
      <c r="F201" s="156"/>
    </row>
    <row r="202" spans="1:6">
      <c r="A202" s="154">
        <f t="shared" si="3"/>
        <v>201</v>
      </c>
      <c r="B202" s="328" t="s">
        <v>1010</v>
      </c>
      <c r="C202" s="327" t="s">
        <v>1169</v>
      </c>
      <c r="D202" s="155" t="s">
        <v>1246</v>
      </c>
      <c r="E202" s="329" t="str">
        <f>IF(MIN('3.Résultat Technique-Vie'!$C$26:$T$26)&lt;=0, "WARNING","OK")</f>
        <v>WARNING</v>
      </c>
      <c r="F202" s="156"/>
    </row>
    <row r="203" spans="1:6">
      <c r="A203" s="154">
        <f t="shared" si="3"/>
        <v>202</v>
      </c>
      <c r="B203" s="328" t="s">
        <v>1010</v>
      </c>
      <c r="C203" s="327" t="s">
        <v>953</v>
      </c>
      <c r="D203" s="155" t="s">
        <v>1247</v>
      </c>
      <c r="E203" s="329" t="str">
        <f>IF(MIN('3.Résultat Technique-Vie'!$C$25:$T$25)&lt;=0, "WARNING","OK")</f>
        <v>WARNING</v>
      </c>
      <c r="F203" s="156"/>
    </row>
    <row r="204" spans="1:6">
      <c r="A204" s="154">
        <f t="shared" si="3"/>
        <v>203</v>
      </c>
      <c r="B204" s="328" t="s">
        <v>1010</v>
      </c>
      <c r="C204" s="327" t="s">
        <v>512</v>
      </c>
      <c r="D204" s="155" t="s">
        <v>1023</v>
      </c>
      <c r="E204" s="329" t="str">
        <f>IF(SUM('3.Résultat Technique-Vie'!$C$23:$AL$23)&lt;&gt;SUM('3.Résultat Technique-Vie'!$C$13:$AL$13)-SUM('3.Résultat Technique-Vie'!$C$14:$AL$14)-SUM('3.Résultat Technique-Vie'!$C$15:$AL$15)-SUM('3.Résultat Technique-Vie'!$C$16:$AL$16)+SUM('3.Résultat Technique-Vie'!$C$17:$AL$17)-SUM('3.Résultat Technique-Vie'!$C$18:$AL$18)+SUM('3.Résultat Technique-Vie'!$C$19:$AL$19), "WARNING","OK")</f>
        <v>OK</v>
      </c>
      <c r="F204" s="156"/>
    </row>
    <row r="205" spans="1:6">
      <c r="A205" s="154">
        <f t="shared" si="3"/>
        <v>204</v>
      </c>
      <c r="B205" s="328" t="s">
        <v>1010</v>
      </c>
      <c r="C205" s="327" t="s">
        <v>513</v>
      </c>
      <c r="D205" s="155" t="s">
        <v>1024</v>
      </c>
      <c r="E205" s="329" t="str">
        <f>IF(SUM('3.Résultat Technique-Vie'!$C$11:$AL$11)&lt;&gt;SUM('3.Résultat Technique-Vie'!$C$13:$AL$13)-SUM('3.Résultat Technique-Vie'!$C$14:$AL$14)-SUM('3.Résultat Technique-Vie'!$C$15:$AL$15), "WARNING","OK")</f>
        <v>OK</v>
      </c>
      <c r="F205" s="156"/>
    </row>
    <row r="206" spans="1:6">
      <c r="A206" s="154">
        <f t="shared" si="3"/>
        <v>205</v>
      </c>
      <c r="B206" s="328" t="s">
        <v>1006</v>
      </c>
      <c r="C206" s="327" t="s">
        <v>1221</v>
      </c>
      <c r="D206" s="155" t="s">
        <v>1121</v>
      </c>
      <c r="E206" s="329" t="e">
        <f>IF(SUM('3.Résultat Technique-Non-vie'!$C$11:$N$11)/SUM('3.Résultat Technique-Non-vie'!$C$10:$N$10)&lt;0.3, "WARNING","OK")</f>
        <v>#DIV/0!</v>
      </c>
      <c r="F206" s="156"/>
    </row>
    <row r="207" spans="1:6">
      <c r="A207" s="154">
        <f t="shared" si="3"/>
        <v>206</v>
      </c>
      <c r="B207" s="328" t="s">
        <v>1006</v>
      </c>
      <c r="C207" s="327" t="s">
        <v>1170</v>
      </c>
      <c r="D207" s="155" t="s">
        <v>1121</v>
      </c>
      <c r="E207" s="329" t="e">
        <f>IF(SUM('3.Résultat Technique-Non-vie'!$O$11:$Z$11)/SUM('3.Résultat Technique-Non-vie'!$O$10:$Z$10)&lt;0.3, "WARNING","OK")</f>
        <v>#DIV/0!</v>
      </c>
      <c r="F207" s="156"/>
    </row>
    <row r="208" spans="1:6">
      <c r="A208" s="154">
        <f t="shared" si="3"/>
        <v>207</v>
      </c>
      <c r="B208" s="328" t="s">
        <v>1006</v>
      </c>
      <c r="C208" s="327" t="s">
        <v>1171</v>
      </c>
      <c r="D208" s="155" t="s">
        <v>1121</v>
      </c>
      <c r="E208" s="329" t="e">
        <f>IF(SUM('3.Résultat Technique-Non-vie'!$AA$11:$AF$11)/SUM('3.Résultat Technique-Non-vie'!$AA$10:$AF$10)&lt;0.3, "WARNING","OK")</f>
        <v>#DIV/0!</v>
      </c>
      <c r="F208" s="156"/>
    </row>
    <row r="209" spans="1:6">
      <c r="A209" s="154">
        <f t="shared" si="3"/>
        <v>208</v>
      </c>
      <c r="B209" s="328" t="s">
        <v>1006</v>
      </c>
      <c r="C209" s="327" t="s">
        <v>1220</v>
      </c>
      <c r="D209" s="155" t="s">
        <v>1121</v>
      </c>
      <c r="E209" s="329" t="e">
        <f>IF(SUM('3.Résultat Technique-Non-vie'!$AM$11:$AR$11)/SUM('3.Résultat Technique-Non-vie'!$AM$10:$AR$10)&lt;0.3, "WARNING","OK")</f>
        <v>#DIV/0!</v>
      </c>
      <c r="F209" s="156"/>
    </row>
    <row r="210" spans="1:6">
      <c r="A210" s="154">
        <f t="shared" si="3"/>
        <v>209</v>
      </c>
      <c r="B210" s="328" t="s">
        <v>1006</v>
      </c>
      <c r="C210" s="327" t="s">
        <v>1172</v>
      </c>
      <c r="D210" s="155" t="s">
        <v>1121</v>
      </c>
      <c r="E210" s="329" t="e">
        <f>IF(SUM('3.Résultat Technique-Non-vie'!$AS$11:$AX$11)/SUM('3.Résultat Technique-Non-vie'!$AS$10:$AX$10)&lt;0.3, "WARNING","OK")</f>
        <v>#DIV/0!</v>
      </c>
      <c r="F210" s="156"/>
    </row>
    <row r="211" spans="1:6">
      <c r="A211" s="154">
        <f t="shared" si="3"/>
        <v>210</v>
      </c>
      <c r="B211" s="328" t="s">
        <v>1006</v>
      </c>
      <c r="C211" s="327" t="s">
        <v>1173</v>
      </c>
      <c r="D211" s="155" t="s">
        <v>1121</v>
      </c>
      <c r="E211" s="329" t="e">
        <f>IF(SUM('3.Résultat Technique-Non-vie'!$BE$11:$BJ$11)/SUM('3.Résultat Technique-Non-vie'!$BE$10:$BJ$10)&lt;0.3, "WARNING","OK")</f>
        <v>#DIV/0!</v>
      </c>
      <c r="F211" s="156"/>
    </row>
    <row r="212" spans="1:6">
      <c r="A212" s="154">
        <f t="shared" si="3"/>
        <v>211</v>
      </c>
      <c r="B212" s="328" t="s">
        <v>1006</v>
      </c>
      <c r="C212" s="327" t="s">
        <v>1222</v>
      </c>
      <c r="D212" s="155" t="s">
        <v>1122</v>
      </c>
      <c r="E212" s="329" t="e">
        <f>IF((SUM('3.Résultat Technique-Non-vie'!$C$11:$N$11,'3.Résultat Technique-Non-vie'!$C$12:$N$12)-SUM('3.Résultat Technique-Non-vie'!$C$17:$N$17,'3.Résultat Technique-Non-vie'!$C$18:$N$18))/(SUM('3.Résultat Technique-Non-vie'!$C$10:$N$10)-SUM('3.Résultat Technique-Non-vie'!$C$16:$N$16))&lt;0.5, "WARNING","OK")</f>
        <v>#DIV/0!</v>
      </c>
      <c r="F212" s="156"/>
    </row>
    <row r="213" spans="1:6">
      <c r="A213" s="154">
        <f t="shared" si="3"/>
        <v>212</v>
      </c>
      <c r="B213" s="328" t="s">
        <v>1006</v>
      </c>
      <c r="C213" s="327" t="s">
        <v>1175</v>
      </c>
      <c r="D213" s="155" t="s">
        <v>1122</v>
      </c>
      <c r="E213" s="329" t="e">
        <f>IF((SUM('3.Résultat Technique-Non-vie'!$O$11:$Z$11,'3.Résultat Technique-Non-vie'!$O$12:$Z$12)-SUM('3.Résultat Technique-Non-vie'!$O$17:$Z$17,'3.Résultat Technique-Non-vie'!$O$18:$Z$18))/(SUM('3.Résultat Technique-Non-vie'!$O$10:$Z$10)-SUM('3.Résultat Technique-Non-vie'!$O$16:$Z$16))&lt;0.5, "WARNING","OK")</f>
        <v>#DIV/0!</v>
      </c>
      <c r="F213" s="156"/>
    </row>
    <row r="214" spans="1:6">
      <c r="A214" s="154">
        <f t="shared" si="3"/>
        <v>213</v>
      </c>
      <c r="B214" s="328" t="s">
        <v>1006</v>
      </c>
      <c r="C214" s="327" t="s">
        <v>1176</v>
      </c>
      <c r="D214" s="155" t="s">
        <v>1122</v>
      </c>
      <c r="E214" s="329" t="e">
        <f>IF((SUM('3.Résultat Technique-Non-vie'!$AA$11:$AF$11,'3.Résultat Technique-Non-vie'!$AA$12:$AF$12)-SUM('3.Résultat Technique-Non-vie'!$AA$17:$AF$17,'3.Résultat Technique-Non-vie'!$AA$18:$AF$18))/(SUM('3.Résultat Technique-Non-vie'!$AA$10:$AF$10)-SUM('3.Résultat Technique-Non-vie'!$AA$16:$AF$16))&lt;0.5, "WARNING","OK")</f>
        <v>#DIV/0!</v>
      </c>
      <c r="F214" s="156"/>
    </row>
    <row r="215" spans="1:6">
      <c r="A215" s="154">
        <f t="shared" si="3"/>
        <v>214</v>
      </c>
      <c r="B215" s="328" t="s">
        <v>1006</v>
      </c>
      <c r="C215" s="327" t="s">
        <v>1177</v>
      </c>
      <c r="D215" s="155" t="s">
        <v>1122</v>
      </c>
      <c r="E215" s="329" t="e">
        <f>IF((SUM('3.Résultat Technique-Non-vie'!$AM$11:$AR$11,'3.Résultat Technique-Non-vie'!$AM$12:$AR$12)-SUM('3.Résultat Technique-Non-vie'!$AM$17:$AR$17,'3.Résultat Technique-Non-vie'!$AM$18:$AR$18))/(SUM('3.Résultat Technique-Non-vie'!$AM$10:$AR$10)-SUM('3.Résultat Technique-Non-vie'!$AM$16:$AR$16))&lt;0.5, "WARNING","OK")</f>
        <v>#DIV/0!</v>
      </c>
      <c r="F215" s="156"/>
    </row>
    <row r="216" spans="1:6">
      <c r="A216" s="154">
        <f t="shared" si="3"/>
        <v>215</v>
      </c>
      <c r="B216" s="328" t="s">
        <v>1006</v>
      </c>
      <c r="C216" s="327" t="s">
        <v>1178</v>
      </c>
      <c r="D216" s="155" t="s">
        <v>1122</v>
      </c>
      <c r="E216" s="329" t="e">
        <f>IF((SUM('3.Résultat Technique-Non-vie'!$AS$11:$AX$11,'3.Résultat Technique-Non-vie'!$AS$12:$AX$12)-SUM('3.Résultat Technique-Non-vie'!$AS$17:$AX$17,'3.Résultat Technique-Non-vie'!$AS$18:$AX$18))/(SUM('3.Résultat Technique-Non-vie'!$AS$10:$AX$10)-SUM('3.Résultat Technique-Non-vie'!$AS$16:$AX$16))&lt;0.5, "WARNING","OK")</f>
        <v>#DIV/0!</v>
      </c>
      <c r="F216" s="156"/>
    </row>
    <row r="217" spans="1:6">
      <c r="A217" s="154">
        <f t="shared" si="3"/>
        <v>216</v>
      </c>
      <c r="B217" s="328" t="s">
        <v>1006</v>
      </c>
      <c r="C217" s="327" t="s">
        <v>1179</v>
      </c>
      <c r="D217" s="155" t="s">
        <v>1122</v>
      </c>
      <c r="E217" s="329" t="e">
        <f>IF((SUM('3.Résultat Technique-Non-vie'!$BE$11:$BJ$11,'3.Résultat Technique-Non-vie'!$BE$12:$BJ$12)-SUM('3.Résultat Technique-Non-vie'!$BE$17:$BJ$17,'3.Résultat Technique-Non-vie'!$BE$18:$BJ$18))/(SUM('3.Résultat Technique-Non-vie'!$BE$10:$BJ$10)-SUM('3.Résultat Technique-Non-vie'!$BE$16:$BJ$16))&lt;0.5, "WARNING","OK")</f>
        <v>#DIV/0!</v>
      </c>
      <c r="F217" s="156"/>
    </row>
    <row r="218" spans="1:6">
      <c r="A218" s="154">
        <f t="shared" si="3"/>
        <v>217</v>
      </c>
      <c r="B218" s="328" t="s">
        <v>1006</v>
      </c>
      <c r="C218" s="327" t="s">
        <v>1185</v>
      </c>
      <c r="D218" s="155" t="s">
        <v>1248</v>
      </c>
      <c r="E218" s="329" t="str">
        <f>IF(MAX('3.Résultat Technique-Non-vie'!$U$10:$Z$10)&gt;0,IF(MIN('3.Résultat Technique-Non-vie'!$U$9:$Z$9)&lt;=0, "WARNING","OK"),"OK")</f>
        <v>OK</v>
      </c>
      <c r="F218" s="156"/>
    </row>
    <row r="219" spans="1:6">
      <c r="A219" s="154">
        <f t="shared" si="3"/>
        <v>218</v>
      </c>
      <c r="B219" s="328" t="s">
        <v>1006</v>
      </c>
      <c r="C219" s="327" t="s">
        <v>1186</v>
      </c>
      <c r="D219" s="155" t="s">
        <v>1248</v>
      </c>
      <c r="E219" s="329" t="str">
        <f>IF(MAX('3.Résultat Technique-Non-vie'!$AA$10:$AF$10)&gt;0,IF(MIN('3.Résultat Technique-Non-vie'!$AA$9:$AF$9)&lt;=0,"WARNING","OK"),"OK")</f>
        <v>OK</v>
      </c>
      <c r="F219" s="156"/>
    </row>
    <row r="220" spans="1:6">
      <c r="A220" s="154">
        <f t="shared" si="3"/>
        <v>219</v>
      </c>
      <c r="B220" s="328" t="s">
        <v>1006</v>
      </c>
      <c r="C220" s="327" t="s">
        <v>1187</v>
      </c>
      <c r="D220" s="155" t="s">
        <v>1248</v>
      </c>
      <c r="E220" s="329" t="str">
        <f>IF(MAX('3.Résultat Technique-Non-vie'!$AM$10:$AR$10)&gt;0,IF(MIN('3.Résultat Technique-Non-vie'!$AM$9:$AR$9)&lt;=0,"WARNING","OK"),"OK")</f>
        <v>OK</v>
      </c>
      <c r="F220" s="156"/>
    </row>
    <row r="221" spans="1:6">
      <c r="A221" s="154">
        <f t="shared" si="3"/>
        <v>220</v>
      </c>
      <c r="B221" s="328" t="s">
        <v>1006</v>
      </c>
      <c r="C221" s="327" t="s">
        <v>1184</v>
      </c>
      <c r="D221" s="155" t="s">
        <v>1248</v>
      </c>
      <c r="E221" s="329" t="str">
        <f>IF(MAX('3.Résultat Technique-Non-vie'!$AS$10:$AX$10)&gt;0,IF(MIN('3.Résultat Technique-Non-vie'!$AS$9:$AX$9)&lt;=0,"WARNING","OK"),"OK")</f>
        <v>OK</v>
      </c>
      <c r="F221" s="156"/>
    </row>
    <row r="222" spans="1:6">
      <c r="A222" s="154">
        <f t="shared" si="3"/>
        <v>221</v>
      </c>
      <c r="B222" s="328" t="s">
        <v>1006</v>
      </c>
      <c r="C222" s="327" t="s">
        <v>512</v>
      </c>
      <c r="D222" s="155" t="s">
        <v>1023</v>
      </c>
      <c r="E222" s="329" t="str">
        <f>IF(SUM('3.Résultat Technique-Non-vie'!$C$19:$BJ$19)&lt;&gt;SUM('3.Résultat Technique-Non-vie'!$C$8:$BJ$8)-SUM('3.Résultat Technique-Non-vie'!$C$12:$BJ$12)+SUM('3.Résultat Technique-Non-vie'!$C$13:$BJ$13)-SUM('3.Résultat Technique-Non-vie'!$C$14:$BJ$14)+SUM('3.Résultat Technique-Non-vie'!$C$15:$BJ$15), "WARNING","OK")</f>
        <v>OK</v>
      </c>
      <c r="F222" s="156"/>
    </row>
    <row r="223" spans="1:6">
      <c r="A223" s="154">
        <f t="shared" si="3"/>
        <v>222</v>
      </c>
      <c r="B223" s="328" t="s">
        <v>1006</v>
      </c>
      <c r="C223" s="327" t="s">
        <v>513</v>
      </c>
      <c r="D223" s="155" t="s">
        <v>1024</v>
      </c>
      <c r="E223" s="329" t="str">
        <f>IF(SUM('3.Résultat Technique-Non-vie'!$C$8:$BJ$8)&lt;&gt;SUM('3.Résultat Technique-Non-vie'!$C$10:$BJ$10)-SUM('3.Résultat Technique-Non-vie'!$C$11:$BJ$11), "WARNING","OK")</f>
        <v>OK</v>
      </c>
      <c r="F223" s="156"/>
    </row>
    <row r="224" spans="1:6">
      <c r="A224" s="154">
        <f t="shared" si="3"/>
        <v>223</v>
      </c>
      <c r="B224" s="328" t="s">
        <v>1006</v>
      </c>
      <c r="C224" s="327" t="s">
        <v>1041</v>
      </c>
      <c r="D224" s="155" t="s">
        <v>1026</v>
      </c>
      <c r="E224" s="329" t="str">
        <f>IF(SUM('3.Résultat Technique-Non-vie'!$BE$10:$BJ$10)&gt;0,IF(SUM('3.Résultat Technique-Non-vie'!$C$10:$BD$10)&lt;=0.8*SUM('3.Résultat Technique-Non-vie'!$BE$10:$BJ$10),"WARNING","OK"),"OK")</f>
        <v>OK</v>
      </c>
      <c r="F224" s="156"/>
    </row>
    <row r="225" spans="1:6">
      <c r="A225" s="154">
        <f t="shared" si="3"/>
        <v>224</v>
      </c>
      <c r="B225" s="328" t="s">
        <v>1009</v>
      </c>
      <c r="C225" s="327" t="s">
        <v>1184</v>
      </c>
      <c r="D225" s="155" t="s">
        <v>1031</v>
      </c>
      <c r="E225" s="329" t="str">
        <f>IF(SUM('3.Résultat Technique-Non-vie'!$AS$9:$AX$9)&lt;&gt;SUM('3.CAT NAT'!$I$7:$N$7)+SUM('3.CAT NAT'!$I$103:$N$103), "WARNING","OK")</f>
        <v>OK</v>
      </c>
      <c r="F225" s="156"/>
    </row>
    <row r="226" spans="1:6">
      <c r="A226" s="154">
        <f t="shared" si="3"/>
        <v>225</v>
      </c>
      <c r="B226" s="328" t="s">
        <v>1009</v>
      </c>
      <c r="C226" s="327" t="s">
        <v>1183</v>
      </c>
      <c r="D226" s="155" t="s">
        <v>1032</v>
      </c>
      <c r="E226" s="329" t="str">
        <f>IF(SUM('3.Résultat Technique-Non-vie'!$AS$11:$AX$11)&lt;&gt;SUM('3.CAT NAT'!$U$7:$Z$7)+SUM('3.CAT NAT'!$U$103:$Z$103), "WARNING","OK")</f>
        <v>OK</v>
      </c>
      <c r="F226" s="156"/>
    </row>
    <row r="227" spans="1:6">
      <c r="A227" s="154">
        <f t="shared" si="3"/>
        <v>226</v>
      </c>
      <c r="B227" s="328" t="s">
        <v>1009</v>
      </c>
      <c r="C227" s="327" t="s">
        <v>1188</v>
      </c>
      <c r="D227" s="155" t="s">
        <v>1033</v>
      </c>
      <c r="E227" s="329" t="str">
        <f>IF(SUM('3.CAT NAT'!$O$8:$AF$102)&lt;&gt;SUM('3.CAT NAT'!$O$7:$AF$7), "WARNING","OK")</f>
        <v>OK</v>
      </c>
      <c r="F227" s="156"/>
    </row>
    <row r="228" spans="1:6">
      <c r="A228" s="154">
        <f t="shared" si="3"/>
        <v>227</v>
      </c>
      <c r="B228" s="328" t="s">
        <v>1008</v>
      </c>
      <c r="C228" s="327" t="s">
        <v>1188</v>
      </c>
      <c r="D228" s="155" t="s">
        <v>1034</v>
      </c>
      <c r="E228" s="329" t="str">
        <f>IF(SUM('3.Santé_Barrage_Secheresse'!$C$7:$T$19,'3.Santé_Barrage_Secheresse'!$C$28:$T$40)&lt;&gt;SUM('3.Santé_Barrage_Secheresse'!$C$6:$T$6,'3.Santé_Barrage_Secheresse'!$C$27:$T$27), "WARNING","OK")</f>
        <v>OK</v>
      </c>
      <c r="F228" s="156"/>
    </row>
    <row r="229" spans="1:6">
      <c r="A229" s="154">
        <f t="shared" si="3"/>
        <v>228</v>
      </c>
      <c r="B229" s="328" t="s">
        <v>1111</v>
      </c>
      <c r="C229" s="327" t="s">
        <v>667</v>
      </c>
      <c r="D229" s="155" t="s">
        <v>1232</v>
      </c>
      <c r="E229" s="329" t="str">
        <f>IF(MIN('4.Bilan'!$C$68:$H$68)&lt;=0, "WARNING","OK")</f>
        <v>WARNING</v>
      </c>
      <c r="F229" s="156"/>
    </row>
    <row r="230" spans="1:6">
      <c r="A230" s="154">
        <f t="shared" si="3"/>
        <v>229</v>
      </c>
      <c r="B230" s="328" t="s">
        <v>1111</v>
      </c>
      <c r="C230" s="327" t="s">
        <v>1153</v>
      </c>
      <c r="D230" s="155" t="s">
        <v>1251</v>
      </c>
      <c r="E230" s="329" t="str">
        <f>IF(MIN('4.Bilan'!$C$12:$H$12)&lt;=0, "WARNING","OK")</f>
        <v>WARNING</v>
      </c>
      <c r="F230" s="156"/>
    </row>
    <row r="231" spans="1:6">
      <c r="A231" s="154">
        <f t="shared" si="3"/>
        <v>230</v>
      </c>
      <c r="B231" s="328" t="s">
        <v>1111</v>
      </c>
      <c r="C231" s="327" t="s">
        <v>1154</v>
      </c>
      <c r="D231" s="155" t="s">
        <v>1233</v>
      </c>
      <c r="E231" s="329" t="str">
        <f>IF(MIN('4.Bilan'!$C$13:$H$13)&lt;=0, "WARNING","OK")</f>
        <v>WARNING</v>
      </c>
      <c r="F231" s="156"/>
    </row>
    <row r="232" spans="1:6">
      <c r="A232" s="154">
        <f t="shared" si="3"/>
        <v>231</v>
      </c>
      <c r="B232" s="328" t="s">
        <v>1111</v>
      </c>
      <c r="C232" s="327" t="s">
        <v>1155</v>
      </c>
      <c r="D232" s="155" t="s">
        <v>1234</v>
      </c>
      <c r="E232" s="329" t="str">
        <f>IF(MIN('4.Bilan'!$C$15:$H$16)&lt;=0, "WARNING","OK")</f>
        <v>WARNING</v>
      </c>
      <c r="F232" s="156"/>
    </row>
    <row r="233" spans="1:6">
      <c r="A233" s="154">
        <f t="shared" si="3"/>
        <v>232</v>
      </c>
      <c r="B233" s="328" t="s">
        <v>1111</v>
      </c>
      <c r="C233" s="327" t="s">
        <v>1156</v>
      </c>
      <c r="D233" s="155" t="s">
        <v>1235</v>
      </c>
      <c r="E233" s="329" t="str">
        <f>IF(MIN('4.Bilan'!$C$18:$H$20)&lt;=0, "WARNING","OK")</f>
        <v>WARNING</v>
      </c>
      <c r="F233" s="156"/>
    </row>
    <row r="234" spans="1:6">
      <c r="A234" s="154">
        <f t="shared" si="3"/>
        <v>233</v>
      </c>
      <c r="B234" s="328" t="s">
        <v>1111</v>
      </c>
      <c r="C234" s="327" t="s">
        <v>1157</v>
      </c>
      <c r="D234" s="155" t="s">
        <v>1236</v>
      </c>
      <c r="E234" s="329" t="str">
        <f>IF(MIN('4.Bilan'!$C$21:$H$21)&lt;=0, "WARNING","OK")</f>
        <v>WARNING</v>
      </c>
      <c r="F234" s="156"/>
    </row>
    <row r="235" spans="1:6">
      <c r="A235" s="154">
        <f t="shared" si="3"/>
        <v>234</v>
      </c>
      <c r="B235" s="328" t="s">
        <v>1111</v>
      </c>
      <c r="C235" s="327" t="s">
        <v>1218</v>
      </c>
      <c r="D235" s="155" t="s">
        <v>1237</v>
      </c>
      <c r="E235" s="329" t="str">
        <f>IF(MIN('4.Bilan'!$C$23:$H$23)&lt;=0, "WARNING","OK")</f>
        <v>WARNING</v>
      </c>
      <c r="F235" s="156"/>
    </row>
    <row r="236" spans="1:6">
      <c r="A236" s="154">
        <f t="shared" si="3"/>
        <v>235</v>
      </c>
      <c r="B236" s="328" t="s">
        <v>1111</v>
      </c>
      <c r="C236" s="327" t="s">
        <v>1158</v>
      </c>
      <c r="D236" s="155" t="s">
        <v>1252</v>
      </c>
      <c r="E236" s="329" t="str">
        <f>IF(MIN('4.Bilan'!$C$24:$H$24)&lt;=0, "WARNING","OK")</f>
        <v>WARNING</v>
      </c>
      <c r="F236" s="156"/>
    </row>
    <row r="237" spans="1:6">
      <c r="A237" s="154">
        <f t="shared" si="3"/>
        <v>236</v>
      </c>
      <c r="B237" s="328" t="s">
        <v>1111</v>
      </c>
      <c r="C237" s="327" t="s">
        <v>1159</v>
      </c>
      <c r="D237" s="155" t="s">
        <v>1238</v>
      </c>
      <c r="E237" s="329" t="str">
        <f>IF(MIN('4.Bilan'!$C$25:$H$25)&lt;0, "WARNING","OK")</f>
        <v>OK</v>
      </c>
      <c r="F237" s="156"/>
    </row>
    <row r="238" spans="1:6">
      <c r="A238" s="154">
        <f t="shared" si="3"/>
        <v>237</v>
      </c>
      <c r="B238" s="328" t="s">
        <v>1111</v>
      </c>
      <c r="C238" s="327" t="s">
        <v>1016</v>
      </c>
      <c r="D238" s="155" t="s">
        <v>1239</v>
      </c>
      <c r="E238" s="329" t="str">
        <f>IF(MIN('4.Bilan'!$C$27:$H$33)&lt;=0, "WARNING","OK")</f>
        <v>WARNING</v>
      </c>
      <c r="F238" s="156"/>
    </row>
    <row r="239" spans="1:6">
      <c r="A239" s="154">
        <f t="shared" si="3"/>
        <v>238</v>
      </c>
      <c r="B239" s="328" t="s">
        <v>1111</v>
      </c>
      <c r="C239" s="327" t="s">
        <v>1035</v>
      </c>
      <c r="D239" s="155" t="s">
        <v>1240</v>
      </c>
      <c r="E239" s="329" t="str">
        <f>IF(MIN('4.Bilan'!$C$34:$H$34)&lt;=0, "WARNING","OK")</f>
        <v>WARNING</v>
      </c>
      <c r="F239" s="156"/>
    </row>
    <row r="240" spans="1:6">
      <c r="A240" s="154">
        <f t="shared" si="3"/>
        <v>239</v>
      </c>
      <c r="B240" s="328" t="s">
        <v>1111</v>
      </c>
      <c r="C240" s="327" t="s">
        <v>1017</v>
      </c>
      <c r="D240" s="155" t="s">
        <v>1241</v>
      </c>
      <c r="E240" s="329" t="str">
        <f>IF(MIN('4.Bilan'!$C$35:$H$35)&lt;=0, "WARNING","OK")</f>
        <v>WARNING</v>
      </c>
      <c r="F240" s="156"/>
    </row>
    <row r="241" spans="1:6">
      <c r="A241" s="154">
        <f t="shared" si="3"/>
        <v>240</v>
      </c>
      <c r="B241" s="328" t="s">
        <v>1111</v>
      </c>
      <c r="C241" s="327" t="s">
        <v>1160</v>
      </c>
      <c r="D241" s="155" t="s">
        <v>1123</v>
      </c>
      <c r="E241" s="329" t="str">
        <f>IF(MIN('4.Bilan'!$C$38:$H$38)&lt;0, "WARNING","OK")</f>
        <v>OK</v>
      </c>
      <c r="F241" s="156"/>
    </row>
    <row r="242" spans="1:6">
      <c r="A242" s="154">
        <f t="shared" si="3"/>
        <v>241</v>
      </c>
      <c r="B242" s="328" t="s">
        <v>1111</v>
      </c>
      <c r="C242" s="327" t="s">
        <v>1161</v>
      </c>
      <c r="D242" s="155" t="s">
        <v>1123</v>
      </c>
      <c r="E242" s="329" t="str">
        <f>IF(MIN('4.Bilan'!$C$47:$H$47)&lt;0, "WARNING","OK")</f>
        <v>OK</v>
      </c>
      <c r="F242" s="156"/>
    </row>
    <row r="243" spans="1:6">
      <c r="A243" s="154">
        <f t="shared" si="3"/>
        <v>242</v>
      </c>
      <c r="B243" s="328" t="s">
        <v>1111</v>
      </c>
      <c r="C243" s="327" t="s">
        <v>1162</v>
      </c>
      <c r="D243" s="155" t="s">
        <v>1123</v>
      </c>
      <c r="E243" s="329" t="str">
        <f>IF(MIN('4.Bilan'!$C$56:$H$56)&lt;0, "WARNING","OK")</f>
        <v>OK</v>
      </c>
      <c r="F243" s="156"/>
    </row>
    <row r="244" spans="1:6">
      <c r="A244" s="154">
        <f t="shared" si="3"/>
        <v>243</v>
      </c>
      <c r="B244" s="328" t="s">
        <v>1111</v>
      </c>
      <c r="C244" s="327" t="s">
        <v>1163</v>
      </c>
      <c r="D244" s="155" t="s">
        <v>1242</v>
      </c>
      <c r="E244" s="329" t="str">
        <f>IF(MIN('4.Bilan'!$C$60:$H$60)&lt;0, "WARNING","OK")</f>
        <v>OK</v>
      </c>
      <c r="F244" s="156"/>
    </row>
    <row r="245" spans="1:6">
      <c r="A245" s="154">
        <f t="shared" si="3"/>
        <v>244</v>
      </c>
      <c r="B245" s="328" t="s">
        <v>1111</v>
      </c>
      <c r="C245" s="327" t="s">
        <v>1219</v>
      </c>
      <c r="D245" s="155" t="s">
        <v>1243</v>
      </c>
      <c r="E245" s="329" t="str">
        <f>IF(MIN('4.Bilan'!$C$61:$H$61)&lt;=0, "WARNING","OK")</f>
        <v>WARNING</v>
      </c>
      <c r="F245" s="156"/>
    </row>
    <row r="246" spans="1:6">
      <c r="A246" s="154">
        <f t="shared" si="3"/>
        <v>245</v>
      </c>
      <c r="B246" s="328" t="s">
        <v>1111</v>
      </c>
      <c r="C246" s="327" t="s">
        <v>1164</v>
      </c>
      <c r="D246" s="155" t="s">
        <v>1244</v>
      </c>
      <c r="E246" s="329" t="str">
        <f>IF(MIN('4.Bilan'!$C$66:$H$66)&lt;=0, "WARNING","OK")</f>
        <v>WARNING</v>
      </c>
      <c r="F246" s="156"/>
    </row>
    <row r="247" spans="1:6">
      <c r="A247" s="154">
        <f t="shared" si="3"/>
        <v>246</v>
      </c>
      <c r="B247" s="328" t="s">
        <v>1111</v>
      </c>
      <c r="C247" s="327" t="s">
        <v>1167</v>
      </c>
      <c r="D247" s="155" t="s">
        <v>1126</v>
      </c>
      <c r="E247" s="329" t="e">
        <f>IF(SUM('4.Bilan'!$C$17:$H$17)/(SUM('4.Bilan'!$C$12:$H$13)+SUM('4.Bilan'!$C$14:$H$14)+SUM('4.Bilan'!$C$17:$H$17)+SUM('4.Bilan'!$C$21:$H$25))&lt;=0.3, "WARNING","OK")</f>
        <v>#DIV/0!</v>
      </c>
      <c r="F247" s="156"/>
    </row>
    <row r="248" spans="1:6">
      <c r="A248" s="154">
        <f t="shared" si="3"/>
        <v>247</v>
      </c>
      <c r="B248" s="328" t="s">
        <v>1111</v>
      </c>
      <c r="C248" s="327" t="s">
        <v>1165</v>
      </c>
      <c r="D248" s="155" t="s">
        <v>1124</v>
      </c>
      <c r="E248" s="329" t="e">
        <f>IF(SUM('4.Bilan'!$C$14:$H$14)/(SUM('4.Bilan'!$C$12:$H$13)+SUM('4.Bilan'!$C$14:$H$14)+SUM('4.Bilan'!$C$17:$H$17)+SUM('4.Bilan'!$C$21:$H$25))&gt;=0.5, "WARNING","OK")</f>
        <v>#DIV/0!</v>
      </c>
      <c r="F248" s="156"/>
    </row>
    <row r="249" spans="1:6">
      <c r="A249" s="154">
        <f t="shared" si="3"/>
        <v>248</v>
      </c>
      <c r="B249" s="328" t="s">
        <v>1111</v>
      </c>
      <c r="C249" s="327" t="s">
        <v>1152</v>
      </c>
      <c r="D249" s="155" t="s">
        <v>1125</v>
      </c>
      <c r="E249" s="329" t="e">
        <f>IF(SUM('4.Bilan'!$C$21:$H$21)/(SUM('4.Bilan'!$C$12:$H$13)+SUM('4.Bilan'!$C$14:$H$14)+SUM('4.Bilan'!$C$17:$H$17)+SUM('4.Bilan'!$C$21:$H$25))&gt;=0.9, "WARNING","OK")</f>
        <v>#DIV/0!</v>
      </c>
      <c r="F249" s="156"/>
    </row>
    <row r="250" spans="1:6">
      <c r="A250" s="154">
        <f t="shared" si="3"/>
        <v>249</v>
      </c>
      <c r="B250" s="328" t="s">
        <v>1111</v>
      </c>
      <c r="C250" s="327" t="s">
        <v>1217</v>
      </c>
      <c r="D250" s="155" t="s">
        <v>1018</v>
      </c>
      <c r="E250" s="329" t="str">
        <f>IF(SUM('4.Bilan'!$C$36:$H$36)&lt;&gt;SUM('4.Bilan'!$C$67:$H$68), "WARNING","OK")</f>
        <v>OK</v>
      </c>
      <c r="F250" s="156"/>
    </row>
    <row r="251" spans="1:6">
      <c r="A251" s="154">
        <f t="shared" si="3"/>
        <v>250</v>
      </c>
      <c r="B251" s="328" t="s">
        <v>1111</v>
      </c>
      <c r="C251" s="327" t="s">
        <v>1192</v>
      </c>
      <c r="D251" s="155" t="s">
        <v>1019</v>
      </c>
      <c r="E251" s="329" t="str">
        <f>IF('4.Bilan'!$A$68&lt;&gt;"Excédent d'actif sur passif", "WARNING","OK")</f>
        <v>OK</v>
      </c>
      <c r="F251" s="156"/>
    </row>
    <row r="252" spans="1:6">
      <c r="A252" s="154">
        <f t="shared" si="3"/>
        <v>251</v>
      </c>
      <c r="B252" s="328" t="s">
        <v>1111</v>
      </c>
      <c r="C252" s="327" t="s">
        <v>1193</v>
      </c>
      <c r="D252" s="155" t="s">
        <v>1020</v>
      </c>
      <c r="E252" s="329" t="str">
        <f>IF(SUM('4.Bilan'!$C$36:$H$36)&lt;&gt;SUM('4.Bilan'!$C$12:$H$14,'4.Bilan'!$C$17:$H$17,'4.Bilan'!$C$21:$H$26,'4.Bilan'!$C$34:$H$35), "WARNING","OK")</f>
        <v>OK</v>
      </c>
      <c r="F252" s="156"/>
    </row>
    <row r="253" spans="1:6">
      <c r="A253" s="154">
        <f t="shared" si="3"/>
        <v>252</v>
      </c>
      <c r="B253" s="328" t="s">
        <v>1111</v>
      </c>
      <c r="C253" s="327" t="s">
        <v>1194</v>
      </c>
      <c r="D253" s="155" t="s">
        <v>1021</v>
      </c>
      <c r="E253" s="329" t="str">
        <f>IF(SUM('4.Bilan'!$C$67:$H$67)&lt;&gt;SUM('4.Bilan'!$C$39:$H$39,'4.Bilan'!$C$43:$H$43,'4.Bilan'!$C$48:$H$48,'4.Bilan'!$C$52:$H$52,'4.Bilan'!$C$56:$H$56,'4.Bilan'!$C$60:$H$63,'4.Bilan'!$C$66:$H$66), "WARNING","OK")</f>
        <v>OK</v>
      </c>
      <c r="F253" s="156"/>
    </row>
    <row r="254" spans="1:6">
      <c r="A254" s="154">
        <f t="shared" si="3"/>
        <v>253</v>
      </c>
      <c r="B254" s="328" t="s">
        <v>1113</v>
      </c>
      <c r="C254" s="327" t="s">
        <v>1195</v>
      </c>
      <c r="D254" s="155" t="s">
        <v>1127</v>
      </c>
      <c r="E254" s="329" t="e">
        <f>IF(ABS((SUM('4.Liste des actifs'!$F$8:$K$8)/(SUM('4.Bilan'!$C$12:$H$13)+SUM('4.Bilan'!$C$14:$H$14)+SUM('4.Bilan'!$C$17:$H$17)+SUM('4.Bilan'!$C$21:$H$25)))-1)&gt;0.05, "WARNING","OK")</f>
        <v>#DIV/0!</v>
      </c>
      <c r="F254" s="156"/>
    </row>
    <row r="255" spans="1:6">
      <c r="A255" s="154">
        <f t="shared" si="3"/>
        <v>254</v>
      </c>
      <c r="B255" s="328" t="s">
        <v>1115</v>
      </c>
      <c r="C255" s="327" t="s">
        <v>1216</v>
      </c>
      <c r="D255" s="155" t="s">
        <v>1250</v>
      </c>
      <c r="E255" s="329" t="e">
        <f>IF(MIN(TRANSPOSE('4.Résultat Technique-Vie'!$C$18:$T$18)/TRANSPOSE('4.Résultat Technique-Vie'!$C$17:$T$17))&lt;=0.8, "WARNING","OK")</f>
        <v>#DIV/0!</v>
      </c>
      <c r="F255" s="156"/>
    </row>
    <row r="256" spans="1:6">
      <c r="A256" s="154">
        <f t="shared" si="3"/>
        <v>255</v>
      </c>
      <c r="B256" s="328" t="s">
        <v>1115</v>
      </c>
      <c r="C256" s="327" t="s">
        <v>1168</v>
      </c>
      <c r="D256" s="155" t="s">
        <v>1249</v>
      </c>
      <c r="E256" s="329" t="e">
        <f>IF(MIN(TRANSPOSE('4.Résultat Technique-Vie'!$C$16:$AF$16)/TRANSPOSE('4.Résultat Technique-Vie'!$C$13:$AF$13))&lt;=0.02, "WARNING","OK")</f>
        <v>#DIV/0!</v>
      </c>
      <c r="F256" s="156"/>
    </row>
    <row r="257" spans="1:6">
      <c r="A257" s="154">
        <f t="shared" si="3"/>
        <v>256</v>
      </c>
      <c r="B257" s="328" t="s">
        <v>1115</v>
      </c>
      <c r="C257" s="327" t="s">
        <v>1169</v>
      </c>
      <c r="D257" s="155" t="s">
        <v>1246</v>
      </c>
      <c r="E257" s="329" t="str">
        <f>IF(MIN('4.Résultat Technique-Vie'!$C$26:$T$26)&lt;=0, "WARNING","OK")</f>
        <v>WARNING</v>
      </c>
      <c r="F257" s="156"/>
    </row>
    <row r="258" spans="1:6">
      <c r="A258" s="154">
        <f t="shared" si="3"/>
        <v>257</v>
      </c>
      <c r="B258" s="328" t="s">
        <v>1115</v>
      </c>
      <c r="C258" s="327" t="s">
        <v>953</v>
      </c>
      <c r="D258" s="155" t="s">
        <v>1247</v>
      </c>
      <c r="E258" s="329" t="str">
        <f>IF(MIN('4.Résultat Technique-Vie'!$C$25:$T$25)&lt;=0, "WARNING","OK")</f>
        <v>WARNING</v>
      </c>
      <c r="F258" s="156"/>
    </row>
    <row r="259" spans="1:6">
      <c r="A259" s="154">
        <f t="shared" si="3"/>
        <v>258</v>
      </c>
      <c r="B259" s="328" t="s">
        <v>1115</v>
      </c>
      <c r="C259" s="327" t="s">
        <v>512</v>
      </c>
      <c r="D259" s="155" t="s">
        <v>1023</v>
      </c>
      <c r="E259" s="329" t="str">
        <f>IF(SUM('4.Résultat Technique-Vie'!$C$23:$AL$23)&lt;&gt;SUM('4.Résultat Technique-Vie'!$C$13:$AL$13)-SUM('4.Résultat Technique-Vie'!$C$14:$AL$14)-SUM('4.Résultat Technique-Vie'!$C$15:$AL$15)-SUM('4.Résultat Technique-Vie'!$C$16:$AL$16)+SUM('4.Résultat Technique-Vie'!$C$17:$AL$17)-SUM('4.Résultat Technique-Vie'!$C$18:$AL$18)+SUM('4.Résultat Technique-Vie'!$C$19:$AL$19), "WARNING","OK")</f>
        <v>OK</v>
      </c>
      <c r="F259" s="156"/>
    </row>
    <row r="260" spans="1:6">
      <c r="A260" s="154">
        <f t="shared" si="3"/>
        <v>259</v>
      </c>
      <c r="B260" s="328" t="s">
        <v>1115</v>
      </c>
      <c r="C260" s="327" t="s">
        <v>513</v>
      </c>
      <c r="D260" s="155" t="s">
        <v>1024</v>
      </c>
      <c r="E260" s="329" t="str">
        <f>IF(SUM('4.Résultat Technique-Vie'!$C$11:$AL$11)&lt;&gt;SUM('4.Résultat Technique-Vie'!$C$13:$AL$13)-SUM('4.Résultat Technique-Vie'!$C$14:$AL$14)-SUM('4.Résultat Technique-Vie'!$C$15:$AL$15), "WARNING","OK")</f>
        <v>OK</v>
      </c>
      <c r="F260" s="156"/>
    </row>
    <row r="261" spans="1:6">
      <c r="A261" s="154">
        <f t="shared" si="3"/>
        <v>260</v>
      </c>
      <c r="B261" s="328" t="s">
        <v>1114</v>
      </c>
      <c r="C261" s="327" t="s">
        <v>1221</v>
      </c>
      <c r="D261" s="155" t="s">
        <v>1121</v>
      </c>
      <c r="E261" s="329" t="e">
        <f>IF(SUM('4.Résultat Technique-Non-vie'!$C$11:$N$11)/SUM('4.Résultat Technique-Non-vie'!$C$10:$N$10)&lt;0.3, "WARNING","OK")</f>
        <v>#DIV/0!</v>
      </c>
      <c r="F261" s="156"/>
    </row>
    <row r="262" spans="1:6">
      <c r="A262" s="154">
        <f t="shared" si="3"/>
        <v>261</v>
      </c>
      <c r="B262" s="328" t="s">
        <v>1114</v>
      </c>
      <c r="C262" s="327" t="s">
        <v>1170</v>
      </c>
      <c r="D262" s="155" t="s">
        <v>1121</v>
      </c>
      <c r="E262" s="329" t="e">
        <f>IF(SUM('4.Résultat Technique-Non-vie'!$O$11:$Z$11)/SUM('4.Résultat Technique-Non-vie'!$O$10:$Z$10)&lt;0.3, "WARNING","OK")</f>
        <v>#DIV/0!</v>
      </c>
      <c r="F262" s="156"/>
    </row>
    <row r="263" spans="1:6">
      <c r="A263" s="154">
        <f t="shared" si="3"/>
        <v>262</v>
      </c>
      <c r="B263" s="328" t="s">
        <v>1114</v>
      </c>
      <c r="C263" s="327" t="s">
        <v>1171</v>
      </c>
      <c r="D263" s="155" t="s">
        <v>1121</v>
      </c>
      <c r="E263" s="329" t="e">
        <f>IF(SUM('4.Résultat Technique-Non-vie'!$AA$11:$AF$11)/SUM('4.Résultat Technique-Non-vie'!$AA$10:$AF$10)&lt;0.3, "WARNING","OK")</f>
        <v>#DIV/0!</v>
      </c>
      <c r="F263" s="156"/>
    </row>
    <row r="264" spans="1:6">
      <c r="A264" s="154">
        <f t="shared" ref="A264:A283" si="4">+A263+1</f>
        <v>263</v>
      </c>
      <c r="B264" s="328" t="s">
        <v>1114</v>
      </c>
      <c r="C264" s="327" t="s">
        <v>1220</v>
      </c>
      <c r="D264" s="155" t="s">
        <v>1121</v>
      </c>
      <c r="E264" s="329" t="e">
        <f>IF(SUM('4.Résultat Technique-Non-vie'!$AM$11:$AR$11)/SUM('4.Résultat Technique-Non-vie'!$AM$10:$AR$10)&lt;0.3, "WARNING","OK")</f>
        <v>#DIV/0!</v>
      </c>
      <c r="F264" s="156"/>
    </row>
    <row r="265" spans="1:6">
      <c r="A265" s="154">
        <f t="shared" si="4"/>
        <v>264</v>
      </c>
      <c r="B265" s="328" t="s">
        <v>1114</v>
      </c>
      <c r="C265" s="327" t="s">
        <v>1172</v>
      </c>
      <c r="D265" s="155" t="s">
        <v>1121</v>
      </c>
      <c r="E265" s="329" t="e">
        <f>IF(SUM('4.Résultat Technique-Non-vie'!$AS$11:$AX$11)/SUM('4.Résultat Technique-Non-vie'!$AS$10:$AX$10)&lt;0.3, "WARNING","OK")</f>
        <v>#DIV/0!</v>
      </c>
      <c r="F265" s="156"/>
    </row>
    <row r="266" spans="1:6">
      <c r="A266" s="154">
        <f t="shared" si="4"/>
        <v>265</v>
      </c>
      <c r="B266" s="328" t="s">
        <v>1114</v>
      </c>
      <c r="C266" s="327" t="s">
        <v>1173</v>
      </c>
      <c r="D266" s="155" t="s">
        <v>1121</v>
      </c>
      <c r="E266" s="329" t="e">
        <f>IF(SUM('4.Résultat Technique-Non-vie'!$AY$11:$BD$11)/SUM('4.Résultat Technique-Non-vie'!$AY$10:$BD$10)&lt;0.3, "WARNING","OK")</f>
        <v>#DIV/0!</v>
      </c>
      <c r="F266" s="156"/>
    </row>
    <row r="267" spans="1:6">
      <c r="A267" s="154">
        <f t="shared" si="4"/>
        <v>266</v>
      </c>
      <c r="B267" s="328" t="s">
        <v>1114</v>
      </c>
      <c r="C267" s="327" t="s">
        <v>1222</v>
      </c>
      <c r="D267" s="155" t="s">
        <v>1122</v>
      </c>
      <c r="E267" s="329" t="e">
        <f>IF((SUM('4.Résultat Technique-Non-vie'!$C$11:$N$11,'4.Résultat Technique-Non-vie'!$C$12:$N$12)-SUM('4.Résultat Technique-Non-vie'!$C$17:$N$17,'4.Résultat Technique-Non-vie'!$C$18:$N$18))/(SUM('4.Résultat Technique-Non-vie'!$C$10:$N$10)-SUM('4.Résultat Technique-Non-vie'!$C$16:$N$16))&lt;0.5, "WARNING","OK")</f>
        <v>#DIV/0!</v>
      </c>
      <c r="F267" s="156"/>
    </row>
    <row r="268" spans="1:6">
      <c r="A268" s="154">
        <f t="shared" si="4"/>
        <v>267</v>
      </c>
      <c r="B268" s="328" t="s">
        <v>1114</v>
      </c>
      <c r="C268" s="327" t="s">
        <v>1175</v>
      </c>
      <c r="D268" s="155" t="s">
        <v>1122</v>
      </c>
      <c r="E268" s="329" t="e">
        <f>IF((SUM('4.Résultat Technique-Non-vie'!$O$11:$Z$11,'4.Résultat Technique-Non-vie'!$O$12:$Z$12)-SUM('4.Résultat Technique-Non-vie'!$O$17:$Z$17,'4.Résultat Technique-Non-vie'!$O$18:$Z$18))/(SUM('4.Résultat Technique-Non-vie'!$O$10:$Z$10)-SUM('4.Résultat Technique-Non-vie'!$O$16:$Z$16))&lt;0.5, "WARNING","OK")</f>
        <v>#DIV/0!</v>
      </c>
      <c r="F268" s="156"/>
    </row>
    <row r="269" spans="1:6">
      <c r="A269" s="154">
        <f t="shared" si="4"/>
        <v>268</v>
      </c>
      <c r="B269" s="328" t="s">
        <v>1114</v>
      </c>
      <c r="C269" s="327" t="s">
        <v>1176</v>
      </c>
      <c r="D269" s="155" t="s">
        <v>1122</v>
      </c>
      <c r="E269" s="329" t="e">
        <f>IF((SUM('4.Résultat Technique-Non-vie'!$AA$11:$AF$11,'4.Résultat Technique-Non-vie'!$AA$12:$AF$12)-SUM('4.Résultat Technique-Non-vie'!$AA$17:$AF$17,'4.Résultat Technique-Non-vie'!$AA$18:$AF$18))/(SUM('4.Résultat Technique-Non-vie'!$AA$10:$AF$10)-SUM('4.Résultat Technique-Non-vie'!$AA$16:$AF$16))&lt;0.5, "WARNING","OK")</f>
        <v>#DIV/0!</v>
      </c>
      <c r="F269" s="156"/>
    </row>
    <row r="270" spans="1:6">
      <c r="A270" s="154">
        <f t="shared" si="4"/>
        <v>269</v>
      </c>
      <c r="B270" s="328" t="s">
        <v>1114</v>
      </c>
      <c r="C270" s="327" t="s">
        <v>1177</v>
      </c>
      <c r="D270" s="155" t="s">
        <v>1122</v>
      </c>
      <c r="E270" s="329" t="e">
        <f>IF((SUM('4.Résultat Technique-Non-vie'!$AM$11:$AR$11,'4.Résultat Technique-Non-vie'!$AM$12:$AR$12)-SUM('4.Résultat Technique-Non-vie'!$AM$17:$AR$17,'4.Résultat Technique-Non-vie'!$AM$18:$AR$18))/(SUM('4.Résultat Technique-Non-vie'!$AM$10:$AR$10)-SUM('4.Résultat Technique-Non-vie'!$AM$16:$AR$16))&lt;0.5, "WARNING","OK")</f>
        <v>#DIV/0!</v>
      </c>
      <c r="F270" s="156"/>
    </row>
    <row r="271" spans="1:6">
      <c r="A271" s="154">
        <f t="shared" si="4"/>
        <v>270</v>
      </c>
      <c r="B271" s="328" t="s">
        <v>1114</v>
      </c>
      <c r="C271" s="327" t="s">
        <v>1178</v>
      </c>
      <c r="D271" s="155" t="s">
        <v>1122</v>
      </c>
      <c r="E271" s="329" t="e">
        <f>IF((SUM('4.Résultat Technique-Non-vie'!$AS$11:$AX$11,'4.Résultat Technique-Non-vie'!$AS$12:$AX$12)-SUM('4.Résultat Technique-Non-vie'!$AS$17:$AX$17,'4.Résultat Technique-Non-vie'!$AS$18:$AX$18))/(SUM('4.Résultat Technique-Non-vie'!$AS$10:$AX$10)-SUM('4.Résultat Technique-Non-vie'!$AS$16:$AX$16))&lt;0.5, "WARNING","OK")</f>
        <v>#DIV/0!</v>
      </c>
      <c r="F271" s="156"/>
    </row>
    <row r="272" spans="1:6">
      <c r="A272" s="154">
        <f t="shared" si="4"/>
        <v>271</v>
      </c>
      <c r="B272" s="328" t="s">
        <v>1114</v>
      </c>
      <c r="C272" s="327" t="s">
        <v>1179</v>
      </c>
      <c r="D272" s="155" t="s">
        <v>1122</v>
      </c>
      <c r="E272" s="329" t="e">
        <f>IF((SUM('4.Résultat Technique-Non-vie'!$AY$11:$BD$11,'4.Résultat Technique-Non-vie'!$AY$12:$BD$12)-SUM('4.Résultat Technique-Non-vie'!$AY$17:$BD$17,'4.Résultat Technique-Non-vie'!$AY$18:$BD$18))/(SUM('4.Résultat Technique-Non-vie'!$AY$10:$BD$10)-SUM('4.Résultat Technique-Non-vie'!$AY$16:$BD$16))&lt;0.5, "WARNING","OK")</f>
        <v>#DIV/0!</v>
      </c>
      <c r="F272" s="156"/>
    </row>
    <row r="273" spans="1:6">
      <c r="A273" s="154">
        <f t="shared" si="4"/>
        <v>272</v>
      </c>
      <c r="B273" s="328" t="s">
        <v>1114</v>
      </c>
      <c r="C273" s="327" t="s">
        <v>1185</v>
      </c>
      <c r="D273" s="155" t="s">
        <v>1248</v>
      </c>
      <c r="E273" s="329" t="str">
        <f>IF(MAX('4.Résultat Technique-Non-vie'!$U$10:$Z$10)&gt;0,IF(MIN('4.Résultat Technique-Non-vie'!$U$9:$Z$9)&lt;=0, "WARNING","OK"),"OK")</f>
        <v>OK</v>
      </c>
      <c r="F273" s="156"/>
    </row>
    <row r="274" spans="1:6">
      <c r="A274" s="154">
        <f t="shared" si="4"/>
        <v>273</v>
      </c>
      <c r="B274" s="328" t="s">
        <v>1114</v>
      </c>
      <c r="C274" s="327" t="s">
        <v>1186</v>
      </c>
      <c r="D274" s="155" t="s">
        <v>1248</v>
      </c>
      <c r="E274" s="329" t="str">
        <f>IF(MAX('4.Résultat Technique-Non-vie'!$AA$10:$AF$10)&gt;0,IF(MIN('4.Résultat Technique-Non-vie'!$AA$9:$AF$9)&lt;=0,"WARNING","OK"),"OK")</f>
        <v>OK</v>
      </c>
      <c r="F274" s="156"/>
    </row>
    <row r="275" spans="1:6">
      <c r="A275" s="154">
        <f t="shared" si="4"/>
        <v>274</v>
      </c>
      <c r="B275" s="328" t="s">
        <v>1114</v>
      </c>
      <c r="C275" s="327" t="s">
        <v>1187</v>
      </c>
      <c r="D275" s="155" t="s">
        <v>1248</v>
      </c>
      <c r="E275" s="329" t="str">
        <f>IF(MAX('4.Résultat Technique-Non-vie'!$AM$10:$AR$10)&gt;0,IF(MIN('4.Résultat Technique-Non-vie'!$AM$9:$AR$9)&lt;=0,"WARNING","OK"),"OK")</f>
        <v>OK</v>
      </c>
      <c r="F275" s="156"/>
    </row>
    <row r="276" spans="1:6">
      <c r="A276" s="154">
        <f t="shared" si="4"/>
        <v>275</v>
      </c>
      <c r="B276" s="328" t="s">
        <v>1114</v>
      </c>
      <c r="C276" s="327" t="s">
        <v>1184</v>
      </c>
      <c r="D276" s="155" t="s">
        <v>1248</v>
      </c>
      <c r="E276" s="329" t="str">
        <f>IF(MAX('4.Résultat Technique-Non-vie'!$AS$10:$AX$10)&gt;0,IF(MIN('4.Résultat Technique-Non-vie'!$AS$9:$AX$9)&lt;=0,"WARNING","OK"),"OK")</f>
        <v>OK</v>
      </c>
      <c r="F276" s="156"/>
    </row>
    <row r="277" spans="1:6">
      <c r="A277" s="154">
        <f t="shared" si="4"/>
        <v>276</v>
      </c>
      <c r="B277" s="328" t="s">
        <v>1114</v>
      </c>
      <c r="C277" s="327" t="s">
        <v>512</v>
      </c>
      <c r="D277" s="155" t="s">
        <v>1023</v>
      </c>
      <c r="E277" s="329" t="str">
        <f>IF(SUM('4.Résultat Technique-Non-vie'!$C$19:$BJ$19)&lt;&gt;SUM('4.Résultat Technique-Non-vie'!$C$8:$BJ$8)-SUM('4.Résultat Technique-Non-vie'!$C$12:$BJ$12)+SUM('4.Résultat Technique-Non-vie'!$C$13:$BJ$13)-SUM('4.Résultat Technique-Non-vie'!$C$14:$BJ$14)+SUM('4.Résultat Technique-Non-vie'!$C$15:$BJ$15), "WARNING","OK")</f>
        <v>OK</v>
      </c>
      <c r="F277" s="156"/>
    </row>
    <row r="278" spans="1:6">
      <c r="A278" s="154">
        <f t="shared" si="4"/>
        <v>277</v>
      </c>
      <c r="B278" s="328" t="s">
        <v>1114</v>
      </c>
      <c r="C278" s="327" t="s">
        <v>513</v>
      </c>
      <c r="D278" s="155" t="s">
        <v>1024</v>
      </c>
      <c r="E278" s="329" t="str">
        <f>IF(SUM('4.Résultat Technique-Non-vie'!$C$8:$BJ$8)&lt;&gt;SUM('4.Résultat Technique-Non-vie'!$C$10:$BJ$10)-SUM('4.Résultat Technique-Non-vie'!$C$11:$BJ$11), "WARNING","OK")</f>
        <v>OK</v>
      </c>
      <c r="F278" s="156"/>
    </row>
    <row r="279" spans="1:6">
      <c r="A279" s="154">
        <f t="shared" si="4"/>
        <v>278</v>
      </c>
      <c r="B279" s="328" t="s">
        <v>1114</v>
      </c>
      <c r="C279" s="327" t="s">
        <v>1041</v>
      </c>
      <c r="D279" s="155" t="s">
        <v>1026</v>
      </c>
      <c r="E279" s="329" t="str">
        <f>IF(SUM('4.Résultat Technique-Non-vie'!$BE$10:$BJ$10)&gt;0,IF(SUM('4.Résultat Technique-Non-vie'!$C$10:$BD$10)&lt;=0.8*SUM('4.Résultat Technique-Non-vie'!$BE$10:$BJ$10),"WARNING","OK"),"OK")</f>
        <v>OK</v>
      </c>
      <c r="F279" s="156"/>
    </row>
    <row r="280" spans="1:6">
      <c r="A280" s="154">
        <f t="shared" si="4"/>
        <v>279</v>
      </c>
      <c r="B280" s="328" t="s">
        <v>1116</v>
      </c>
      <c r="C280" s="327" t="s">
        <v>1184</v>
      </c>
      <c r="D280" s="155" t="s">
        <v>1031</v>
      </c>
      <c r="E280" s="329" t="str">
        <f>IF(SUM('4.Résultat Technique-Non-vie'!$AS$9:$AX$9)&lt;&gt;SUM('4.CAT NAT'!$I$7:$N$7)+SUM('4.CAT NAT'!$I$103:$N$103), "WARNING","OK")</f>
        <v>OK</v>
      </c>
      <c r="F280" s="156"/>
    </row>
    <row r="281" spans="1:6">
      <c r="A281" s="154">
        <f t="shared" si="4"/>
        <v>280</v>
      </c>
      <c r="B281" s="328" t="s">
        <v>1116</v>
      </c>
      <c r="C281" s="327" t="s">
        <v>1183</v>
      </c>
      <c r="D281" s="155" t="s">
        <v>1032</v>
      </c>
      <c r="E281" s="329" t="str">
        <f>IF(SUM('4.Résultat Technique-Non-vie'!$AS$11:$AX$11)&lt;&gt;SUM('4.CAT NAT'!$U$7:$Z$7)+SUM('4.CAT NAT'!$U$103:$Z$103), "WARNING","OK")</f>
        <v>OK</v>
      </c>
      <c r="F281" s="156"/>
    </row>
    <row r="282" spans="1:6">
      <c r="A282" s="154">
        <f t="shared" si="4"/>
        <v>281</v>
      </c>
      <c r="B282" s="328" t="s">
        <v>1116</v>
      </c>
      <c r="C282" s="327" t="s">
        <v>1188</v>
      </c>
      <c r="D282" s="155" t="s">
        <v>1033</v>
      </c>
      <c r="E282" s="329" t="str">
        <f>IF(SUM('4.CAT NAT'!$O$8:$AF$102)&lt;&gt;SUM('4.CAT NAT'!$O$7:$AF$7), "WARNING","OK")</f>
        <v>OK</v>
      </c>
      <c r="F282" s="156"/>
    </row>
    <row r="283" spans="1:6">
      <c r="A283" s="154">
        <f t="shared" si="4"/>
        <v>282</v>
      </c>
      <c r="B283" s="328" t="s">
        <v>1117</v>
      </c>
      <c r="C283" s="327" t="s">
        <v>1188</v>
      </c>
      <c r="D283" s="155" t="s">
        <v>1034</v>
      </c>
      <c r="E283" s="329" t="str">
        <f>IF(SUM('4.Santé_Barrage_Secheresse'!$C$7:$T$19,'3.Santé_Barrage_Secheresse'!$C$28:$T$40)&lt;&gt;SUM('4.Santé_Barrage_Secheresse'!$C$6:$T$6,'3.Santé_Barrage_Secheresse'!$C$27:$T$27), "WARNING","OK")</f>
        <v>OK</v>
      </c>
      <c r="F283" s="156"/>
    </row>
  </sheetData>
  <conditionalFormatting sqref="E2:E283">
    <cfRule type="containsText" dxfId="2423" priority="3700" operator="containsText" text="OK">
      <formula>NOT(ISERROR(SEARCH("OK",E2)))</formula>
    </cfRule>
  </conditionalFormatting>
  <conditionalFormatting sqref="E2:E283">
    <cfRule type="containsText" dxfId="2422" priority="3706" operator="containsText" text="WORNING">
      <formula>NOT(ISERROR(SEARCH("WORNING",E2)))</formula>
    </cfRule>
    <cfRule type="containsText" dxfId="2421" priority="3707" operator="containsText" text="ALERT">
      <formula>NOT(ISERROR(SEARCH("ALERT",E2)))</formula>
    </cfRule>
    <cfRule type="containsText" dxfId="2420" priority="3708" operator="containsText" text="OK">
      <formula>NOT(ISERROR(SEARCH("OK",E2)))</formula>
    </cfRule>
  </conditionalFormatting>
  <conditionalFormatting sqref="E9:E10">
    <cfRule type="containsText" dxfId="2419" priority="3703" operator="containsText" text="WORNING">
      <formula>NOT(ISERROR(SEARCH("WORNING",E9)))</formula>
    </cfRule>
    <cfRule type="containsText" dxfId="2418" priority="3704" operator="containsText" text="ALERT">
      <formula>NOT(ISERROR(SEARCH("ALERT",E9)))</formula>
    </cfRule>
    <cfRule type="containsText" dxfId="2417" priority="3705" operator="containsText" text="OK">
      <formula>NOT(ISERROR(SEARCH("OK",E9)))</formula>
    </cfRule>
  </conditionalFormatting>
  <conditionalFormatting sqref="E2:E283">
    <cfRule type="containsText" dxfId="2416" priority="3701" operator="containsText" text="WARNING">
      <formula>NOT(ISERROR(SEARCH("WARNING",E2)))</formula>
    </cfRule>
    <cfRule type="containsText" dxfId="2415" priority="3702" operator="containsText" text="OK">
      <formula>NOT(ISERROR(SEARCH("OK",E2)))</formula>
    </cfRule>
  </conditionalFormatting>
  <conditionalFormatting sqref="E11">
    <cfRule type="containsText" dxfId="2414" priority="3679" operator="containsText" text="OK">
      <formula>NOT(ISERROR(SEARCH("OK",E11)))</formula>
    </cfRule>
  </conditionalFormatting>
  <conditionalFormatting sqref="E11">
    <cfRule type="containsText" dxfId="2413" priority="3685" operator="containsText" text="WORNING">
      <formula>NOT(ISERROR(SEARCH("WORNING",E11)))</formula>
    </cfRule>
    <cfRule type="containsText" dxfId="2412" priority="3686" operator="containsText" text="ALERT">
      <formula>NOT(ISERROR(SEARCH("ALERT",E11)))</formula>
    </cfRule>
    <cfRule type="containsText" dxfId="2411" priority="3687" operator="containsText" text="OK">
      <formula>NOT(ISERROR(SEARCH("OK",E11)))</formula>
    </cfRule>
  </conditionalFormatting>
  <conditionalFormatting sqref="E11">
    <cfRule type="containsText" dxfId="2410" priority="3682" operator="containsText" text="WORNING">
      <formula>NOT(ISERROR(SEARCH("WORNING",E11)))</formula>
    </cfRule>
    <cfRule type="containsText" dxfId="2409" priority="3683" operator="containsText" text="ALERT">
      <formula>NOT(ISERROR(SEARCH("ALERT",E11)))</formula>
    </cfRule>
    <cfRule type="containsText" dxfId="2408" priority="3684" operator="containsText" text="OK">
      <formula>NOT(ISERROR(SEARCH("OK",E11)))</formula>
    </cfRule>
  </conditionalFormatting>
  <conditionalFormatting sqref="E11">
    <cfRule type="containsText" dxfId="2407" priority="3680" operator="containsText" text="WARNING">
      <formula>NOT(ISERROR(SEARCH("WARNING",E11)))</formula>
    </cfRule>
    <cfRule type="containsText" dxfId="2406" priority="3681" operator="containsText" text="OK">
      <formula>NOT(ISERROR(SEARCH("OK",E11)))</formula>
    </cfRule>
  </conditionalFormatting>
  <conditionalFormatting sqref="E12">
    <cfRule type="containsText" dxfId="2405" priority="3670" operator="containsText" text="OK">
      <formula>NOT(ISERROR(SEARCH("OK",E12)))</formula>
    </cfRule>
  </conditionalFormatting>
  <conditionalFormatting sqref="E12">
    <cfRule type="containsText" dxfId="2404" priority="3676" operator="containsText" text="WORNING">
      <formula>NOT(ISERROR(SEARCH("WORNING",E12)))</formula>
    </cfRule>
    <cfRule type="containsText" dxfId="2403" priority="3677" operator="containsText" text="ALERT">
      <formula>NOT(ISERROR(SEARCH("ALERT",E12)))</formula>
    </cfRule>
    <cfRule type="containsText" dxfId="2402" priority="3678" operator="containsText" text="OK">
      <formula>NOT(ISERROR(SEARCH("OK",E12)))</formula>
    </cfRule>
  </conditionalFormatting>
  <conditionalFormatting sqref="E12">
    <cfRule type="containsText" dxfId="2401" priority="3673" operator="containsText" text="WORNING">
      <formula>NOT(ISERROR(SEARCH("WORNING",E12)))</formula>
    </cfRule>
    <cfRule type="containsText" dxfId="2400" priority="3674" operator="containsText" text="ALERT">
      <formula>NOT(ISERROR(SEARCH("ALERT",E12)))</formula>
    </cfRule>
    <cfRule type="containsText" dxfId="2399" priority="3675" operator="containsText" text="OK">
      <formula>NOT(ISERROR(SEARCH("OK",E12)))</formula>
    </cfRule>
  </conditionalFormatting>
  <conditionalFormatting sqref="E12">
    <cfRule type="containsText" dxfId="2398" priority="3671" operator="containsText" text="WARNING">
      <formula>NOT(ISERROR(SEARCH("WARNING",E12)))</formula>
    </cfRule>
    <cfRule type="containsText" dxfId="2397" priority="3672" operator="containsText" text="OK">
      <formula>NOT(ISERROR(SEARCH("OK",E12)))</formula>
    </cfRule>
  </conditionalFormatting>
  <conditionalFormatting sqref="E13">
    <cfRule type="containsText" dxfId="2396" priority="3661" operator="containsText" text="OK">
      <formula>NOT(ISERROR(SEARCH("OK",E13)))</formula>
    </cfRule>
  </conditionalFormatting>
  <conditionalFormatting sqref="E13">
    <cfRule type="containsText" dxfId="2395" priority="3667" operator="containsText" text="WORNING">
      <formula>NOT(ISERROR(SEARCH("WORNING",E13)))</formula>
    </cfRule>
    <cfRule type="containsText" dxfId="2394" priority="3668" operator="containsText" text="ALERT">
      <formula>NOT(ISERROR(SEARCH("ALERT",E13)))</formula>
    </cfRule>
    <cfRule type="containsText" dxfId="2393" priority="3669" operator="containsText" text="OK">
      <formula>NOT(ISERROR(SEARCH("OK",E13)))</formula>
    </cfRule>
  </conditionalFormatting>
  <conditionalFormatting sqref="E13">
    <cfRule type="containsText" dxfId="2392" priority="3664" operator="containsText" text="WORNING">
      <formula>NOT(ISERROR(SEARCH("WORNING",E13)))</formula>
    </cfRule>
    <cfRule type="containsText" dxfId="2391" priority="3665" operator="containsText" text="ALERT">
      <formula>NOT(ISERROR(SEARCH("ALERT",E13)))</formula>
    </cfRule>
    <cfRule type="containsText" dxfId="2390" priority="3666" operator="containsText" text="OK">
      <formula>NOT(ISERROR(SEARCH("OK",E13)))</formula>
    </cfRule>
  </conditionalFormatting>
  <conditionalFormatting sqref="E13">
    <cfRule type="containsText" dxfId="2389" priority="3662" operator="containsText" text="WARNING">
      <formula>NOT(ISERROR(SEARCH("WARNING",E13)))</formula>
    </cfRule>
    <cfRule type="containsText" dxfId="2388" priority="3663" operator="containsText" text="OK">
      <formula>NOT(ISERROR(SEARCH("OK",E13)))</formula>
    </cfRule>
  </conditionalFormatting>
  <conditionalFormatting sqref="E14">
    <cfRule type="containsText" dxfId="2387" priority="3652" operator="containsText" text="OK">
      <formula>NOT(ISERROR(SEARCH("OK",E14)))</formula>
    </cfRule>
  </conditionalFormatting>
  <conditionalFormatting sqref="E14">
    <cfRule type="containsText" dxfId="2386" priority="3658" operator="containsText" text="WORNING">
      <formula>NOT(ISERROR(SEARCH("WORNING",E14)))</formula>
    </cfRule>
    <cfRule type="containsText" dxfId="2385" priority="3659" operator="containsText" text="ALERT">
      <formula>NOT(ISERROR(SEARCH("ALERT",E14)))</formula>
    </cfRule>
    <cfRule type="containsText" dxfId="2384" priority="3660" operator="containsText" text="OK">
      <formula>NOT(ISERROR(SEARCH("OK",E14)))</formula>
    </cfRule>
  </conditionalFormatting>
  <conditionalFormatting sqref="E14">
    <cfRule type="containsText" dxfId="2383" priority="3655" operator="containsText" text="WORNING">
      <formula>NOT(ISERROR(SEARCH("WORNING",E14)))</formula>
    </cfRule>
    <cfRule type="containsText" dxfId="2382" priority="3656" operator="containsText" text="ALERT">
      <formula>NOT(ISERROR(SEARCH("ALERT",E14)))</formula>
    </cfRule>
    <cfRule type="containsText" dxfId="2381" priority="3657" operator="containsText" text="OK">
      <formula>NOT(ISERROR(SEARCH("OK",E14)))</formula>
    </cfRule>
  </conditionalFormatting>
  <conditionalFormatting sqref="E14">
    <cfRule type="containsText" dxfId="2380" priority="3653" operator="containsText" text="WARNING">
      <formula>NOT(ISERROR(SEARCH("WARNING",E14)))</formula>
    </cfRule>
    <cfRule type="containsText" dxfId="2379" priority="3654" operator="containsText" text="OK">
      <formula>NOT(ISERROR(SEARCH("OK",E14)))</formula>
    </cfRule>
  </conditionalFormatting>
  <conditionalFormatting sqref="E15">
    <cfRule type="containsText" dxfId="2378" priority="3643" operator="containsText" text="OK">
      <formula>NOT(ISERROR(SEARCH("OK",E15)))</formula>
    </cfRule>
  </conditionalFormatting>
  <conditionalFormatting sqref="E15">
    <cfRule type="containsText" dxfId="2377" priority="3649" operator="containsText" text="WORNING">
      <formula>NOT(ISERROR(SEARCH("WORNING",E15)))</formula>
    </cfRule>
    <cfRule type="containsText" dxfId="2376" priority="3650" operator="containsText" text="ALERT">
      <formula>NOT(ISERROR(SEARCH("ALERT",E15)))</formula>
    </cfRule>
    <cfRule type="containsText" dxfId="2375" priority="3651" operator="containsText" text="OK">
      <formula>NOT(ISERROR(SEARCH("OK",E15)))</formula>
    </cfRule>
  </conditionalFormatting>
  <conditionalFormatting sqref="E15">
    <cfRule type="containsText" dxfId="2374" priority="3646" operator="containsText" text="WORNING">
      <formula>NOT(ISERROR(SEARCH("WORNING",E15)))</formula>
    </cfRule>
    <cfRule type="containsText" dxfId="2373" priority="3647" operator="containsText" text="ALERT">
      <formula>NOT(ISERROR(SEARCH("ALERT",E15)))</formula>
    </cfRule>
    <cfRule type="containsText" dxfId="2372" priority="3648" operator="containsText" text="OK">
      <formula>NOT(ISERROR(SEARCH("OK",E15)))</formula>
    </cfRule>
  </conditionalFormatting>
  <conditionalFormatting sqref="E15">
    <cfRule type="containsText" dxfId="2371" priority="3644" operator="containsText" text="WARNING">
      <formula>NOT(ISERROR(SEARCH("WARNING",E15)))</formula>
    </cfRule>
    <cfRule type="containsText" dxfId="2370" priority="3645" operator="containsText" text="OK">
      <formula>NOT(ISERROR(SEARCH("OK",E15)))</formula>
    </cfRule>
  </conditionalFormatting>
  <conditionalFormatting sqref="E16">
    <cfRule type="containsText" dxfId="2369" priority="3625" operator="containsText" text="OK">
      <formula>NOT(ISERROR(SEARCH("OK",E16)))</formula>
    </cfRule>
  </conditionalFormatting>
  <conditionalFormatting sqref="E16">
    <cfRule type="containsText" dxfId="2368" priority="3631" operator="containsText" text="WORNING">
      <formula>NOT(ISERROR(SEARCH("WORNING",E16)))</formula>
    </cfRule>
    <cfRule type="containsText" dxfId="2367" priority="3632" operator="containsText" text="ALERT">
      <formula>NOT(ISERROR(SEARCH("ALERT",E16)))</formula>
    </cfRule>
    <cfRule type="containsText" dxfId="2366" priority="3633" operator="containsText" text="OK">
      <formula>NOT(ISERROR(SEARCH("OK",E16)))</formula>
    </cfRule>
  </conditionalFormatting>
  <conditionalFormatting sqref="E16">
    <cfRule type="containsText" dxfId="2365" priority="3628" operator="containsText" text="WORNING">
      <formula>NOT(ISERROR(SEARCH("WORNING",E16)))</formula>
    </cfRule>
    <cfRule type="containsText" dxfId="2364" priority="3629" operator="containsText" text="ALERT">
      <formula>NOT(ISERROR(SEARCH("ALERT",E16)))</formula>
    </cfRule>
    <cfRule type="containsText" dxfId="2363" priority="3630" operator="containsText" text="OK">
      <formula>NOT(ISERROR(SEARCH("OK",E16)))</formula>
    </cfRule>
  </conditionalFormatting>
  <conditionalFormatting sqref="E16">
    <cfRule type="containsText" dxfId="2362" priority="3626" operator="containsText" text="WARNING">
      <formula>NOT(ISERROR(SEARCH("WARNING",E16)))</formula>
    </cfRule>
    <cfRule type="containsText" dxfId="2361" priority="3627" operator="containsText" text="OK">
      <formula>NOT(ISERROR(SEARCH("OK",E16)))</formula>
    </cfRule>
  </conditionalFormatting>
  <conditionalFormatting sqref="E21">
    <cfRule type="containsText" dxfId="2360" priority="3562" operator="containsText" text="OK">
      <formula>NOT(ISERROR(SEARCH("OK",E21)))</formula>
    </cfRule>
  </conditionalFormatting>
  <conditionalFormatting sqref="E21">
    <cfRule type="containsText" dxfId="2359" priority="3568" operator="containsText" text="WORNING">
      <formula>NOT(ISERROR(SEARCH("WORNING",E21)))</formula>
    </cfRule>
    <cfRule type="containsText" dxfId="2358" priority="3569" operator="containsText" text="ALERT">
      <formula>NOT(ISERROR(SEARCH("ALERT",E21)))</formula>
    </cfRule>
    <cfRule type="containsText" dxfId="2357" priority="3570" operator="containsText" text="OK">
      <formula>NOT(ISERROR(SEARCH("OK",E21)))</formula>
    </cfRule>
  </conditionalFormatting>
  <conditionalFormatting sqref="E21">
    <cfRule type="containsText" dxfId="2356" priority="3565" operator="containsText" text="WORNING">
      <formula>NOT(ISERROR(SEARCH("WORNING",E21)))</formula>
    </cfRule>
    <cfRule type="containsText" dxfId="2355" priority="3566" operator="containsText" text="ALERT">
      <formula>NOT(ISERROR(SEARCH("ALERT",E21)))</formula>
    </cfRule>
    <cfRule type="containsText" dxfId="2354" priority="3567" operator="containsText" text="OK">
      <formula>NOT(ISERROR(SEARCH("OK",E21)))</formula>
    </cfRule>
  </conditionalFormatting>
  <conditionalFormatting sqref="E21">
    <cfRule type="containsText" dxfId="2353" priority="3563" operator="containsText" text="WARNING">
      <formula>NOT(ISERROR(SEARCH("WARNING",E21)))</formula>
    </cfRule>
    <cfRule type="containsText" dxfId="2352" priority="3564" operator="containsText" text="OK">
      <formula>NOT(ISERROR(SEARCH("OK",E21)))</formula>
    </cfRule>
  </conditionalFormatting>
  <conditionalFormatting sqref="E17">
    <cfRule type="containsText" dxfId="2351" priority="3607" operator="containsText" text="OK">
      <formula>NOT(ISERROR(SEARCH("OK",E17)))</formula>
    </cfRule>
  </conditionalFormatting>
  <conditionalFormatting sqref="E17">
    <cfRule type="containsText" dxfId="2350" priority="3613" operator="containsText" text="WORNING">
      <formula>NOT(ISERROR(SEARCH("WORNING",E17)))</formula>
    </cfRule>
    <cfRule type="containsText" dxfId="2349" priority="3614" operator="containsText" text="ALERT">
      <formula>NOT(ISERROR(SEARCH("ALERT",E17)))</formula>
    </cfRule>
    <cfRule type="containsText" dxfId="2348" priority="3615" operator="containsText" text="OK">
      <formula>NOT(ISERROR(SEARCH("OK",E17)))</formula>
    </cfRule>
  </conditionalFormatting>
  <conditionalFormatting sqref="E17">
    <cfRule type="containsText" dxfId="2347" priority="3610" operator="containsText" text="WORNING">
      <formula>NOT(ISERROR(SEARCH("WORNING",E17)))</formula>
    </cfRule>
    <cfRule type="containsText" dxfId="2346" priority="3611" operator="containsText" text="ALERT">
      <formula>NOT(ISERROR(SEARCH("ALERT",E17)))</formula>
    </cfRule>
    <cfRule type="containsText" dxfId="2345" priority="3612" operator="containsText" text="OK">
      <formula>NOT(ISERROR(SEARCH("OK",E17)))</formula>
    </cfRule>
  </conditionalFormatting>
  <conditionalFormatting sqref="E17">
    <cfRule type="containsText" dxfId="2344" priority="3608" operator="containsText" text="WARNING">
      <formula>NOT(ISERROR(SEARCH("WARNING",E17)))</formula>
    </cfRule>
    <cfRule type="containsText" dxfId="2343" priority="3609" operator="containsText" text="OK">
      <formula>NOT(ISERROR(SEARCH("OK",E17)))</formula>
    </cfRule>
  </conditionalFormatting>
  <conditionalFormatting sqref="E18">
    <cfRule type="containsText" dxfId="2342" priority="3598" operator="containsText" text="OK">
      <formula>NOT(ISERROR(SEARCH("OK",E18)))</formula>
    </cfRule>
  </conditionalFormatting>
  <conditionalFormatting sqref="E18">
    <cfRule type="containsText" dxfId="2341" priority="3604" operator="containsText" text="WORNING">
      <formula>NOT(ISERROR(SEARCH("WORNING",E18)))</formula>
    </cfRule>
    <cfRule type="containsText" dxfId="2340" priority="3605" operator="containsText" text="ALERT">
      <formula>NOT(ISERROR(SEARCH("ALERT",E18)))</formula>
    </cfRule>
    <cfRule type="containsText" dxfId="2339" priority="3606" operator="containsText" text="OK">
      <formula>NOT(ISERROR(SEARCH("OK",E18)))</formula>
    </cfRule>
  </conditionalFormatting>
  <conditionalFormatting sqref="E18">
    <cfRule type="containsText" dxfId="2338" priority="3601" operator="containsText" text="WORNING">
      <formula>NOT(ISERROR(SEARCH("WORNING",E18)))</formula>
    </cfRule>
    <cfRule type="containsText" dxfId="2337" priority="3602" operator="containsText" text="ALERT">
      <formula>NOT(ISERROR(SEARCH("ALERT",E18)))</formula>
    </cfRule>
    <cfRule type="containsText" dxfId="2336" priority="3603" operator="containsText" text="OK">
      <formula>NOT(ISERROR(SEARCH("OK",E18)))</formula>
    </cfRule>
  </conditionalFormatting>
  <conditionalFormatting sqref="E18">
    <cfRule type="containsText" dxfId="2335" priority="3599" operator="containsText" text="WARNING">
      <formula>NOT(ISERROR(SEARCH("WARNING",E18)))</formula>
    </cfRule>
    <cfRule type="containsText" dxfId="2334" priority="3600" operator="containsText" text="OK">
      <formula>NOT(ISERROR(SEARCH("OK",E18)))</formula>
    </cfRule>
  </conditionalFormatting>
  <conditionalFormatting sqref="E19">
    <cfRule type="containsText" dxfId="2333" priority="3589" operator="containsText" text="OK">
      <formula>NOT(ISERROR(SEARCH("OK",E19)))</formula>
    </cfRule>
  </conditionalFormatting>
  <conditionalFormatting sqref="E19">
    <cfRule type="containsText" dxfId="2332" priority="3595" operator="containsText" text="WORNING">
      <formula>NOT(ISERROR(SEARCH("WORNING",E19)))</formula>
    </cfRule>
    <cfRule type="containsText" dxfId="2331" priority="3596" operator="containsText" text="ALERT">
      <formula>NOT(ISERROR(SEARCH("ALERT",E19)))</formula>
    </cfRule>
    <cfRule type="containsText" dxfId="2330" priority="3597" operator="containsText" text="OK">
      <formula>NOT(ISERROR(SEARCH("OK",E19)))</formula>
    </cfRule>
  </conditionalFormatting>
  <conditionalFormatting sqref="E19">
    <cfRule type="containsText" dxfId="2329" priority="3592" operator="containsText" text="WORNING">
      <formula>NOT(ISERROR(SEARCH("WORNING",E19)))</formula>
    </cfRule>
    <cfRule type="containsText" dxfId="2328" priority="3593" operator="containsText" text="ALERT">
      <formula>NOT(ISERROR(SEARCH("ALERT",E19)))</formula>
    </cfRule>
    <cfRule type="containsText" dxfId="2327" priority="3594" operator="containsText" text="OK">
      <formula>NOT(ISERROR(SEARCH("OK",E19)))</formula>
    </cfRule>
  </conditionalFormatting>
  <conditionalFormatting sqref="E19">
    <cfRule type="containsText" dxfId="2326" priority="3590" operator="containsText" text="WARNING">
      <formula>NOT(ISERROR(SEARCH("WARNING",E19)))</formula>
    </cfRule>
    <cfRule type="containsText" dxfId="2325" priority="3591" operator="containsText" text="OK">
      <formula>NOT(ISERROR(SEARCH("OK",E19)))</formula>
    </cfRule>
  </conditionalFormatting>
  <conditionalFormatting sqref="E20">
    <cfRule type="containsText" dxfId="2324" priority="3580" operator="containsText" text="OK">
      <formula>NOT(ISERROR(SEARCH("OK",E20)))</formula>
    </cfRule>
  </conditionalFormatting>
  <conditionalFormatting sqref="E20">
    <cfRule type="containsText" dxfId="2323" priority="3586" operator="containsText" text="WORNING">
      <formula>NOT(ISERROR(SEARCH("WORNING",E20)))</formula>
    </cfRule>
    <cfRule type="containsText" dxfId="2322" priority="3587" operator="containsText" text="ALERT">
      <formula>NOT(ISERROR(SEARCH("ALERT",E20)))</formula>
    </cfRule>
    <cfRule type="containsText" dxfId="2321" priority="3588" operator="containsText" text="OK">
      <formula>NOT(ISERROR(SEARCH("OK",E20)))</formula>
    </cfRule>
  </conditionalFormatting>
  <conditionalFormatting sqref="E20">
    <cfRule type="containsText" dxfId="2320" priority="3583" operator="containsText" text="WORNING">
      <formula>NOT(ISERROR(SEARCH("WORNING",E20)))</formula>
    </cfRule>
    <cfRule type="containsText" dxfId="2319" priority="3584" operator="containsText" text="ALERT">
      <formula>NOT(ISERROR(SEARCH("ALERT",E20)))</formula>
    </cfRule>
    <cfRule type="containsText" dxfId="2318" priority="3585" operator="containsText" text="OK">
      <formula>NOT(ISERROR(SEARCH("OK",E20)))</formula>
    </cfRule>
  </conditionalFormatting>
  <conditionalFormatting sqref="E20">
    <cfRule type="containsText" dxfId="2317" priority="3581" operator="containsText" text="WARNING">
      <formula>NOT(ISERROR(SEARCH("WARNING",E20)))</formula>
    </cfRule>
    <cfRule type="containsText" dxfId="2316" priority="3582" operator="containsText" text="OK">
      <formula>NOT(ISERROR(SEARCH("OK",E20)))</formula>
    </cfRule>
  </conditionalFormatting>
  <conditionalFormatting sqref="E230">
    <cfRule type="containsText" dxfId="2315" priority="1177" operator="containsText" text="WORNING">
      <formula>NOT(ISERROR(SEARCH("WORNING",E230)))</formula>
    </cfRule>
    <cfRule type="containsText" dxfId="2314" priority="1178" operator="containsText" text="ALERT">
      <formula>NOT(ISERROR(SEARCH("ALERT",E230)))</formula>
    </cfRule>
    <cfRule type="containsText" dxfId="2313" priority="1179" operator="containsText" text="OK">
      <formula>NOT(ISERROR(SEARCH("OK",E230)))</formula>
    </cfRule>
  </conditionalFormatting>
  <conditionalFormatting sqref="E182">
    <cfRule type="containsText" dxfId="2312" priority="1444" operator="containsText" text="WORNING">
      <formula>NOT(ISERROR(SEARCH("WORNING",E182)))</formula>
    </cfRule>
    <cfRule type="containsText" dxfId="2311" priority="1445" operator="containsText" text="ALERT">
      <formula>NOT(ISERROR(SEARCH("ALERT",E182)))</formula>
    </cfRule>
    <cfRule type="containsText" dxfId="2310" priority="1446" operator="containsText" text="OK">
      <formula>NOT(ISERROR(SEARCH("OK",E182)))</formula>
    </cfRule>
  </conditionalFormatting>
  <conditionalFormatting sqref="E22">
    <cfRule type="containsText" dxfId="2309" priority="3553" operator="containsText" text="OK">
      <formula>NOT(ISERROR(SEARCH("OK",E22)))</formula>
    </cfRule>
  </conditionalFormatting>
  <conditionalFormatting sqref="E22">
    <cfRule type="containsText" dxfId="2308" priority="3559" operator="containsText" text="WORNING">
      <formula>NOT(ISERROR(SEARCH("WORNING",E22)))</formula>
    </cfRule>
    <cfRule type="containsText" dxfId="2307" priority="3560" operator="containsText" text="ALERT">
      <formula>NOT(ISERROR(SEARCH("ALERT",E22)))</formula>
    </cfRule>
    <cfRule type="containsText" dxfId="2306" priority="3561" operator="containsText" text="OK">
      <formula>NOT(ISERROR(SEARCH("OK",E22)))</formula>
    </cfRule>
  </conditionalFormatting>
  <conditionalFormatting sqref="E22">
    <cfRule type="containsText" dxfId="2305" priority="3556" operator="containsText" text="WORNING">
      <formula>NOT(ISERROR(SEARCH("WORNING",E22)))</formula>
    </cfRule>
    <cfRule type="containsText" dxfId="2304" priority="3557" operator="containsText" text="ALERT">
      <formula>NOT(ISERROR(SEARCH("ALERT",E22)))</formula>
    </cfRule>
    <cfRule type="containsText" dxfId="2303" priority="3558" operator="containsText" text="OK">
      <formula>NOT(ISERROR(SEARCH("OK",E22)))</formula>
    </cfRule>
  </conditionalFormatting>
  <conditionalFormatting sqref="E22">
    <cfRule type="containsText" dxfId="2302" priority="3554" operator="containsText" text="WARNING">
      <formula>NOT(ISERROR(SEARCH("WARNING",E22)))</formula>
    </cfRule>
    <cfRule type="containsText" dxfId="2301" priority="3555" operator="containsText" text="OK">
      <formula>NOT(ISERROR(SEARCH("OK",E22)))</formula>
    </cfRule>
  </conditionalFormatting>
  <conditionalFormatting sqref="E229">
    <cfRule type="containsText" dxfId="2300" priority="1186" operator="containsText" text="WORNING">
      <formula>NOT(ISERROR(SEARCH("WORNING",E229)))</formula>
    </cfRule>
    <cfRule type="containsText" dxfId="2299" priority="1187" operator="containsText" text="ALERT">
      <formula>NOT(ISERROR(SEARCH("ALERT",E229)))</formula>
    </cfRule>
    <cfRule type="containsText" dxfId="2298" priority="1188" operator="containsText" text="OK">
      <formula>NOT(ISERROR(SEARCH("OK",E229)))</formula>
    </cfRule>
  </conditionalFormatting>
  <conditionalFormatting sqref="E221">
    <cfRule type="containsText" dxfId="2297" priority="1225" operator="containsText" text="WORNING">
      <formula>NOT(ISERROR(SEARCH("WORNING",E221)))</formula>
    </cfRule>
    <cfRule type="containsText" dxfId="2296" priority="1226" operator="containsText" text="ALERT">
      <formula>NOT(ISERROR(SEARCH("ALERT",E221)))</formula>
    </cfRule>
    <cfRule type="containsText" dxfId="2295" priority="1227" operator="containsText" text="OK">
      <formula>NOT(ISERROR(SEARCH("OK",E221)))</formula>
    </cfRule>
  </conditionalFormatting>
  <conditionalFormatting sqref="E223">
    <cfRule type="containsText" dxfId="2294" priority="1216" operator="containsText" text="WORNING">
      <formula>NOT(ISERROR(SEARCH("WORNING",E223)))</formula>
    </cfRule>
    <cfRule type="containsText" dxfId="2293" priority="1217" operator="containsText" text="ALERT">
      <formula>NOT(ISERROR(SEARCH("ALERT",E223)))</formula>
    </cfRule>
    <cfRule type="containsText" dxfId="2292" priority="1218" operator="containsText" text="OK">
      <formula>NOT(ISERROR(SEARCH("OK",E223)))</formula>
    </cfRule>
  </conditionalFormatting>
  <conditionalFormatting sqref="E222">
    <cfRule type="containsText" dxfId="2291" priority="1207" operator="containsText" text="WORNING">
      <formula>NOT(ISERROR(SEARCH("WORNING",E222)))</formula>
    </cfRule>
    <cfRule type="containsText" dxfId="2290" priority="1208" operator="containsText" text="ALERT">
      <formula>NOT(ISERROR(SEARCH("ALERT",E222)))</formula>
    </cfRule>
    <cfRule type="containsText" dxfId="2289" priority="1209" operator="containsText" text="OK">
      <formula>NOT(ISERROR(SEARCH("OK",E222)))</formula>
    </cfRule>
  </conditionalFormatting>
  <conditionalFormatting sqref="E224">
    <cfRule type="containsText" dxfId="2288" priority="1198" operator="containsText" text="WORNING">
      <formula>NOT(ISERROR(SEARCH("WORNING",E224)))</formula>
    </cfRule>
    <cfRule type="containsText" dxfId="2287" priority="1199" operator="containsText" text="ALERT">
      <formula>NOT(ISERROR(SEARCH("ALERT",E224)))</formula>
    </cfRule>
    <cfRule type="containsText" dxfId="2286" priority="1200" operator="containsText" text="OK">
      <formula>NOT(ISERROR(SEARCH("OK",E224)))</formula>
    </cfRule>
  </conditionalFormatting>
  <conditionalFormatting sqref="E231">
    <cfRule type="containsText" dxfId="2285" priority="1168" operator="containsText" text="WORNING">
      <formula>NOT(ISERROR(SEARCH("WORNING",E231)))</formula>
    </cfRule>
    <cfRule type="containsText" dxfId="2284" priority="1169" operator="containsText" text="ALERT">
      <formula>NOT(ISERROR(SEARCH("ALERT",E231)))</formula>
    </cfRule>
    <cfRule type="containsText" dxfId="2283" priority="1170" operator="containsText" text="OK">
      <formula>NOT(ISERROR(SEARCH("OK",E231)))</formula>
    </cfRule>
  </conditionalFormatting>
  <conditionalFormatting sqref="E181">
    <cfRule type="containsText" dxfId="2282" priority="1453" operator="containsText" text="WORNING">
      <formula>NOT(ISERROR(SEARCH("WORNING",E181)))</formula>
    </cfRule>
    <cfRule type="containsText" dxfId="2281" priority="1454" operator="containsText" text="ALERT">
      <formula>NOT(ISERROR(SEARCH("ALERT",E181)))</formula>
    </cfRule>
    <cfRule type="containsText" dxfId="2280" priority="1455" operator="containsText" text="OK">
      <formula>NOT(ISERROR(SEARCH("OK",E181)))</formula>
    </cfRule>
  </conditionalFormatting>
  <conditionalFormatting sqref="E177">
    <cfRule type="containsText" dxfId="2279" priority="1489" operator="containsText" text="WORNING">
      <formula>NOT(ISERROR(SEARCH("WORNING",E177)))</formula>
    </cfRule>
    <cfRule type="containsText" dxfId="2278" priority="1490" operator="containsText" text="ALERT">
      <formula>NOT(ISERROR(SEARCH("ALERT",E177)))</formula>
    </cfRule>
    <cfRule type="containsText" dxfId="2277" priority="1491" operator="containsText" text="OK">
      <formula>NOT(ISERROR(SEARCH("OK",E177)))</formula>
    </cfRule>
  </conditionalFormatting>
  <conditionalFormatting sqref="E178">
    <cfRule type="containsText" dxfId="2276" priority="1480" operator="containsText" text="WORNING">
      <formula>NOT(ISERROR(SEARCH("WORNING",E178)))</formula>
    </cfRule>
    <cfRule type="containsText" dxfId="2275" priority="1481" operator="containsText" text="ALERT">
      <formula>NOT(ISERROR(SEARCH("ALERT",E178)))</formula>
    </cfRule>
    <cfRule type="containsText" dxfId="2274" priority="1482" operator="containsText" text="OK">
      <formula>NOT(ISERROR(SEARCH("OK",E178)))</formula>
    </cfRule>
  </conditionalFormatting>
  <conditionalFormatting sqref="E179">
    <cfRule type="containsText" dxfId="2273" priority="1471" operator="containsText" text="WORNING">
      <formula>NOT(ISERROR(SEARCH("WORNING",E179)))</formula>
    </cfRule>
    <cfRule type="containsText" dxfId="2272" priority="1472" operator="containsText" text="ALERT">
      <formula>NOT(ISERROR(SEARCH("ALERT",E179)))</formula>
    </cfRule>
    <cfRule type="containsText" dxfId="2271" priority="1473" operator="containsText" text="OK">
      <formula>NOT(ISERROR(SEARCH("OK",E179)))</formula>
    </cfRule>
  </conditionalFormatting>
  <conditionalFormatting sqref="E180">
    <cfRule type="containsText" dxfId="2270" priority="1462" operator="containsText" text="WORNING">
      <formula>NOT(ISERROR(SEARCH("WORNING",E180)))</formula>
    </cfRule>
    <cfRule type="containsText" dxfId="2269" priority="1463" operator="containsText" text="ALERT">
      <formula>NOT(ISERROR(SEARCH("ALERT",E180)))</formula>
    </cfRule>
    <cfRule type="containsText" dxfId="2268" priority="1464" operator="containsText" text="OK">
      <formula>NOT(ISERROR(SEARCH("OK",E180)))</formula>
    </cfRule>
  </conditionalFormatting>
  <conditionalFormatting sqref="E183">
    <cfRule type="containsText" dxfId="2267" priority="1435" operator="containsText" text="WORNING">
      <formula>NOT(ISERROR(SEARCH("WORNING",E183)))</formula>
    </cfRule>
    <cfRule type="containsText" dxfId="2266" priority="1436" operator="containsText" text="ALERT">
      <formula>NOT(ISERROR(SEARCH("ALERT",E183)))</formula>
    </cfRule>
    <cfRule type="containsText" dxfId="2265" priority="1437" operator="containsText" text="OK">
      <formula>NOT(ISERROR(SEARCH("OK",E183)))</formula>
    </cfRule>
  </conditionalFormatting>
  <conditionalFormatting sqref="E23">
    <cfRule type="containsText" dxfId="2264" priority="3355" operator="containsText" text="OK">
      <formula>NOT(ISERROR(SEARCH("OK",E23)))</formula>
    </cfRule>
  </conditionalFormatting>
  <conditionalFormatting sqref="E23">
    <cfRule type="containsText" dxfId="2263" priority="3361" operator="containsText" text="WORNING">
      <formula>NOT(ISERROR(SEARCH("WORNING",E23)))</formula>
    </cfRule>
    <cfRule type="containsText" dxfId="2262" priority="3362" operator="containsText" text="ALERT">
      <formula>NOT(ISERROR(SEARCH("ALERT",E23)))</formula>
    </cfRule>
    <cfRule type="containsText" dxfId="2261" priority="3363" operator="containsText" text="OK">
      <formula>NOT(ISERROR(SEARCH("OK",E23)))</formula>
    </cfRule>
  </conditionalFormatting>
  <conditionalFormatting sqref="E23">
    <cfRule type="containsText" dxfId="2260" priority="3358" operator="containsText" text="WORNING">
      <formula>NOT(ISERROR(SEARCH("WORNING",E23)))</formula>
    </cfRule>
    <cfRule type="containsText" dxfId="2259" priority="3359" operator="containsText" text="ALERT">
      <formula>NOT(ISERROR(SEARCH("ALERT",E23)))</formula>
    </cfRule>
    <cfRule type="containsText" dxfId="2258" priority="3360" operator="containsText" text="OK">
      <formula>NOT(ISERROR(SEARCH("OK",E23)))</formula>
    </cfRule>
  </conditionalFormatting>
  <conditionalFormatting sqref="E23">
    <cfRule type="containsText" dxfId="2257" priority="3356" operator="containsText" text="WARNING">
      <formula>NOT(ISERROR(SEARCH("WARNING",E23)))</formula>
    </cfRule>
    <cfRule type="containsText" dxfId="2256" priority="3357" operator="containsText" text="OK">
      <formula>NOT(ISERROR(SEARCH("OK",E23)))</formula>
    </cfRule>
  </conditionalFormatting>
  <conditionalFormatting sqref="E24">
    <cfRule type="containsText" dxfId="2255" priority="3346" operator="containsText" text="OK">
      <formula>NOT(ISERROR(SEARCH("OK",E24)))</formula>
    </cfRule>
  </conditionalFormatting>
  <conditionalFormatting sqref="E24">
    <cfRule type="containsText" dxfId="2254" priority="3352" operator="containsText" text="WORNING">
      <formula>NOT(ISERROR(SEARCH("WORNING",E24)))</formula>
    </cfRule>
    <cfRule type="containsText" dxfId="2253" priority="3353" operator="containsText" text="ALERT">
      <formula>NOT(ISERROR(SEARCH("ALERT",E24)))</formula>
    </cfRule>
    <cfRule type="containsText" dxfId="2252" priority="3354" operator="containsText" text="OK">
      <formula>NOT(ISERROR(SEARCH("OK",E24)))</formula>
    </cfRule>
  </conditionalFormatting>
  <conditionalFormatting sqref="E24">
    <cfRule type="containsText" dxfId="2251" priority="3349" operator="containsText" text="WORNING">
      <formula>NOT(ISERROR(SEARCH("WORNING",E24)))</formula>
    </cfRule>
    <cfRule type="containsText" dxfId="2250" priority="3350" operator="containsText" text="ALERT">
      <formula>NOT(ISERROR(SEARCH("ALERT",E24)))</formula>
    </cfRule>
    <cfRule type="containsText" dxfId="2249" priority="3351" operator="containsText" text="OK">
      <formula>NOT(ISERROR(SEARCH("OK",E24)))</formula>
    </cfRule>
  </conditionalFormatting>
  <conditionalFormatting sqref="E24">
    <cfRule type="containsText" dxfId="2248" priority="3347" operator="containsText" text="WARNING">
      <formula>NOT(ISERROR(SEARCH("WARNING",E24)))</formula>
    </cfRule>
    <cfRule type="containsText" dxfId="2247" priority="3348" operator="containsText" text="OK">
      <formula>NOT(ISERROR(SEARCH("OK",E24)))</formula>
    </cfRule>
  </conditionalFormatting>
  <conditionalFormatting sqref="E25">
    <cfRule type="containsText" dxfId="2246" priority="3337" operator="containsText" text="OK">
      <formula>NOT(ISERROR(SEARCH("OK",E25)))</formula>
    </cfRule>
  </conditionalFormatting>
  <conditionalFormatting sqref="E25">
    <cfRule type="containsText" dxfId="2245" priority="3343" operator="containsText" text="WORNING">
      <formula>NOT(ISERROR(SEARCH("WORNING",E25)))</formula>
    </cfRule>
    <cfRule type="containsText" dxfId="2244" priority="3344" operator="containsText" text="ALERT">
      <formula>NOT(ISERROR(SEARCH("ALERT",E25)))</formula>
    </cfRule>
    <cfRule type="containsText" dxfId="2243" priority="3345" operator="containsText" text="OK">
      <formula>NOT(ISERROR(SEARCH("OK",E25)))</formula>
    </cfRule>
  </conditionalFormatting>
  <conditionalFormatting sqref="E25">
    <cfRule type="containsText" dxfId="2242" priority="3340" operator="containsText" text="WORNING">
      <formula>NOT(ISERROR(SEARCH("WORNING",E25)))</formula>
    </cfRule>
    <cfRule type="containsText" dxfId="2241" priority="3341" operator="containsText" text="ALERT">
      <formula>NOT(ISERROR(SEARCH("ALERT",E25)))</formula>
    </cfRule>
    <cfRule type="containsText" dxfId="2240" priority="3342" operator="containsText" text="OK">
      <formula>NOT(ISERROR(SEARCH("OK",E25)))</formula>
    </cfRule>
  </conditionalFormatting>
  <conditionalFormatting sqref="E25">
    <cfRule type="containsText" dxfId="2239" priority="3338" operator="containsText" text="WARNING">
      <formula>NOT(ISERROR(SEARCH("WARNING",E25)))</formula>
    </cfRule>
    <cfRule type="containsText" dxfId="2238" priority="3339" operator="containsText" text="OK">
      <formula>NOT(ISERROR(SEARCH("OK",E25)))</formula>
    </cfRule>
  </conditionalFormatting>
  <conditionalFormatting sqref="E28">
    <cfRule type="containsText" dxfId="2237" priority="3328" operator="containsText" text="OK">
      <formula>NOT(ISERROR(SEARCH("OK",E28)))</formula>
    </cfRule>
  </conditionalFormatting>
  <conditionalFormatting sqref="E28">
    <cfRule type="containsText" dxfId="2236" priority="3334" operator="containsText" text="WORNING">
      <formula>NOT(ISERROR(SEARCH("WORNING",E28)))</formula>
    </cfRule>
    <cfRule type="containsText" dxfId="2235" priority="3335" operator="containsText" text="ALERT">
      <formula>NOT(ISERROR(SEARCH("ALERT",E28)))</formula>
    </cfRule>
    <cfRule type="containsText" dxfId="2234" priority="3336" operator="containsText" text="OK">
      <formula>NOT(ISERROR(SEARCH("OK",E28)))</formula>
    </cfRule>
  </conditionalFormatting>
  <conditionalFormatting sqref="E28">
    <cfRule type="containsText" dxfId="2233" priority="3331" operator="containsText" text="WORNING">
      <formula>NOT(ISERROR(SEARCH("WORNING",E28)))</formula>
    </cfRule>
    <cfRule type="containsText" dxfId="2232" priority="3332" operator="containsText" text="ALERT">
      <formula>NOT(ISERROR(SEARCH("ALERT",E28)))</formula>
    </cfRule>
    <cfRule type="containsText" dxfId="2231" priority="3333" operator="containsText" text="OK">
      <formula>NOT(ISERROR(SEARCH("OK",E28)))</formula>
    </cfRule>
  </conditionalFormatting>
  <conditionalFormatting sqref="E28">
    <cfRule type="containsText" dxfId="2230" priority="3329" operator="containsText" text="WARNING">
      <formula>NOT(ISERROR(SEARCH("WARNING",E28)))</formula>
    </cfRule>
    <cfRule type="containsText" dxfId="2229" priority="3330" operator="containsText" text="OK">
      <formula>NOT(ISERROR(SEARCH("OK",E28)))</formula>
    </cfRule>
  </conditionalFormatting>
  <conditionalFormatting sqref="E29">
    <cfRule type="containsText" dxfId="2228" priority="3319" operator="containsText" text="OK">
      <formula>NOT(ISERROR(SEARCH("OK",E29)))</formula>
    </cfRule>
  </conditionalFormatting>
  <conditionalFormatting sqref="E29">
    <cfRule type="containsText" dxfId="2227" priority="3325" operator="containsText" text="WORNING">
      <formula>NOT(ISERROR(SEARCH("WORNING",E29)))</formula>
    </cfRule>
    <cfRule type="containsText" dxfId="2226" priority="3326" operator="containsText" text="ALERT">
      <formula>NOT(ISERROR(SEARCH("ALERT",E29)))</formula>
    </cfRule>
    <cfRule type="containsText" dxfId="2225" priority="3327" operator="containsText" text="OK">
      <formula>NOT(ISERROR(SEARCH("OK",E29)))</formula>
    </cfRule>
  </conditionalFormatting>
  <conditionalFormatting sqref="E29">
    <cfRule type="containsText" dxfId="2224" priority="3322" operator="containsText" text="WORNING">
      <formula>NOT(ISERROR(SEARCH("WORNING",E29)))</formula>
    </cfRule>
    <cfRule type="containsText" dxfId="2223" priority="3323" operator="containsText" text="ALERT">
      <formula>NOT(ISERROR(SEARCH("ALERT",E29)))</formula>
    </cfRule>
    <cfRule type="containsText" dxfId="2222" priority="3324" operator="containsText" text="OK">
      <formula>NOT(ISERROR(SEARCH("OK",E29)))</formula>
    </cfRule>
  </conditionalFormatting>
  <conditionalFormatting sqref="E29">
    <cfRule type="containsText" dxfId="2221" priority="3320" operator="containsText" text="WARNING">
      <formula>NOT(ISERROR(SEARCH("WARNING",E29)))</formula>
    </cfRule>
    <cfRule type="containsText" dxfId="2220" priority="3321" operator="containsText" text="OK">
      <formula>NOT(ISERROR(SEARCH("OK",E29)))</formula>
    </cfRule>
  </conditionalFormatting>
  <conditionalFormatting sqref="E30">
    <cfRule type="containsText" dxfId="2219" priority="3310" operator="containsText" text="OK">
      <formula>NOT(ISERROR(SEARCH("OK",E30)))</formula>
    </cfRule>
  </conditionalFormatting>
  <conditionalFormatting sqref="E30">
    <cfRule type="containsText" dxfId="2218" priority="3316" operator="containsText" text="WORNING">
      <formula>NOT(ISERROR(SEARCH("WORNING",E30)))</formula>
    </cfRule>
    <cfRule type="containsText" dxfId="2217" priority="3317" operator="containsText" text="ALERT">
      <formula>NOT(ISERROR(SEARCH("ALERT",E30)))</formula>
    </cfRule>
    <cfRule type="containsText" dxfId="2216" priority="3318" operator="containsText" text="OK">
      <formula>NOT(ISERROR(SEARCH("OK",E30)))</formula>
    </cfRule>
  </conditionalFormatting>
  <conditionalFormatting sqref="E30">
    <cfRule type="containsText" dxfId="2215" priority="3313" operator="containsText" text="WORNING">
      <formula>NOT(ISERROR(SEARCH("WORNING",E30)))</formula>
    </cfRule>
    <cfRule type="containsText" dxfId="2214" priority="3314" operator="containsText" text="ALERT">
      <formula>NOT(ISERROR(SEARCH("ALERT",E30)))</formula>
    </cfRule>
    <cfRule type="containsText" dxfId="2213" priority="3315" operator="containsText" text="OK">
      <formula>NOT(ISERROR(SEARCH("OK",E30)))</formula>
    </cfRule>
  </conditionalFormatting>
  <conditionalFormatting sqref="E30">
    <cfRule type="containsText" dxfId="2212" priority="3311" operator="containsText" text="WARNING">
      <formula>NOT(ISERROR(SEARCH("WARNING",E30)))</formula>
    </cfRule>
    <cfRule type="containsText" dxfId="2211" priority="3312" operator="containsText" text="OK">
      <formula>NOT(ISERROR(SEARCH("OK",E30)))</formula>
    </cfRule>
  </conditionalFormatting>
  <conditionalFormatting sqref="E31">
    <cfRule type="containsText" dxfId="2210" priority="3301" operator="containsText" text="OK">
      <formula>NOT(ISERROR(SEARCH("OK",E31)))</formula>
    </cfRule>
  </conditionalFormatting>
  <conditionalFormatting sqref="E31">
    <cfRule type="containsText" dxfId="2209" priority="3307" operator="containsText" text="WORNING">
      <formula>NOT(ISERROR(SEARCH("WORNING",E31)))</formula>
    </cfRule>
    <cfRule type="containsText" dxfId="2208" priority="3308" operator="containsText" text="ALERT">
      <formula>NOT(ISERROR(SEARCH("ALERT",E31)))</formula>
    </cfRule>
    <cfRule type="containsText" dxfId="2207" priority="3309" operator="containsText" text="OK">
      <formula>NOT(ISERROR(SEARCH("OK",E31)))</formula>
    </cfRule>
  </conditionalFormatting>
  <conditionalFormatting sqref="E31">
    <cfRule type="containsText" dxfId="2206" priority="3304" operator="containsText" text="WORNING">
      <formula>NOT(ISERROR(SEARCH("WORNING",E31)))</formula>
    </cfRule>
    <cfRule type="containsText" dxfId="2205" priority="3305" operator="containsText" text="ALERT">
      <formula>NOT(ISERROR(SEARCH("ALERT",E31)))</formula>
    </cfRule>
    <cfRule type="containsText" dxfId="2204" priority="3306" operator="containsText" text="OK">
      <formula>NOT(ISERROR(SEARCH("OK",E31)))</formula>
    </cfRule>
  </conditionalFormatting>
  <conditionalFormatting sqref="E31">
    <cfRule type="containsText" dxfId="2203" priority="3302" operator="containsText" text="WARNING">
      <formula>NOT(ISERROR(SEARCH("WARNING",E31)))</formula>
    </cfRule>
    <cfRule type="containsText" dxfId="2202" priority="3303" operator="containsText" text="OK">
      <formula>NOT(ISERROR(SEARCH("OK",E31)))</formula>
    </cfRule>
  </conditionalFormatting>
  <conditionalFormatting sqref="E32">
    <cfRule type="containsText" dxfId="2201" priority="3292" operator="containsText" text="OK">
      <formula>NOT(ISERROR(SEARCH("OK",E32)))</formula>
    </cfRule>
  </conditionalFormatting>
  <conditionalFormatting sqref="E32">
    <cfRule type="containsText" dxfId="2200" priority="3298" operator="containsText" text="WORNING">
      <formula>NOT(ISERROR(SEARCH("WORNING",E32)))</formula>
    </cfRule>
    <cfRule type="containsText" dxfId="2199" priority="3299" operator="containsText" text="ALERT">
      <formula>NOT(ISERROR(SEARCH("ALERT",E32)))</formula>
    </cfRule>
    <cfRule type="containsText" dxfId="2198" priority="3300" operator="containsText" text="OK">
      <formula>NOT(ISERROR(SEARCH("OK",E32)))</formula>
    </cfRule>
  </conditionalFormatting>
  <conditionalFormatting sqref="E32">
    <cfRule type="containsText" dxfId="2197" priority="3295" operator="containsText" text="WORNING">
      <formula>NOT(ISERROR(SEARCH("WORNING",E32)))</formula>
    </cfRule>
    <cfRule type="containsText" dxfId="2196" priority="3296" operator="containsText" text="ALERT">
      <formula>NOT(ISERROR(SEARCH("ALERT",E32)))</formula>
    </cfRule>
    <cfRule type="containsText" dxfId="2195" priority="3297" operator="containsText" text="OK">
      <formula>NOT(ISERROR(SEARCH("OK",E32)))</formula>
    </cfRule>
  </conditionalFormatting>
  <conditionalFormatting sqref="E32">
    <cfRule type="containsText" dxfId="2194" priority="3293" operator="containsText" text="WARNING">
      <formula>NOT(ISERROR(SEARCH("WARNING",E32)))</formula>
    </cfRule>
    <cfRule type="containsText" dxfId="2193" priority="3294" operator="containsText" text="OK">
      <formula>NOT(ISERROR(SEARCH("OK",E32)))</formula>
    </cfRule>
  </conditionalFormatting>
  <conditionalFormatting sqref="E33">
    <cfRule type="containsText" dxfId="2192" priority="3283" operator="containsText" text="OK">
      <formula>NOT(ISERROR(SEARCH("OK",E33)))</formula>
    </cfRule>
  </conditionalFormatting>
  <conditionalFormatting sqref="E33">
    <cfRule type="containsText" dxfId="2191" priority="3289" operator="containsText" text="WORNING">
      <formula>NOT(ISERROR(SEARCH("WORNING",E33)))</formula>
    </cfRule>
    <cfRule type="containsText" dxfId="2190" priority="3290" operator="containsText" text="ALERT">
      <formula>NOT(ISERROR(SEARCH("ALERT",E33)))</formula>
    </cfRule>
    <cfRule type="containsText" dxfId="2189" priority="3291" operator="containsText" text="OK">
      <formula>NOT(ISERROR(SEARCH("OK",E33)))</formula>
    </cfRule>
  </conditionalFormatting>
  <conditionalFormatting sqref="E33">
    <cfRule type="containsText" dxfId="2188" priority="3286" operator="containsText" text="WORNING">
      <formula>NOT(ISERROR(SEARCH("WORNING",E33)))</formula>
    </cfRule>
    <cfRule type="containsText" dxfId="2187" priority="3287" operator="containsText" text="ALERT">
      <formula>NOT(ISERROR(SEARCH("ALERT",E33)))</formula>
    </cfRule>
    <cfRule type="containsText" dxfId="2186" priority="3288" operator="containsText" text="OK">
      <formula>NOT(ISERROR(SEARCH("OK",E33)))</formula>
    </cfRule>
  </conditionalFormatting>
  <conditionalFormatting sqref="E33">
    <cfRule type="containsText" dxfId="2185" priority="3284" operator="containsText" text="WARNING">
      <formula>NOT(ISERROR(SEARCH("WARNING",E33)))</formula>
    </cfRule>
    <cfRule type="containsText" dxfId="2184" priority="3285" operator="containsText" text="OK">
      <formula>NOT(ISERROR(SEARCH("OK",E33)))</formula>
    </cfRule>
  </conditionalFormatting>
  <conditionalFormatting sqref="E34">
    <cfRule type="containsText" dxfId="2183" priority="3274" operator="containsText" text="OK">
      <formula>NOT(ISERROR(SEARCH("OK",E34)))</formula>
    </cfRule>
  </conditionalFormatting>
  <conditionalFormatting sqref="E34">
    <cfRule type="containsText" dxfId="2182" priority="3280" operator="containsText" text="WORNING">
      <formula>NOT(ISERROR(SEARCH("WORNING",E34)))</formula>
    </cfRule>
    <cfRule type="containsText" dxfId="2181" priority="3281" operator="containsText" text="ALERT">
      <formula>NOT(ISERROR(SEARCH("ALERT",E34)))</formula>
    </cfRule>
    <cfRule type="containsText" dxfId="2180" priority="3282" operator="containsText" text="OK">
      <formula>NOT(ISERROR(SEARCH("OK",E34)))</formula>
    </cfRule>
  </conditionalFormatting>
  <conditionalFormatting sqref="E34">
    <cfRule type="containsText" dxfId="2179" priority="3277" operator="containsText" text="WORNING">
      <formula>NOT(ISERROR(SEARCH("WORNING",E34)))</formula>
    </cfRule>
    <cfRule type="containsText" dxfId="2178" priority="3278" operator="containsText" text="ALERT">
      <formula>NOT(ISERROR(SEARCH("ALERT",E34)))</formula>
    </cfRule>
    <cfRule type="containsText" dxfId="2177" priority="3279" operator="containsText" text="OK">
      <formula>NOT(ISERROR(SEARCH("OK",E34)))</formula>
    </cfRule>
  </conditionalFormatting>
  <conditionalFormatting sqref="E34">
    <cfRule type="containsText" dxfId="2176" priority="3275" operator="containsText" text="WARNING">
      <formula>NOT(ISERROR(SEARCH("WARNING",E34)))</formula>
    </cfRule>
    <cfRule type="containsText" dxfId="2175" priority="3276" operator="containsText" text="OK">
      <formula>NOT(ISERROR(SEARCH("OK",E34)))</formula>
    </cfRule>
  </conditionalFormatting>
  <conditionalFormatting sqref="E6">
    <cfRule type="containsText" dxfId="2174" priority="3268" operator="containsText" text="OK">
      <formula>NOT(ISERROR(SEARCH("OK",E6)))</formula>
    </cfRule>
  </conditionalFormatting>
  <conditionalFormatting sqref="E6">
    <cfRule type="containsText" dxfId="2173" priority="3271" operator="containsText" text="WORNING">
      <formula>NOT(ISERROR(SEARCH("WORNING",E6)))</formula>
    </cfRule>
    <cfRule type="containsText" dxfId="2172" priority="3272" operator="containsText" text="ALERT">
      <formula>NOT(ISERROR(SEARCH("ALERT",E6)))</formula>
    </cfRule>
    <cfRule type="containsText" dxfId="2171" priority="3273" operator="containsText" text="OK">
      <formula>NOT(ISERROR(SEARCH("OK",E6)))</formula>
    </cfRule>
  </conditionalFormatting>
  <conditionalFormatting sqref="E6">
    <cfRule type="containsText" dxfId="2170" priority="3269" operator="containsText" text="WARNING">
      <formula>NOT(ISERROR(SEARCH("WARNING",E6)))</formula>
    </cfRule>
    <cfRule type="containsText" dxfId="2169" priority="3270" operator="containsText" text="OK">
      <formula>NOT(ISERROR(SEARCH("OK",E6)))</formula>
    </cfRule>
  </conditionalFormatting>
  <conditionalFormatting sqref="E35">
    <cfRule type="containsText" dxfId="2168" priority="3259" operator="containsText" text="OK">
      <formula>NOT(ISERROR(SEARCH("OK",E35)))</formula>
    </cfRule>
  </conditionalFormatting>
  <conditionalFormatting sqref="E35">
    <cfRule type="containsText" dxfId="2167" priority="3265" operator="containsText" text="WORNING">
      <formula>NOT(ISERROR(SEARCH("WORNING",E35)))</formula>
    </cfRule>
    <cfRule type="containsText" dxfId="2166" priority="3266" operator="containsText" text="ALERT">
      <formula>NOT(ISERROR(SEARCH("ALERT",E35)))</formula>
    </cfRule>
    <cfRule type="containsText" dxfId="2165" priority="3267" operator="containsText" text="OK">
      <formula>NOT(ISERROR(SEARCH("OK",E35)))</formula>
    </cfRule>
  </conditionalFormatting>
  <conditionalFormatting sqref="E35">
    <cfRule type="containsText" dxfId="2164" priority="3262" operator="containsText" text="WORNING">
      <formula>NOT(ISERROR(SEARCH("WORNING",E35)))</formula>
    </cfRule>
    <cfRule type="containsText" dxfId="2163" priority="3263" operator="containsText" text="ALERT">
      <formula>NOT(ISERROR(SEARCH("ALERT",E35)))</formula>
    </cfRule>
    <cfRule type="containsText" dxfId="2162" priority="3264" operator="containsText" text="OK">
      <formula>NOT(ISERROR(SEARCH("OK",E35)))</formula>
    </cfRule>
  </conditionalFormatting>
  <conditionalFormatting sqref="E35">
    <cfRule type="containsText" dxfId="2161" priority="3260" operator="containsText" text="WARNING">
      <formula>NOT(ISERROR(SEARCH("WARNING",E35)))</formula>
    </cfRule>
    <cfRule type="containsText" dxfId="2160" priority="3261" operator="containsText" text="OK">
      <formula>NOT(ISERROR(SEARCH("OK",E35)))</formula>
    </cfRule>
  </conditionalFormatting>
  <conditionalFormatting sqref="E43:E44">
    <cfRule type="containsText" dxfId="2159" priority="3196" operator="containsText" text="OK">
      <formula>NOT(ISERROR(SEARCH("OK",E43)))</formula>
    </cfRule>
  </conditionalFormatting>
  <conditionalFormatting sqref="E49:E50">
    <cfRule type="containsText" dxfId="2158" priority="3178" operator="containsText" text="OK">
      <formula>NOT(ISERROR(SEARCH("OK",E49)))</formula>
    </cfRule>
  </conditionalFormatting>
  <conditionalFormatting sqref="E43:E44">
    <cfRule type="containsText" dxfId="2157" priority="3202" operator="containsText" text="WORNING">
      <formula>NOT(ISERROR(SEARCH("WORNING",E43)))</formula>
    </cfRule>
    <cfRule type="containsText" dxfId="2156" priority="3203" operator="containsText" text="ALERT">
      <formula>NOT(ISERROR(SEARCH("ALERT",E43)))</formula>
    </cfRule>
    <cfRule type="containsText" dxfId="2155" priority="3204" operator="containsText" text="OK">
      <formula>NOT(ISERROR(SEARCH("OK",E43)))</formula>
    </cfRule>
  </conditionalFormatting>
  <conditionalFormatting sqref="E43:E44">
    <cfRule type="containsText" dxfId="2154" priority="3199" operator="containsText" text="WORNING">
      <formula>NOT(ISERROR(SEARCH("WORNING",E43)))</formula>
    </cfRule>
    <cfRule type="containsText" dxfId="2153" priority="3200" operator="containsText" text="ALERT">
      <formula>NOT(ISERROR(SEARCH("ALERT",E43)))</formula>
    </cfRule>
    <cfRule type="containsText" dxfId="2152" priority="3201" operator="containsText" text="OK">
      <formula>NOT(ISERROR(SEARCH("OK",E43)))</formula>
    </cfRule>
  </conditionalFormatting>
  <conditionalFormatting sqref="E43:E44">
    <cfRule type="containsText" dxfId="2151" priority="3197" operator="containsText" text="WARNING">
      <formula>NOT(ISERROR(SEARCH("WARNING",E43)))</formula>
    </cfRule>
    <cfRule type="containsText" dxfId="2150" priority="3198" operator="containsText" text="OK">
      <formula>NOT(ISERROR(SEARCH("OK",E43)))</formula>
    </cfRule>
  </conditionalFormatting>
  <conditionalFormatting sqref="E39">
    <cfRule type="containsText" dxfId="2149" priority="3241" operator="containsText" text="OK">
      <formula>NOT(ISERROR(SEARCH("OK",E39)))</formula>
    </cfRule>
  </conditionalFormatting>
  <conditionalFormatting sqref="E39">
    <cfRule type="containsText" dxfId="2148" priority="3247" operator="containsText" text="WORNING">
      <formula>NOT(ISERROR(SEARCH("WORNING",E39)))</formula>
    </cfRule>
    <cfRule type="containsText" dxfId="2147" priority="3248" operator="containsText" text="ALERT">
      <formula>NOT(ISERROR(SEARCH("ALERT",E39)))</formula>
    </cfRule>
    <cfRule type="containsText" dxfId="2146" priority="3249" operator="containsText" text="OK">
      <formula>NOT(ISERROR(SEARCH("OK",E39)))</formula>
    </cfRule>
  </conditionalFormatting>
  <conditionalFormatting sqref="E39">
    <cfRule type="containsText" dxfId="2145" priority="3244" operator="containsText" text="WORNING">
      <formula>NOT(ISERROR(SEARCH("WORNING",E39)))</formula>
    </cfRule>
    <cfRule type="containsText" dxfId="2144" priority="3245" operator="containsText" text="ALERT">
      <formula>NOT(ISERROR(SEARCH("ALERT",E39)))</formula>
    </cfRule>
    <cfRule type="containsText" dxfId="2143" priority="3246" operator="containsText" text="OK">
      <formula>NOT(ISERROR(SEARCH("OK",E39)))</formula>
    </cfRule>
  </conditionalFormatting>
  <conditionalFormatting sqref="E39">
    <cfRule type="containsText" dxfId="2142" priority="3242" operator="containsText" text="WARNING">
      <formula>NOT(ISERROR(SEARCH("WARNING",E39)))</formula>
    </cfRule>
    <cfRule type="containsText" dxfId="2141" priority="3243" operator="containsText" text="OK">
      <formula>NOT(ISERROR(SEARCH("OK",E39)))</formula>
    </cfRule>
  </conditionalFormatting>
  <conditionalFormatting sqref="E40">
    <cfRule type="containsText" dxfId="2140" priority="3232" operator="containsText" text="OK">
      <formula>NOT(ISERROR(SEARCH("OK",E40)))</formula>
    </cfRule>
  </conditionalFormatting>
  <conditionalFormatting sqref="E40">
    <cfRule type="containsText" dxfId="2139" priority="3238" operator="containsText" text="WORNING">
      <formula>NOT(ISERROR(SEARCH("WORNING",E40)))</formula>
    </cfRule>
    <cfRule type="containsText" dxfId="2138" priority="3239" operator="containsText" text="ALERT">
      <formula>NOT(ISERROR(SEARCH("ALERT",E40)))</formula>
    </cfRule>
    <cfRule type="containsText" dxfId="2137" priority="3240" operator="containsText" text="OK">
      <formula>NOT(ISERROR(SEARCH("OK",E40)))</formula>
    </cfRule>
  </conditionalFormatting>
  <conditionalFormatting sqref="E40">
    <cfRule type="containsText" dxfId="2136" priority="3235" operator="containsText" text="WORNING">
      <formula>NOT(ISERROR(SEARCH("WORNING",E40)))</formula>
    </cfRule>
    <cfRule type="containsText" dxfId="2135" priority="3236" operator="containsText" text="ALERT">
      <formula>NOT(ISERROR(SEARCH("ALERT",E40)))</formula>
    </cfRule>
    <cfRule type="containsText" dxfId="2134" priority="3237" operator="containsText" text="OK">
      <formula>NOT(ISERROR(SEARCH("OK",E40)))</formula>
    </cfRule>
  </conditionalFormatting>
  <conditionalFormatting sqref="E40">
    <cfRule type="containsText" dxfId="2133" priority="3233" operator="containsText" text="WARNING">
      <formula>NOT(ISERROR(SEARCH("WARNING",E40)))</formula>
    </cfRule>
    <cfRule type="containsText" dxfId="2132" priority="3234" operator="containsText" text="OK">
      <formula>NOT(ISERROR(SEARCH("OK",E40)))</formula>
    </cfRule>
  </conditionalFormatting>
  <conditionalFormatting sqref="E42">
    <cfRule type="containsText" dxfId="2131" priority="3223" operator="containsText" text="OK">
      <formula>NOT(ISERROR(SEARCH("OK",E42)))</formula>
    </cfRule>
  </conditionalFormatting>
  <conditionalFormatting sqref="E42">
    <cfRule type="containsText" dxfId="2130" priority="3229" operator="containsText" text="WORNING">
      <formula>NOT(ISERROR(SEARCH("WORNING",E42)))</formula>
    </cfRule>
    <cfRule type="containsText" dxfId="2129" priority="3230" operator="containsText" text="ALERT">
      <formula>NOT(ISERROR(SEARCH("ALERT",E42)))</formula>
    </cfRule>
    <cfRule type="containsText" dxfId="2128" priority="3231" operator="containsText" text="OK">
      <formula>NOT(ISERROR(SEARCH("OK",E42)))</formula>
    </cfRule>
  </conditionalFormatting>
  <conditionalFormatting sqref="E42">
    <cfRule type="containsText" dxfId="2127" priority="3226" operator="containsText" text="WORNING">
      <formula>NOT(ISERROR(SEARCH("WORNING",E42)))</formula>
    </cfRule>
    <cfRule type="containsText" dxfId="2126" priority="3227" operator="containsText" text="ALERT">
      <formula>NOT(ISERROR(SEARCH("ALERT",E42)))</formula>
    </cfRule>
    <cfRule type="containsText" dxfId="2125" priority="3228" operator="containsText" text="OK">
      <formula>NOT(ISERROR(SEARCH("OK",E42)))</formula>
    </cfRule>
  </conditionalFormatting>
  <conditionalFormatting sqref="E42">
    <cfRule type="containsText" dxfId="2124" priority="3224" operator="containsText" text="WARNING">
      <formula>NOT(ISERROR(SEARCH("WARNING",E42)))</formula>
    </cfRule>
    <cfRule type="containsText" dxfId="2123" priority="3225" operator="containsText" text="OK">
      <formula>NOT(ISERROR(SEARCH("OK",E42)))</formula>
    </cfRule>
  </conditionalFormatting>
  <conditionalFormatting sqref="E41">
    <cfRule type="containsText" dxfId="2122" priority="3214" operator="containsText" text="OK">
      <formula>NOT(ISERROR(SEARCH("OK",E41)))</formula>
    </cfRule>
  </conditionalFormatting>
  <conditionalFormatting sqref="E41">
    <cfRule type="containsText" dxfId="2121" priority="3220" operator="containsText" text="WORNING">
      <formula>NOT(ISERROR(SEARCH("WORNING",E41)))</formula>
    </cfRule>
    <cfRule type="containsText" dxfId="2120" priority="3221" operator="containsText" text="ALERT">
      <formula>NOT(ISERROR(SEARCH("ALERT",E41)))</formula>
    </cfRule>
    <cfRule type="containsText" dxfId="2119" priority="3222" operator="containsText" text="OK">
      <formula>NOT(ISERROR(SEARCH("OK",E41)))</formula>
    </cfRule>
  </conditionalFormatting>
  <conditionalFormatting sqref="E41">
    <cfRule type="containsText" dxfId="2118" priority="3217" operator="containsText" text="WORNING">
      <formula>NOT(ISERROR(SEARCH("WORNING",E41)))</formula>
    </cfRule>
    <cfRule type="containsText" dxfId="2117" priority="3218" operator="containsText" text="ALERT">
      <formula>NOT(ISERROR(SEARCH("ALERT",E41)))</formula>
    </cfRule>
    <cfRule type="containsText" dxfId="2116" priority="3219" operator="containsText" text="OK">
      <formula>NOT(ISERROR(SEARCH("OK",E41)))</formula>
    </cfRule>
  </conditionalFormatting>
  <conditionalFormatting sqref="E41">
    <cfRule type="containsText" dxfId="2115" priority="3215" operator="containsText" text="WARNING">
      <formula>NOT(ISERROR(SEARCH("WARNING",E41)))</formula>
    </cfRule>
    <cfRule type="containsText" dxfId="2114" priority="3216" operator="containsText" text="OK">
      <formula>NOT(ISERROR(SEARCH("OK",E41)))</formula>
    </cfRule>
  </conditionalFormatting>
  <conditionalFormatting sqref="E49:E50">
    <cfRule type="containsText" dxfId="2113" priority="3184" operator="containsText" text="WORNING">
      <formula>NOT(ISERROR(SEARCH("WORNING",E49)))</formula>
    </cfRule>
    <cfRule type="containsText" dxfId="2112" priority="3185" operator="containsText" text="ALERT">
      <formula>NOT(ISERROR(SEARCH("ALERT",E49)))</formula>
    </cfRule>
    <cfRule type="containsText" dxfId="2111" priority="3186" operator="containsText" text="OK">
      <formula>NOT(ISERROR(SEARCH("OK",E49)))</formula>
    </cfRule>
  </conditionalFormatting>
  <conditionalFormatting sqref="E49:E50">
    <cfRule type="containsText" dxfId="2110" priority="3181" operator="containsText" text="WORNING">
      <formula>NOT(ISERROR(SEARCH("WORNING",E49)))</formula>
    </cfRule>
    <cfRule type="containsText" dxfId="2109" priority="3182" operator="containsText" text="ALERT">
      <formula>NOT(ISERROR(SEARCH("ALERT",E49)))</formula>
    </cfRule>
    <cfRule type="containsText" dxfId="2108" priority="3183" operator="containsText" text="OK">
      <formula>NOT(ISERROR(SEARCH("OK",E49)))</formula>
    </cfRule>
  </conditionalFormatting>
  <conditionalFormatting sqref="E49:E50">
    <cfRule type="containsText" dxfId="2107" priority="3179" operator="containsText" text="WARNING">
      <formula>NOT(ISERROR(SEARCH("WARNING",E49)))</formula>
    </cfRule>
    <cfRule type="containsText" dxfId="2106" priority="3180" operator="containsText" text="OK">
      <formula>NOT(ISERROR(SEARCH("OK",E49)))</formula>
    </cfRule>
  </conditionalFormatting>
  <conditionalFormatting sqref="E55">
    <cfRule type="containsText" dxfId="2105" priority="3169" operator="containsText" text="OK">
      <formula>NOT(ISERROR(SEARCH("OK",E55)))</formula>
    </cfRule>
  </conditionalFormatting>
  <conditionalFormatting sqref="E55">
    <cfRule type="containsText" dxfId="2104" priority="3175" operator="containsText" text="WORNING">
      <formula>NOT(ISERROR(SEARCH("WORNING",E55)))</formula>
    </cfRule>
    <cfRule type="containsText" dxfId="2103" priority="3176" operator="containsText" text="ALERT">
      <formula>NOT(ISERROR(SEARCH("ALERT",E55)))</formula>
    </cfRule>
    <cfRule type="containsText" dxfId="2102" priority="3177" operator="containsText" text="OK">
      <formula>NOT(ISERROR(SEARCH("OK",E55)))</formula>
    </cfRule>
  </conditionalFormatting>
  <conditionalFormatting sqref="E55">
    <cfRule type="containsText" dxfId="2101" priority="3172" operator="containsText" text="WORNING">
      <formula>NOT(ISERROR(SEARCH("WORNING",E55)))</formula>
    </cfRule>
    <cfRule type="containsText" dxfId="2100" priority="3173" operator="containsText" text="ALERT">
      <formula>NOT(ISERROR(SEARCH("ALERT",E55)))</formula>
    </cfRule>
    <cfRule type="containsText" dxfId="2099" priority="3174" operator="containsText" text="OK">
      <formula>NOT(ISERROR(SEARCH("OK",E55)))</formula>
    </cfRule>
  </conditionalFormatting>
  <conditionalFormatting sqref="E55">
    <cfRule type="containsText" dxfId="2098" priority="3170" operator="containsText" text="WARNING">
      <formula>NOT(ISERROR(SEARCH("WARNING",E55)))</formula>
    </cfRule>
    <cfRule type="containsText" dxfId="2097" priority="3171" operator="containsText" text="OK">
      <formula>NOT(ISERROR(SEARCH("OK",E55)))</formula>
    </cfRule>
  </conditionalFormatting>
  <conditionalFormatting sqref="E56">
    <cfRule type="containsText" dxfId="2096" priority="3160" operator="containsText" text="OK">
      <formula>NOT(ISERROR(SEARCH("OK",E56)))</formula>
    </cfRule>
  </conditionalFormatting>
  <conditionalFormatting sqref="E56">
    <cfRule type="containsText" dxfId="2095" priority="3166" operator="containsText" text="WORNING">
      <formula>NOT(ISERROR(SEARCH("WORNING",E56)))</formula>
    </cfRule>
    <cfRule type="containsText" dxfId="2094" priority="3167" operator="containsText" text="ALERT">
      <formula>NOT(ISERROR(SEARCH("ALERT",E56)))</formula>
    </cfRule>
    <cfRule type="containsText" dxfId="2093" priority="3168" operator="containsText" text="OK">
      <formula>NOT(ISERROR(SEARCH("OK",E56)))</formula>
    </cfRule>
  </conditionalFormatting>
  <conditionalFormatting sqref="E56">
    <cfRule type="containsText" dxfId="2092" priority="3163" operator="containsText" text="WORNING">
      <formula>NOT(ISERROR(SEARCH("WORNING",E56)))</formula>
    </cfRule>
    <cfRule type="containsText" dxfId="2091" priority="3164" operator="containsText" text="ALERT">
      <formula>NOT(ISERROR(SEARCH("ALERT",E56)))</formula>
    </cfRule>
    <cfRule type="containsText" dxfId="2090" priority="3165" operator="containsText" text="OK">
      <formula>NOT(ISERROR(SEARCH("OK",E56)))</formula>
    </cfRule>
  </conditionalFormatting>
  <conditionalFormatting sqref="E56">
    <cfRule type="containsText" dxfId="2089" priority="3161" operator="containsText" text="WARNING">
      <formula>NOT(ISERROR(SEARCH("WARNING",E56)))</formula>
    </cfRule>
    <cfRule type="containsText" dxfId="2088" priority="3162" operator="containsText" text="OK">
      <formula>NOT(ISERROR(SEARCH("OK",E56)))</formula>
    </cfRule>
  </conditionalFormatting>
  <conditionalFormatting sqref="E57">
    <cfRule type="containsText" dxfId="2087" priority="3151" operator="containsText" text="OK">
      <formula>NOT(ISERROR(SEARCH("OK",E57)))</formula>
    </cfRule>
  </conditionalFormatting>
  <conditionalFormatting sqref="E57">
    <cfRule type="containsText" dxfId="2086" priority="3157" operator="containsText" text="WORNING">
      <formula>NOT(ISERROR(SEARCH("WORNING",E57)))</formula>
    </cfRule>
    <cfRule type="containsText" dxfId="2085" priority="3158" operator="containsText" text="ALERT">
      <formula>NOT(ISERROR(SEARCH("ALERT",E57)))</formula>
    </cfRule>
    <cfRule type="containsText" dxfId="2084" priority="3159" operator="containsText" text="OK">
      <formula>NOT(ISERROR(SEARCH("OK",E57)))</formula>
    </cfRule>
  </conditionalFormatting>
  <conditionalFormatting sqref="E57">
    <cfRule type="containsText" dxfId="2083" priority="3154" operator="containsText" text="WORNING">
      <formula>NOT(ISERROR(SEARCH("WORNING",E57)))</formula>
    </cfRule>
    <cfRule type="containsText" dxfId="2082" priority="3155" operator="containsText" text="ALERT">
      <formula>NOT(ISERROR(SEARCH("ALERT",E57)))</formula>
    </cfRule>
    <cfRule type="containsText" dxfId="2081" priority="3156" operator="containsText" text="OK">
      <formula>NOT(ISERROR(SEARCH("OK",E57)))</formula>
    </cfRule>
  </conditionalFormatting>
  <conditionalFormatting sqref="E57">
    <cfRule type="containsText" dxfId="2080" priority="3152" operator="containsText" text="WARNING">
      <formula>NOT(ISERROR(SEARCH("WARNING",E57)))</formula>
    </cfRule>
    <cfRule type="containsText" dxfId="2079" priority="3153" operator="containsText" text="OK">
      <formula>NOT(ISERROR(SEARCH("OK",E57)))</formula>
    </cfRule>
  </conditionalFormatting>
  <conditionalFormatting sqref="E58">
    <cfRule type="containsText" dxfId="2078" priority="3142" operator="containsText" text="OK">
      <formula>NOT(ISERROR(SEARCH("OK",E58)))</formula>
    </cfRule>
  </conditionalFormatting>
  <conditionalFormatting sqref="E58">
    <cfRule type="containsText" dxfId="2077" priority="3148" operator="containsText" text="WORNING">
      <formula>NOT(ISERROR(SEARCH("WORNING",E58)))</formula>
    </cfRule>
    <cfRule type="containsText" dxfId="2076" priority="3149" operator="containsText" text="ALERT">
      <formula>NOT(ISERROR(SEARCH("ALERT",E58)))</formula>
    </cfRule>
    <cfRule type="containsText" dxfId="2075" priority="3150" operator="containsText" text="OK">
      <formula>NOT(ISERROR(SEARCH("OK",E58)))</formula>
    </cfRule>
  </conditionalFormatting>
  <conditionalFormatting sqref="E58">
    <cfRule type="containsText" dxfId="2074" priority="3145" operator="containsText" text="WORNING">
      <formula>NOT(ISERROR(SEARCH("WORNING",E58)))</formula>
    </cfRule>
    <cfRule type="containsText" dxfId="2073" priority="3146" operator="containsText" text="ALERT">
      <formula>NOT(ISERROR(SEARCH("ALERT",E58)))</formula>
    </cfRule>
    <cfRule type="containsText" dxfId="2072" priority="3147" operator="containsText" text="OK">
      <formula>NOT(ISERROR(SEARCH("OK",E58)))</formula>
    </cfRule>
  </conditionalFormatting>
  <conditionalFormatting sqref="E58">
    <cfRule type="containsText" dxfId="2071" priority="3143" operator="containsText" text="WARNING">
      <formula>NOT(ISERROR(SEARCH("WARNING",E58)))</formula>
    </cfRule>
    <cfRule type="containsText" dxfId="2070" priority="3144" operator="containsText" text="OK">
      <formula>NOT(ISERROR(SEARCH("OK",E58)))</formula>
    </cfRule>
  </conditionalFormatting>
  <conditionalFormatting sqref="E60">
    <cfRule type="containsText" dxfId="2069" priority="3088" operator="containsText" text="OK">
      <formula>NOT(ISERROR(SEARCH("OK",E60)))</formula>
    </cfRule>
  </conditionalFormatting>
  <conditionalFormatting sqref="E60">
    <cfRule type="containsText" dxfId="2068" priority="3094" operator="containsText" text="WORNING">
      <formula>NOT(ISERROR(SEARCH("WORNING",E60)))</formula>
    </cfRule>
    <cfRule type="containsText" dxfId="2067" priority="3095" operator="containsText" text="ALERT">
      <formula>NOT(ISERROR(SEARCH("ALERT",E60)))</formula>
    </cfRule>
    <cfRule type="containsText" dxfId="2066" priority="3096" operator="containsText" text="OK">
      <formula>NOT(ISERROR(SEARCH("OK",E60)))</formula>
    </cfRule>
  </conditionalFormatting>
  <conditionalFormatting sqref="E60">
    <cfRule type="containsText" dxfId="2065" priority="3091" operator="containsText" text="WORNING">
      <formula>NOT(ISERROR(SEARCH("WORNING",E60)))</formula>
    </cfRule>
    <cfRule type="containsText" dxfId="2064" priority="3092" operator="containsText" text="ALERT">
      <formula>NOT(ISERROR(SEARCH("ALERT",E60)))</formula>
    </cfRule>
    <cfRule type="containsText" dxfId="2063" priority="3093" operator="containsText" text="OK">
      <formula>NOT(ISERROR(SEARCH("OK",E60)))</formula>
    </cfRule>
  </conditionalFormatting>
  <conditionalFormatting sqref="E60">
    <cfRule type="containsText" dxfId="2062" priority="3089" operator="containsText" text="WARNING">
      <formula>NOT(ISERROR(SEARCH("WARNING",E60)))</formula>
    </cfRule>
    <cfRule type="containsText" dxfId="2061" priority="3090" operator="containsText" text="OK">
      <formula>NOT(ISERROR(SEARCH("OK",E60)))</formula>
    </cfRule>
  </conditionalFormatting>
  <conditionalFormatting sqref="E59">
    <cfRule type="containsText" dxfId="2060" priority="3079" operator="containsText" text="OK">
      <formula>NOT(ISERROR(SEARCH("OK",E59)))</formula>
    </cfRule>
  </conditionalFormatting>
  <conditionalFormatting sqref="E59">
    <cfRule type="containsText" dxfId="2059" priority="3085" operator="containsText" text="WORNING">
      <formula>NOT(ISERROR(SEARCH("WORNING",E59)))</formula>
    </cfRule>
    <cfRule type="containsText" dxfId="2058" priority="3086" operator="containsText" text="ALERT">
      <formula>NOT(ISERROR(SEARCH("ALERT",E59)))</formula>
    </cfRule>
    <cfRule type="containsText" dxfId="2057" priority="3087" operator="containsText" text="OK">
      <formula>NOT(ISERROR(SEARCH("OK",E59)))</formula>
    </cfRule>
  </conditionalFormatting>
  <conditionalFormatting sqref="E59">
    <cfRule type="containsText" dxfId="2056" priority="3082" operator="containsText" text="WORNING">
      <formula>NOT(ISERROR(SEARCH("WORNING",E59)))</formula>
    </cfRule>
    <cfRule type="containsText" dxfId="2055" priority="3083" operator="containsText" text="ALERT">
      <formula>NOT(ISERROR(SEARCH("ALERT",E59)))</formula>
    </cfRule>
    <cfRule type="containsText" dxfId="2054" priority="3084" operator="containsText" text="OK">
      <formula>NOT(ISERROR(SEARCH("OK",E59)))</formula>
    </cfRule>
  </conditionalFormatting>
  <conditionalFormatting sqref="E59">
    <cfRule type="containsText" dxfId="2053" priority="3080" operator="containsText" text="WARNING">
      <formula>NOT(ISERROR(SEARCH("WARNING",E59)))</formula>
    </cfRule>
    <cfRule type="containsText" dxfId="2052" priority="3081" operator="containsText" text="OK">
      <formula>NOT(ISERROR(SEARCH("OK",E59)))</formula>
    </cfRule>
  </conditionalFormatting>
  <conditionalFormatting sqref="E170">
    <cfRule type="containsText" dxfId="2051" priority="742" operator="containsText" text="WORNING">
      <formula>NOT(ISERROR(SEARCH("WORNING",E170)))</formula>
    </cfRule>
    <cfRule type="containsText" dxfId="2050" priority="743" operator="containsText" text="ALERT">
      <formula>NOT(ISERROR(SEARCH("ALERT",E170)))</formula>
    </cfRule>
    <cfRule type="containsText" dxfId="2049" priority="744" operator="containsText" text="OK">
      <formula>NOT(ISERROR(SEARCH("OK",E170)))</formula>
    </cfRule>
  </conditionalFormatting>
  <conditionalFormatting sqref="E243">
    <cfRule type="containsText" dxfId="2048" priority="1060" operator="containsText" text="WORNING">
      <formula>NOT(ISERROR(SEARCH("WORNING",E243)))</formula>
    </cfRule>
    <cfRule type="containsText" dxfId="2047" priority="1061" operator="containsText" text="ALERT">
      <formula>NOT(ISERROR(SEARCH("ALERT",E243)))</formula>
    </cfRule>
    <cfRule type="containsText" dxfId="2046" priority="1062" operator="containsText" text="OK">
      <formula>NOT(ISERROR(SEARCH("OK",E243)))</formula>
    </cfRule>
  </conditionalFormatting>
  <conditionalFormatting sqref="E246">
    <cfRule type="containsText" dxfId="2045" priority="1051" operator="containsText" text="WORNING">
      <formula>NOT(ISERROR(SEARCH("WORNING",E246)))</formula>
    </cfRule>
    <cfRule type="containsText" dxfId="2044" priority="1052" operator="containsText" text="ALERT">
      <formula>NOT(ISERROR(SEARCH("ALERT",E246)))</formula>
    </cfRule>
    <cfRule type="containsText" dxfId="2043" priority="1053" operator="containsText" text="OK">
      <formula>NOT(ISERROR(SEARCH("OK",E246)))</formula>
    </cfRule>
  </conditionalFormatting>
  <conditionalFormatting sqref="E192">
    <cfRule type="containsText" dxfId="2042" priority="1372" operator="containsText" text="WORNING">
      <formula>NOT(ISERROR(SEARCH("WORNING",E192)))</formula>
    </cfRule>
    <cfRule type="containsText" dxfId="2041" priority="1373" operator="containsText" text="ALERT">
      <formula>NOT(ISERROR(SEARCH("ALERT",E192)))</formula>
    </cfRule>
    <cfRule type="containsText" dxfId="2040" priority="1374" operator="containsText" text="OK">
      <formula>NOT(ISERROR(SEARCH("OK",E192)))</formula>
    </cfRule>
  </conditionalFormatting>
  <conditionalFormatting sqref="E193">
    <cfRule type="containsText" dxfId="2039" priority="1363" operator="containsText" text="WORNING">
      <formula>NOT(ISERROR(SEARCH("WORNING",E193)))</formula>
    </cfRule>
    <cfRule type="containsText" dxfId="2038" priority="1364" operator="containsText" text="ALERT">
      <formula>NOT(ISERROR(SEARCH("ALERT",E193)))</formula>
    </cfRule>
    <cfRule type="containsText" dxfId="2037" priority="1365" operator="containsText" text="OK">
      <formula>NOT(ISERROR(SEARCH("OK",E193)))</formula>
    </cfRule>
  </conditionalFormatting>
  <conditionalFormatting sqref="E61">
    <cfRule type="containsText" dxfId="2036" priority="3016" operator="containsText" text="OK">
      <formula>NOT(ISERROR(SEARCH("OK",E61)))</formula>
    </cfRule>
  </conditionalFormatting>
  <conditionalFormatting sqref="E61">
    <cfRule type="containsText" dxfId="2035" priority="3022" operator="containsText" text="WORNING">
      <formula>NOT(ISERROR(SEARCH("WORNING",E61)))</formula>
    </cfRule>
    <cfRule type="containsText" dxfId="2034" priority="3023" operator="containsText" text="ALERT">
      <formula>NOT(ISERROR(SEARCH("ALERT",E61)))</formula>
    </cfRule>
    <cfRule type="containsText" dxfId="2033" priority="3024" operator="containsText" text="OK">
      <formula>NOT(ISERROR(SEARCH("OK",E61)))</formula>
    </cfRule>
  </conditionalFormatting>
  <conditionalFormatting sqref="E61">
    <cfRule type="containsText" dxfId="2032" priority="3019" operator="containsText" text="WORNING">
      <formula>NOT(ISERROR(SEARCH("WORNING",E61)))</formula>
    </cfRule>
    <cfRule type="containsText" dxfId="2031" priority="3020" operator="containsText" text="ALERT">
      <formula>NOT(ISERROR(SEARCH("ALERT",E61)))</formula>
    </cfRule>
    <cfRule type="containsText" dxfId="2030" priority="3021" operator="containsText" text="OK">
      <formula>NOT(ISERROR(SEARCH("OK",E61)))</formula>
    </cfRule>
  </conditionalFormatting>
  <conditionalFormatting sqref="E61">
    <cfRule type="containsText" dxfId="2029" priority="3017" operator="containsText" text="WARNING">
      <formula>NOT(ISERROR(SEARCH("WARNING",E61)))</formula>
    </cfRule>
    <cfRule type="containsText" dxfId="2028" priority="3018" operator="containsText" text="OK">
      <formula>NOT(ISERROR(SEARCH("OK",E61)))</formula>
    </cfRule>
  </conditionalFormatting>
  <conditionalFormatting sqref="E147">
    <cfRule type="containsText" dxfId="2027" priority="2290" operator="containsText" text="WORNING">
      <formula>NOT(ISERROR(SEARCH("WORNING",E147)))</formula>
    </cfRule>
    <cfRule type="containsText" dxfId="2026" priority="2291" operator="containsText" text="ALERT">
      <formula>NOT(ISERROR(SEARCH("ALERT",E147)))</formula>
    </cfRule>
    <cfRule type="containsText" dxfId="2025" priority="2292" operator="containsText" text="OK">
      <formula>NOT(ISERROR(SEARCH("OK",E147)))</formula>
    </cfRule>
  </conditionalFormatting>
  <conditionalFormatting sqref="E146">
    <cfRule type="containsText" dxfId="2024" priority="2299" operator="containsText" text="WORNING">
      <formula>NOT(ISERROR(SEARCH("WORNING",E146)))</formula>
    </cfRule>
    <cfRule type="containsText" dxfId="2023" priority="2300" operator="containsText" text="ALERT">
      <formula>NOT(ISERROR(SEARCH("ALERT",E146)))</formula>
    </cfRule>
    <cfRule type="containsText" dxfId="2022" priority="2301" operator="containsText" text="OK">
      <formula>NOT(ISERROR(SEARCH("OK",E146)))</formula>
    </cfRule>
  </conditionalFormatting>
  <conditionalFormatting sqref="E139">
    <cfRule type="containsText" dxfId="2021" priority="2335" operator="containsText" text="WORNING">
      <formula>NOT(ISERROR(SEARCH("WORNING",E139)))</formula>
    </cfRule>
    <cfRule type="containsText" dxfId="2020" priority="2336" operator="containsText" text="ALERT">
      <formula>NOT(ISERROR(SEARCH("ALERT",E139)))</formula>
    </cfRule>
    <cfRule type="containsText" dxfId="2019" priority="2337" operator="containsText" text="OK">
      <formula>NOT(ISERROR(SEARCH("OK",E139)))</formula>
    </cfRule>
  </conditionalFormatting>
  <conditionalFormatting sqref="E140">
    <cfRule type="containsText" dxfId="2018" priority="2326" operator="containsText" text="WORNING">
      <formula>NOT(ISERROR(SEARCH("WORNING",E140)))</formula>
    </cfRule>
    <cfRule type="containsText" dxfId="2017" priority="2327" operator="containsText" text="ALERT">
      <formula>NOT(ISERROR(SEARCH("ALERT",E140)))</formula>
    </cfRule>
    <cfRule type="containsText" dxfId="2016" priority="2328" operator="containsText" text="OK">
      <formula>NOT(ISERROR(SEARCH("OK",E140)))</formula>
    </cfRule>
  </conditionalFormatting>
  <conditionalFormatting sqref="E141">
    <cfRule type="containsText" dxfId="2015" priority="2317" operator="containsText" text="WORNING">
      <formula>NOT(ISERROR(SEARCH("WORNING",E141)))</formula>
    </cfRule>
    <cfRule type="containsText" dxfId="2014" priority="2318" operator="containsText" text="ALERT">
      <formula>NOT(ISERROR(SEARCH("ALERT",E141)))</formula>
    </cfRule>
    <cfRule type="containsText" dxfId="2013" priority="2319" operator="containsText" text="OK">
      <formula>NOT(ISERROR(SEARCH("OK",E141)))</formula>
    </cfRule>
  </conditionalFormatting>
  <conditionalFormatting sqref="E142">
    <cfRule type="containsText" dxfId="2012" priority="2308" operator="containsText" text="WORNING">
      <formula>NOT(ISERROR(SEARCH("WORNING",E142)))</formula>
    </cfRule>
    <cfRule type="containsText" dxfId="2011" priority="2309" operator="containsText" text="ALERT">
      <formula>NOT(ISERROR(SEARCH("ALERT",E142)))</formula>
    </cfRule>
    <cfRule type="containsText" dxfId="2010" priority="2310" operator="containsText" text="OK">
      <formula>NOT(ISERROR(SEARCH("OK",E142)))</formula>
    </cfRule>
  </conditionalFormatting>
  <conditionalFormatting sqref="E149">
    <cfRule type="containsText" dxfId="2009" priority="2281" operator="containsText" text="WORNING">
      <formula>NOT(ISERROR(SEARCH("WORNING",E149)))</formula>
    </cfRule>
    <cfRule type="containsText" dxfId="2008" priority="2282" operator="containsText" text="ALERT">
      <formula>NOT(ISERROR(SEARCH("ALERT",E149)))</formula>
    </cfRule>
    <cfRule type="containsText" dxfId="2007" priority="2283" operator="containsText" text="OK">
      <formula>NOT(ISERROR(SEARCH("OK",E149)))</formula>
    </cfRule>
  </conditionalFormatting>
  <conditionalFormatting sqref="E148">
    <cfRule type="containsText" dxfId="2006" priority="2272" operator="containsText" text="WORNING">
      <formula>NOT(ISERROR(SEARCH("WORNING",E148)))</formula>
    </cfRule>
    <cfRule type="containsText" dxfId="2005" priority="2273" operator="containsText" text="ALERT">
      <formula>NOT(ISERROR(SEARCH("ALERT",E148)))</formula>
    </cfRule>
    <cfRule type="containsText" dxfId="2004" priority="2274" operator="containsText" text="OK">
      <formula>NOT(ISERROR(SEARCH("OK",E148)))</formula>
    </cfRule>
  </conditionalFormatting>
  <conditionalFormatting sqref="E150:E151">
    <cfRule type="containsText" dxfId="2003" priority="2263" operator="containsText" text="WORNING">
      <formula>NOT(ISERROR(SEARCH("WORNING",E150)))</formula>
    </cfRule>
    <cfRule type="containsText" dxfId="2002" priority="2264" operator="containsText" text="ALERT">
      <formula>NOT(ISERROR(SEARCH("ALERT",E150)))</formula>
    </cfRule>
    <cfRule type="containsText" dxfId="2001" priority="2265" operator="containsText" text="OK">
      <formula>NOT(ISERROR(SEARCH("OK",E150)))</formula>
    </cfRule>
  </conditionalFormatting>
  <conditionalFormatting sqref="E62">
    <cfRule type="containsText" dxfId="2000" priority="2929" operator="containsText" text="OK">
      <formula>NOT(ISERROR(SEARCH("OK",E62)))</formula>
    </cfRule>
  </conditionalFormatting>
  <conditionalFormatting sqref="E62">
    <cfRule type="containsText" dxfId="1999" priority="2932" operator="containsText" text="WORNING">
      <formula>NOT(ISERROR(SEARCH("WORNING",E62)))</formula>
    </cfRule>
    <cfRule type="containsText" dxfId="1998" priority="2933" operator="containsText" text="ALERT">
      <formula>NOT(ISERROR(SEARCH("ALERT",E62)))</formula>
    </cfRule>
    <cfRule type="containsText" dxfId="1997" priority="2934" operator="containsText" text="OK">
      <formula>NOT(ISERROR(SEARCH("OK",E62)))</formula>
    </cfRule>
  </conditionalFormatting>
  <conditionalFormatting sqref="E62">
    <cfRule type="containsText" dxfId="1996" priority="2930" operator="containsText" text="WARNING">
      <formula>NOT(ISERROR(SEARCH("WARNING",E62)))</formula>
    </cfRule>
    <cfRule type="containsText" dxfId="1995" priority="2931" operator="containsText" text="OK">
      <formula>NOT(ISERROR(SEARCH("OK",E62)))</formula>
    </cfRule>
  </conditionalFormatting>
  <conditionalFormatting sqref="E62">
    <cfRule type="containsText" dxfId="1994" priority="2920" operator="containsText" text="OK">
      <formula>NOT(ISERROR(SEARCH("OK",E62)))</formula>
    </cfRule>
  </conditionalFormatting>
  <conditionalFormatting sqref="E62">
    <cfRule type="containsText" dxfId="1993" priority="2926" operator="containsText" text="WORNING">
      <formula>NOT(ISERROR(SEARCH("WORNING",E62)))</formula>
    </cfRule>
    <cfRule type="containsText" dxfId="1992" priority="2927" operator="containsText" text="ALERT">
      <formula>NOT(ISERROR(SEARCH("ALERT",E62)))</formula>
    </cfRule>
    <cfRule type="containsText" dxfId="1991" priority="2928" operator="containsText" text="OK">
      <formula>NOT(ISERROR(SEARCH("OK",E62)))</formula>
    </cfRule>
  </conditionalFormatting>
  <conditionalFormatting sqref="E62">
    <cfRule type="containsText" dxfId="1990" priority="2923" operator="containsText" text="WORNING">
      <formula>NOT(ISERROR(SEARCH("WORNING",E62)))</formula>
    </cfRule>
    <cfRule type="containsText" dxfId="1989" priority="2924" operator="containsText" text="ALERT">
      <formula>NOT(ISERROR(SEARCH("ALERT",E62)))</formula>
    </cfRule>
    <cfRule type="containsText" dxfId="1988" priority="2925" operator="containsText" text="OK">
      <formula>NOT(ISERROR(SEARCH("OK",E62)))</formula>
    </cfRule>
  </conditionalFormatting>
  <conditionalFormatting sqref="E62">
    <cfRule type="containsText" dxfId="1987" priority="2921" operator="containsText" text="WARNING">
      <formula>NOT(ISERROR(SEARCH("WARNING",E62)))</formula>
    </cfRule>
    <cfRule type="containsText" dxfId="1986" priority="2922" operator="containsText" text="OK">
      <formula>NOT(ISERROR(SEARCH("OK",E62)))</formula>
    </cfRule>
  </conditionalFormatting>
  <conditionalFormatting sqref="E63">
    <cfRule type="containsText" dxfId="1985" priority="2899" operator="containsText" text="OK">
      <formula>NOT(ISERROR(SEARCH("OK",E63)))</formula>
    </cfRule>
  </conditionalFormatting>
  <conditionalFormatting sqref="E63">
    <cfRule type="containsText" dxfId="1984" priority="2902" operator="containsText" text="WORNING">
      <formula>NOT(ISERROR(SEARCH("WORNING",E63)))</formula>
    </cfRule>
    <cfRule type="containsText" dxfId="1983" priority="2903" operator="containsText" text="ALERT">
      <formula>NOT(ISERROR(SEARCH("ALERT",E63)))</formula>
    </cfRule>
    <cfRule type="containsText" dxfId="1982" priority="2904" operator="containsText" text="OK">
      <formula>NOT(ISERROR(SEARCH("OK",E63)))</formula>
    </cfRule>
  </conditionalFormatting>
  <conditionalFormatting sqref="E63">
    <cfRule type="containsText" dxfId="1981" priority="2900" operator="containsText" text="WARNING">
      <formula>NOT(ISERROR(SEARCH("WARNING",E63)))</formula>
    </cfRule>
    <cfRule type="containsText" dxfId="1980" priority="2901" operator="containsText" text="OK">
      <formula>NOT(ISERROR(SEARCH("OK",E63)))</formula>
    </cfRule>
  </conditionalFormatting>
  <conditionalFormatting sqref="E63">
    <cfRule type="containsText" dxfId="1979" priority="2890" operator="containsText" text="OK">
      <formula>NOT(ISERROR(SEARCH("OK",E63)))</formula>
    </cfRule>
  </conditionalFormatting>
  <conditionalFormatting sqref="E63">
    <cfRule type="containsText" dxfId="1978" priority="2896" operator="containsText" text="WORNING">
      <formula>NOT(ISERROR(SEARCH("WORNING",E63)))</formula>
    </cfRule>
    <cfRule type="containsText" dxfId="1977" priority="2897" operator="containsText" text="ALERT">
      <formula>NOT(ISERROR(SEARCH("ALERT",E63)))</formula>
    </cfRule>
    <cfRule type="containsText" dxfId="1976" priority="2898" operator="containsText" text="OK">
      <formula>NOT(ISERROR(SEARCH("OK",E63)))</formula>
    </cfRule>
  </conditionalFormatting>
  <conditionalFormatting sqref="E63">
    <cfRule type="containsText" dxfId="1975" priority="2893" operator="containsText" text="WORNING">
      <formula>NOT(ISERROR(SEARCH("WORNING",E63)))</formula>
    </cfRule>
    <cfRule type="containsText" dxfId="1974" priority="2894" operator="containsText" text="ALERT">
      <formula>NOT(ISERROR(SEARCH("ALERT",E63)))</formula>
    </cfRule>
    <cfRule type="containsText" dxfId="1973" priority="2895" operator="containsText" text="OK">
      <formula>NOT(ISERROR(SEARCH("OK",E63)))</formula>
    </cfRule>
  </conditionalFormatting>
  <conditionalFormatting sqref="E63">
    <cfRule type="containsText" dxfId="1972" priority="2891" operator="containsText" text="WARNING">
      <formula>NOT(ISERROR(SEARCH("WARNING",E63)))</formula>
    </cfRule>
    <cfRule type="containsText" dxfId="1971" priority="2892" operator="containsText" text="OK">
      <formula>NOT(ISERROR(SEARCH("OK",E63)))</formula>
    </cfRule>
  </conditionalFormatting>
  <conditionalFormatting sqref="E64">
    <cfRule type="containsText" dxfId="1970" priority="2884" operator="containsText" text="OK">
      <formula>NOT(ISERROR(SEARCH("OK",E64)))</formula>
    </cfRule>
  </conditionalFormatting>
  <conditionalFormatting sqref="E64">
    <cfRule type="containsText" dxfId="1969" priority="2887" operator="containsText" text="WORNING">
      <formula>NOT(ISERROR(SEARCH("WORNING",E64)))</formula>
    </cfRule>
    <cfRule type="containsText" dxfId="1968" priority="2888" operator="containsText" text="ALERT">
      <formula>NOT(ISERROR(SEARCH("ALERT",E64)))</formula>
    </cfRule>
    <cfRule type="containsText" dxfId="1967" priority="2889" operator="containsText" text="OK">
      <formula>NOT(ISERROR(SEARCH("OK",E64)))</formula>
    </cfRule>
  </conditionalFormatting>
  <conditionalFormatting sqref="E64">
    <cfRule type="containsText" dxfId="1966" priority="2885" operator="containsText" text="WARNING">
      <formula>NOT(ISERROR(SEARCH("WARNING",E64)))</formula>
    </cfRule>
    <cfRule type="containsText" dxfId="1965" priority="2886" operator="containsText" text="OK">
      <formula>NOT(ISERROR(SEARCH("OK",E64)))</formula>
    </cfRule>
  </conditionalFormatting>
  <conditionalFormatting sqref="E64">
    <cfRule type="containsText" dxfId="1964" priority="2875" operator="containsText" text="OK">
      <formula>NOT(ISERROR(SEARCH("OK",E64)))</formula>
    </cfRule>
  </conditionalFormatting>
  <conditionalFormatting sqref="E64">
    <cfRule type="containsText" dxfId="1963" priority="2881" operator="containsText" text="WORNING">
      <formula>NOT(ISERROR(SEARCH("WORNING",E64)))</formula>
    </cfRule>
    <cfRule type="containsText" dxfId="1962" priority="2882" operator="containsText" text="ALERT">
      <formula>NOT(ISERROR(SEARCH("ALERT",E64)))</formula>
    </cfRule>
    <cfRule type="containsText" dxfId="1961" priority="2883" operator="containsText" text="OK">
      <formula>NOT(ISERROR(SEARCH("OK",E64)))</formula>
    </cfRule>
  </conditionalFormatting>
  <conditionalFormatting sqref="E64">
    <cfRule type="containsText" dxfId="1960" priority="2878" operator="containsText" text="WORNING">
      <formula>NOT(ISERROR(SEARCH("WORNING",E64)))</formula>
    </cfRule>
    <cfRule type="containsText" dxfId="1959" priority="2879" operator="containsText" text="ALERT">
      <formula>NOT(ISERROR(SEARCH("ALERT",E64)))</formula>
    </cfRule>
    <cfRule type="containsText" dxfId="1958" priority="2880" operator="containsText" text="OK">
      <formula>NOT(ISERROR(SEARCH("OK",E64)))</formula>
    </cfRule>
  </conditionalFormatting>
  <conditionalFormatting sqref="E64">
    <cfRule type="containsText" dxfId="1957" priority="2876" operator="containsText" text="WARNING">
      <formula>NOT(ISERROR(SEARCH("WARNING",E64)))</formula>
    </cfRule>
    <cfRule type="containsText" dxfId="1956" priority="2877" operator="containsText" text="OK">
      <formula>NOT(ISERROR(SEARCH("OK",E64)))</formula>
    </cfRule>
  </conditionalFormatting>
  <conditionalFormatting sqref="E65">
    <cfRule type="containsText" dxfId="1955" priority="2869" operator="containsText" text="OK">
      <formula>NOT(ISERROR(SEARCH("OK",E65)))</formula>
    </cfRule>
  </conditionalFormatting>
  <conditionalFormatting sqref="E65">
    <cfRule type="containsText" dxfId="1954" priority="2872" operator="containsText" text="WORNING">
      <formula>NOT(ISERROR(SEARCH("WORNING",E65)))</formula>
    </cfRule>
    <cfRule type="containsText" dxfId="1953" priority="2873" operator="containsText" text="ALERT">
      <formula>NOT(ISERROR(SEARCH("ALERT",E65)))</formula>
    </cfRule>
    <cfRule type="containsText" dxfId="1952" priority="2874" operator="containsText" text="OK">
      <formula>NOT(ISERROR(SEARCH("OK",E65)))</formula>
    </cfRule>
  </conditionalFormatting>
  <conditionalFormatting sqref="E65">
    <cfRule type="containsText" dxfId="1951" priority="2870" operator="containsText" text="WARNING">
      <formula>NOT(ISERROR(SEARCH("WARNING",E65)))</formula>
    </cfRule>
    <cfRule type="containsText" dxfId="1950" priority="2871" operator="containsText" text="OK">
      <formula>NOT(ISERROR(SEARCH("OK",E65)))</formula>
    </cfRule>
  </conditionalFormatting>
  <conditionalFormatting sqref="E65">
    <cfRule type="containsText" dxfId="1949" priority="2860" operator="containsText" text="OK">
      <formula>NOT(ISERROR(SEARCH("OK",E65)))</formula>
    </cfRule>
  </conditionalFormatting>
  <conditionalFormatting sqref="E65">
    <cfRule type="containsText" dxfId="1948" priority="2866" operator="containsText" text="WORNING">
      <formula>NOT(ISERROR(SEARCH("WORNING",E65)))</formula>
    </cfRule>
    <cfRule type="containsText" dxfId="1947" priority="2867" operator="containsText" text="ALERT">
      <formula>NOT(ISERROR(SEARCH("ALERT",E65)))</formula>
    </cfRule>
    <cfRule type="containsText" dxfId="1946" priority="2868" operator="containsText" text="OK">
      <formula>NOT(ISERROR(SEARCH("OK",E65)))</formula>
    </cfRule>
  </conditionalFormatting>
  <conditionalFormatting sqref="E65">
    <cfRule type="containsText" dxfId="1945" priority="2863" operator="containsText" text="WORNING">
      <formula>NOT(ISERROR(SEARCH("WORNING",E65)))</formula>
    </cfRule>
    <cfRule type="containsText" dxfId="1944" priority="2864" operator="containsText" text="ALERT">
      <formula>NOT(ISERROR(SEARCH("ALERT",E65)))</formula>
    </cfRule>
    <cfRule type="containsText" dxfId="1943" priority="2865" operator="containsText" text="OK">
      <formula>NOT(ISERROR(SEARCH("OK",E65)))</formula>
    </cfRule>
  </conditionalFormatting>
  <conditionalFormatting sqref="E65">
    <cfRule type="containsText" dxfId="1942" priority="2861" operator="containsText" text="WARNING">
      <formula>NOT(ISERROR(SEARCH("WARNING",E65)))</formula>
    </cfRule>
    <cfRule type="containsText" dxfId="1941" priority="2862" operator="containsText" text="OK">
      <formula>NOT(ISERROR(SEARCH("OK",E65)))</formula>
    </cfRule>
  </conditionalFormatting>
  <conditionalFormatting sqref="E66">
    <cfRule type="containsText" dxfId="1940" priority="2854" operator="containsText" text="OK">
      <formula>NOT(ISERROR(SEARCH("OK",E66)))</formula>
    </cfRule>
  </conditionalFormatting>
  <conditionalFormatting sqref="E66">
    <cfRule type="containsText" dxfId="1939" priority="2857" operator="containsText" text="WORNING">
      <formula>NOT(ISERROR(SEARCH("WORNING",E66)))</formula>
    </cfRule>
    <cfRule type="containsText" dxfId="1938" priority="2858" operator="containsText" text="ALERT">
      <formula>NOT(ISERROR(SEARCH("ALERT",E66)))</formula>
    </cfRule>
    <cfRule type="containsText" dxfId="1937" priority="2859" operator="containsText" text="OK">
      <formula>NOT(ISERROR(SEARCH("OK",E66)))</formula>
    </cfRule>
  </conditionalFormatting>
  <conditionalFormatting sqref="E66">
    <cfRule type="containsText" dxfId="1936" priority="2855" operator="containsText" text="WARNING">
      <formula>NOT(ISERROR(SEARCH("WARNING",E66)))</formula>
    </cfRule>
    <cfRule type="containsText" dxfId="1935" priority="2856" operator="containsText" text="OK">
      <formula>NOT(ISERROR(SEARCH("OK",E66)))</formula>
    </cfRule>
  </conditionalFormatting>
  <conditionalFormatting sqref="E66">
    <cfRule type="containsText" dxfId="1934" priority="2845" operator="containsText" text="OK">
      <formula>NOT(ISERROR(SEARCH("OK",E66)))</formula>
    </cfRule>
  </conditionalFormatting>
  <conditionalFormatting sqref="E66">
    <cfRule type="containsText" dxfId="1933" priority="2851" operator="containsText" text="WORNING">
      <formula>NOT(ISERROR(SEARCH("WORNING",E66)))</formula>
    </cfRule>
    <cfRule type="containsText" dxfId="1932" priority="2852" operator="containsText" text="ALERT">
      <formula>NOT(ISERROR(SEARCH("ALERT",E66)))</formula>
    </cfRule>
    <cfRule type="containsText" dxfId="1931" priority="2853" operator="containsText" text="OK">
      <formula>NOT(ISERROR(SEARCH("OK",E66)))</formula>
    </cfRule>
  </conditionalFormatting>
  <conditionalFormatting sqref="E66">
    <cfRule type="containsText" dxfId="1930" priority="2848" operator="containsText" text="WORNING">
      <formula>NOT(ISERROR(SEARCH("WORNING",E66)))</formula>
    </cfRule>
    <cfRule type="containsText" dxfId="1929" priority="2849" operator="containsText" text="ALERT">
      <formula>NOT(ISERROR(SEARCH("ALERT",E66)))</formula>
    </cfRule>
    <cfRule type="containsText" dxfId="1928" priority="2850" operator="containsText" text="OK">
      <formula>NOT(ISERROR(SEARCH("OK",E66)))</formula>
    </cfRule>
  </conditionalFormatting>
  <conditionalFormatting sqref="E66">
    <cfRule type="containsText" dxfId="1927" priority="2846" operator="containsText" text="WARNING">
      <formula>NOT(ISERROR(SEARCH("WARNING",E66)))</formula>
    </cfRule>
    <cfRule type="containsText" dxfId="1926" priority="2847" operator="containsText" text="OK">
      <formula>NOT(ISERROR(SEARCH("OK",E66)))</formula>
    </cfRule>
  </conditionalFormatting>
  <conditionalFormatting sqref="E67">
    <cfRule type="containsText" dxfId="1925" priority="2830" operator="containsText" text="OK">
      <formula>NOT(ISERROR(SEARCH("OK",E67)))</formula>
    </cfRule>
  </conditionalFormatting>
  <conditionalFormatting sqref="E67">
    <cfRule type="containsText" dxfId="1924" priority="2836" operator="containsText" text="WORNING">
      <formula>NOT(ISERROR(SEARCH("WORNING",E67)))</formula>
    </cfRule>
    <cfRule type="containsText" dxfId="1923" priority="2837" operator="containsText" text="ALERT">
      <formula>NOT(ISERROR(SEARCH("ALERT",E67)))</formula>
    </cfRule>
    <cfRule type="containsText" dxfId="1922" priority="2838" operator="containsText" text="OK">
      <formula>NOT(ISERROR(SEARCH("OK",E67)))</formula>
    </cfRule>
  </conditionalFormatting>
  <conditionalFormatting sqref="E67">
    <cfRule type="containsText" dxfId="1921" priority="2833" operator="containsText" text="WORNING">
      <formula>NOT(ISERROR(SEARCH("WORNING",E67)))</formula>
    </cfRule>
    <cfRule type="containsText" dxfId="1920" priority="2834" operator="containsText" text="ALERT">
      <formula>NOT(ISERROR(SEARCH("ALERT",E67)))</formula>
    </cfRule>
    <cfRule type="containsText" dxfId="1919" priority="2835" operator="containsText" text="OK">
      <formula>NOT(ISERROR(SEARCH("OK",E67)))</formula>
    </cfRule>
  </conditionalFormatting>
  <conditionalFormatting sqref="E67">
    <cfRule type="containsText" dxfId="1918" priority="2831" operator="containsText" text="WARNING">
      <formula>NOT(ISERROR(SEARCH("WARNING",E67)))</formula>
    </cfRule>
    <cfRule type="containsText" dxfId="1917" priority="2832" operator="containsText" text="OK">
      <formula>NOT(ISERROR(SEARCH("OK",E67)))</formula>
    </cfRule>
  </conditionalFormatting>
  <conditionalFormatting sqref="E68">
    <cfRule type="containsText" dxfId="1916" priority="2821" operator="containsText" text="OK">
      <formula>NOT(ISERROR(SEARCH("OK",E68)))</formula>
    </cfRule>
  </conditionalFormatting>
  <conditionalFormatting sqref="E68">
    <cfRule type="containsText" dxfId="1915" priority="2827" operator="containsText" text="WORNING">
      <formula>NOT(ISERROR(SEARCH("WORNING",E68)))</formula>
    </cfRule>
    <cfRule type="containsText" dxfId="1914" priority="2828" operator="containsText" text="ALERT">
      <formula>NOT(ISERROR(SEARCH("ALERT",E68)))</formula>
    </cfRule>
    <cfRule type="containsText" dxfId="1913" priority="2829" operator="containsText" text="OK">
      <formula>NOT(ISERROR(SEARCH("OK",E68)))</formula>
    </cfRule>
  </conditionalFormatting>
  <conditionalFormatting sqref="E68">
    <cfRule type="containsText" dxfId="1912" priority="2824" operator="containsText" text="WORNING">
      <formula>NOT(ISERROR(SEARCH("WORNING",E68)))</formula>
    </cfRule>
    <cfRule type="containsText" dxfId="1911" priority="2825" operator="containsText" text="ALERT">
      <formula>NOT(ISERROR(SEARCH("ALERT",E68)))</formula>
    </cfRule>
    <cfRule type="containsText" dxfId="1910" priority="2826" operator="containsText" text="OK">
      <formula>NOT(ISERROR(SEARCH("OK",E68)))</formula>
    </cfRule>
  </conditionalFormatting>
  <conditionalFormatting sqref="E68">
    <cfRule type="containsText" dxfId="1909" priority="2822" operator="containsText" text="WARNING">
      <formula>NOT(ISERROR(SEARCH("WARNING",E68)))</formula>
    </cfRule>
    <cfRule type="containsText" dxfId="1908" priority="2823" operator="containsText" text="OK">
      <formula>NOT(ISERROR(SEARCH("OK",E68)))</formula>
    </cfRule>
  </conditionalFormatting>
  <conditionalFormatting sqref="E69">
    <cfRule type="containsText" dxfId="1907" priority="2812" operator="containsText" text="OK">
      <formula>NOT(ISERROR(SEARCH("OK",E69)))</formula>
    </cfRule>
  </conditionalFormatting>
  <conditionalFormatting sqref="E69">
    <cfRule type="containsText" dxfId="1906" priority="2818" operator="containsText" text="WORNING">
      <formula>NOT(ISERROR(SEARCH("WORNING",E69)))</formula>
    </cfRule>
    <cfRule type="containsText" dxfId="1905" priority="2819" operator="containsText" text="ALERT">
      <formula>NOT(ISERROR(SEARCH("ALERT",E69)))</formula>
    </cfRule>
    <cfRule type="containsText" dxfId="1904" priority="2820" operator="containsText" text="OK">
      <formula>NOT(ISERROR(SEARCH("OK",E69)))</formula>
    </cfRule>
  </conditionalFormatting>
  <conditionalFormatting sqref="E69">
    <cfRule type="containsText" dxfId="1903" priority="2815" operator="containsText" text="WORNING">
      <formula>NOT(ISERROR(SEARCH("WORNING",E69)))</formula>
    </cfRule>
    <cfRule type="containsText" dxfId="1902" priority="2816" operator="containsText" text="ALERT">
      <formula>NOT(ISERROR(SEARCH("ALERT",E69)))</formula>
    </cfRule>
    <cfRule type="containsText" dxfId="1901" priority="2817" operator="containsText" text="OK">
      <formula>NOT(ISERROR(SEARCH("OK",E69)))</formula>
    </cfRule>
  </conditionalFormatting>
  <conditionalFormatting sqref="E69">
    <cfRule type="containsText" dxfId="1900" priority="2813" operator="containsText" text="WARNING">
      <formula>NOT(ISERROR(SEARCH("WARNING",E69)))</formula>
    </cfRule>
    <cfRule type="containsText" dxfId="1899" priority="2814" operator="containsText" text="OK">
      <formula>NOT(ISERROR(SEARCH("OK",E69)))</formula>
    </cfRule>
  </conditionalFormatting>
  <conditionalFormatting sqref="E70">
    <cfRule type="containsText" dxfId="1898" priority="2803" operator="containsText" text="OK">
      <formula>NOT(ISERROR(SEARCH("OK",E70)))</formula>
    </cfRule>
  </conditionalFormatting>
  <conditionalFormatting sqref="E70">
    <cfRule type="containsText" dxfId="1897" priority="2809" operator="containsText" text="WORNING">
      <formula>NOT(ISERROR(SEARCH("WORNING",E70)))</formula>
    </cfRule>
    <cfRule type="containsText" dxfId="1896" priority="2810" operator="containsText" text="ALERT">
      <formula>NOT(ISERROR(SEARCH("ALERT",E70)))</formula>
    </cfRule>
    <cfRule type="containsText" dxfId="1895" priority="2811" operator="containsText" text="OK">
      <formula>NOT(ISERROR(SEARCH("OK",E70)))</formula>
    </cfRule>
  </conditionalFormatting>
  <conditionalFormatting sqref="E70">
    <cfRule type="containsText" dxfId="1894" priority="2806" operator="containsText" text="WORNING">
      <formula>NOT(ISERROR(SEARCH("WORNING",E70)))</formula>
    </cfRule>
    <cfRule type="containsText" dxfId="1893" priority="2807" operator="containsText" text="ALERT">
      <formula>NOT(ISERROR(SEARCH("ALERT",E70)))</formula>
    </cfRule>
    <cfRule type="containsText" dxfId="1892" priority="2808" operator="containsText" text="OK">
      <formula>NOT(ISERROR(SEARCH("OK",E70)))</formula>
    </cfRule>
  </conditionalFormatting>
  <conditionalFormatting sqref="E70">
    <cfRule type="containsText" dxfId="1891" priority="2804" operator="containsText" text="WARNING">
      <formula>NOT(ISERROR(SEARCH("WARNING",E70)))</formula>
    </cfRule>
    <cfRule type="containsText" dxfId="1890" priority="2805" operator="containsText" text="OK">
      <formula>NOT(ISERROR(SEARCH("OK",E70)))</formula>
    </cfRule>
  </conditionalFormatting>
  <conditionalFormatting sqref="E71">
    <cfRule type="containsText" dxfId="1889" priority="2794" operator="containsText" text="OK">
      <formula>NOT(ISERROR(SEARCH("OK",E71)))</formula>
    </cfRule>
  </conditionalFormatting>
  <conditionalFormatting sqref="E71">
    <cfRule type="containsText" dxfId="1888" priority="2800" operator="containsText" text="WORNING">
      <formula>NOT(ISERROR(SEARCH("WORNING",E71)))</formula>
    </cfRule>
    <cfRule type="containsText" dxfId="1887" priority="2801" operator="containsText" text="ALERT">
      <formula>NOT(ISERROR(SEARCH("ALERT",E71)))</formula>
    </cfRule>
    <cfRule type="containsText" dxfId="1886" priority="2802" operator="containsText" text="OK">
      <formula>NOT(ISERROR(SEARCH("OK",E71)))</formula>
    </cfRule>
  </conditionalFormatting>
  <conditionalFormatting sqref="E71">
    <cfRule type="containsText" dxfId="1885" priority="2797" operator="containsText" text="WORNING">
      <formula>NOT(ISERROR(SEARCH("WORNING",E71)))</formula>
    </cfRule>
    <cfRule type="containsText" dxfId="1884" priority="2798" operator="containsText" text="ALERT">
      <formula>NOT(ISERROR(SEARCH("ALERT",E71)))</formula>
    </cfRule>
    <cfRule type="containsText" dxfId="1883" priority="2799" operator="containsText" text="OK">
      <formula>NOT(ISERROR(SEARCH("OK",E71)))</formula>
    </cfRule>
  </conditionalFormatting>
  <conditionalFormatting sqref="E71">
    <cfRule type="containsText" dxfId="1882" priority="2795" operator="containsText" text="WARNING">
      <formula>NOT(ISERROR(SEARCH("WARNING",E71)))</formula>
    </cfRule>
    <cfRule type="containsText" dxfId="1881" priority="2796" operator="containsText" text="OK">
      <formula>NOT(ISERROR(SEARCH("OK",E71)))</formula>
    </cfRule>
  </conditionalFormatting>
  <conditionalFormatting sqref="E72">
    <cfRule type="containsText" dxfId="1880" priority="2785" operator="containsText" text="OK">
      <formula>NOT(ISERROR(SEARCH("OK",E72)))</formula>
    </cfRule>
  </conditionalFormatting>
  <conditionalFormatting sqref="E72">
    <cfRule type="containsText" dxfId="1879" priority="2791" operator="containsText" text="WORNING">
      <formula>NOT(ISERROR(SEARCH("WORNING",E72)))</formula>
    </cfRule>
    <cfRule type="containsText" dxfId="1878" priority="2792" operator="containsText" text="ALERT">
      <formula>NOT(ISERROR(SEARCH("ALERT",E72)))</formula>
    </cfRule>
    <cfRule type="containsText" dxfId="1877" priority="2793" operator="containsText" text="OK">
      <formula>NOT(ISERROR(SEARCH("OK",E72)))</formula>
    </cfRule>
  </conditionalFormatting>
  <conditionalFormatting sqref="E72">
    <cfRule type="containsText" dxfId="1876" priority="2788" operator="containsText" text="WORNING">
      <formula>NOT(ISERROR(SEARCH("WORNING",E72)))</formula>
    </cfRule>
    <cfRule type="containsText" dxfId="1875" priority="2789" operator="containsText" text="ALERT">
      <formula>NOT(ISERROR(SEARCH("ALERT",E72)))</formula>
    </cfRule>
    <cfRule type="containsText" dxfId="1874" priority="2790" operator="containsText" text="OK">
      <formula>NOT(ISERROR(SEARCH("OK",E72)))</formula>
    </cfRule>
  </conditionalFormatting>
  <conditionalFormatting sqref="E72">
    <cfRule type="containsText" dxfId="1873" priority="2786" operator="containsText" text="WARNING">
      <formula>NOT(ISERROR(SEARCH("WARNING",E72)))</formula>
    </cfRule>
    <cfRule type="containsText" dxfId="1872" priority="2787" operator="containsText" text="OK">
      <formula>NOT(ISERROR(SEARCH("OK",E72)))</formula>
    </cfRule>
  </conditionalFormatting>
  <conditionalFormatting sqref="E77">
    <cfRule type="containsText" dxfId="1871" priority="2740" operator="containsText" text="OK">
      <formula>NOT(ISERROR(SEARCH("OK",E77)))</formula>
    </cfRule>
  </conditionalFormatting>
  <conditionalFormatting sqref="E77">
    <cfRule type="containsText" dxfId="1870" priority="2746" operator="containsText" text="WORNING">
      <formula>NOT(ISERROR(SEARCH("WORNING",E77)))</formula>
    </cfRule>
    <cfRule type="containsText" dxfId="1869" priority="2747" operator="containsText" text="ALERT">
      <formula>NOT(ISERROR(SEARCH("ALERT",E77)))</formula>
    </cfRule>
    <cfRule type="containsText" dxfId="1868" priority="2748" operator="containsText" text="OK">
      <formula>NOT(ISERROR(SEARCH("OK",E77)))</formula>
    </cfRule>
  </conditionalFormatting>
  <conditionalFormatting sqref="E77">
    <cfRule type="containsText" dxfId="1867" priority="2743" operator="containsText" text="WORNING">
      <formula>NOT(ISERROR(SEARCH("WORNING",E77)))</formula>
    </cfRule>
    <cfRule type="containsText" dxfId="1866" priority="2744" operator="containsText" text="ALERT">
      <formula>NOT(ISERROR(SEARCH("ALERT",E77)))</formula>
    </cfRule>
    <cfRule type="containsText" dxfId="1865" priority="2745" operator="containsText" text="OK">
      <formula>NOT(ISERROR(SEARCH("OK",E77)))</formula>
    </cfRule>
  </conditionalFormatting>
  <conditionalFormatting sqref="E77">
    <cfRule type="containsText" dxfId="1864" priority="2741" operator="containsText" text="WARNING">
      <formula>NOT(ISERROR(SEARCH("WARNING",E77)))</formula>
    </cfRule>
    <cfRule type="containsText" dxfId="1863" priority="2742" operator="containsText" text="OK">
      <formula>NOT(ISERROR(SEARCH("OK",E77)))</formula>
    </cfRule>
  </conditionalFormatting>
  <conditionalFormatting sqref="E73">
    <cfRule type="containsText" dxfId="1862" priority="2776" operator="containsText" text="OK">
      <formula>NOT(ISERROR(SEARCH("OK",E73)))</formula>
    </cfRule>
  </conditionalFormatting>
  <conditionalFormatting sqref="E73">
    <cfRule type="containsText" dxfId="1861" priority="2782" operator="containsText" text="WORNING">
      <formula>NOT(ISERROR(SEARCH("WORNING",E73)))</formula>
    </cfRule>
    <cfRule type="containsText" dxfId="1860" priority="2783" operator="containsText" text="ALERT">
      <formula>NOT(ISERROR(SEARCH("ALERT",E73)))</formula>
    </cfRule>
    <cfRule type="containsText" dxfId="1859" priority="2784" operator="containsText" text="OK">
      <formula>NOT(ISERROR(SEARCH("OK",E73)))</formula>
    </cfRule>
  </conditionalFormatting>
  <conditionalFormatting sqref="E73">
    <cfRule type="containsText" dxfId="1858" priority="2779" operator="containsText" text="WORNING">
      <formula>NOT(ISERROR(SEARCH("WORNING",E73)))</formula>
    </cfRule>
    <cfRule type="containsText" dxfId="1857" priority="2780" operator="containsText" text="ALERT">
      <formula>NOT(ISERROR(SEARCH("ALERT",E73)))</formula>
    </cfRule>
    <cfRule type="containsText" dxfId="1856" priority="2781" operator="containsText" text="OK">
      <formula>NOT(ISERROR(SEARCH("OK",E73)))</formula>
    </cfRule>
  </conditionalFormatting>
  <conditionalFormatting sqref="E73">
    <cfRule type="containsText" dxfId="1855" priority="2777" operator="containsText" text="WARNING">
      <formula>NOT(ISERROR(SEARCH("WARNING",E73)))</formula>
    </cfRule>
    <cfRule type="containsText" dxfId="1854" priority="2778" operator="containsText" text="OK">
      <formula>NOT(ISERROR(SEARCH("OK",E73)))</formula>
    </cfRule>
  </conditionalFormatting>
  <conditionalFormatting sqref="E74">
    <cfRule type="containsText" dxfId="1853" priority="2767" operator="containsText" text="OK">
      <formula>NOT(ISERROR(SEARCH("OK",E74)))</formula>
    </cfRule>
  </conditionalFormatting>
  <conditionalFormatting sqref="E74">
    <cfRule type="containsText" dxfId="1852" priority="2773" operator="containsText" text="WORNING">
      <formula>NOT(ISERROR(SEARCH("WORNING",E74)))</formula>
    </cfRule>
    <cfRule type="containsText" dxfId="1851" priority="2774" operator="containsText" text="ALERT">
      <formula>NOT(ISERROR(SEARCH("ALERT",E74)))</formula>
    </cfRule>
    <cfRule type="containsText" dxfId="1850" priority="2775" operator="containsText" text="OK">
      <formula>NOT(ISERROR(SEARCH("OK",E74)))</formula>
    </cfRule>
  </conditionalFormatting>
  <conditionalFormatting sqref="E74">
    <cfRule type="containsText" dxfId="1849" priority="2770" operator="containsText" text="WORNING">
      <formula>NOT(ISERROR(SEARCH("WORNING",E74)))</formula>
    </cfRule>
    <cfRule type="containsText" dxfId="1848" priority="2771" operator="containsText" text="ALERT">
      <formula>NOT(ISERROR(SEARCH("ALERT",E74)))</formula>
    </cfRule>
    <cfRule type="containsText" dxfId="1847" priority="2772" operator="containsText" text="OK">
      <formula>NOT(ISERROR(SEARCH("OK",E74)))</formula>
    </cfRule>
  </conditionalFormatting>
  <conditionalFormatting sqref="E74">
    <cfRule type="containsText" dxfId="1846" priority="2768" operator="containsText" text="WARNING">
      <formula>NOT(ISERROR(SEARCH("WARNING",E74)))</formula>
    </cfRule>
    <cfRule type="containsText" dxfId="1845" priority="2769" operator="containsText" text="OK">
      <formula>NOT(ISERROR(SEARCH("OK",E74)))</formula>
    </cfRule>
  </conditionalFormatting>
  <conditionalFormatting sqref="E75">
    <cfRule type="containsText" dxfId="1844" priority="2758" operator="containsText" text="OK">
      <formula>NOT(ISERROR(SEARCH("OK",E75)))</formula>
    </cfRule>
  </conditionalFormatting>
  <conditionalFormatting sqref="E75">
    <cfRule type="containsText" dxfId="1843" priority="2764" operator="containsText" text="WORNING">
      <formula>NOT(ISERROR(SEARCH("WORNING",E75)))</formula>
    </cfRule>
    <cfRule type="containsText" dxfId="1842" priority="2765" operator="containsText" text="ALERT">
      <formula>NOT(ISERROR(SEARCH("ALERT",E75)))</formula>
    </cfRule>
    <cfRule type="containsText" dxfId="1841" priority="2766" operator="containsText" text="OK">
      <formula>NOT(ISERROR(SEARCH("OK",E75)))</formula>
    </cfRule>
  </conditionalFormatting>
  <conditionalFormatting sqref="E75">
    <cfRule type="containsText" dxfId="1840" priority="2761" operator="containsText" text="WORNING">
      <formula>NOT(ISERROR(SEARCH("WORNING",E75)))</formula>
    </cfRule>
    <cfRule type="containsText" dxfId="1839" priority="2762" operator="containsText" text="ALERT">
      <formula>NOT(ISERROR(SEARCH("ALERT",E75)))</formula>
    </cfRule>
    <cfRule type="containsText" dxfId="1838" priority="2763" operator="containsText" text="OK">
      <formula>NOT(ISERROR(SEARCH("OK",E75)))</formula>
    </cfRule>
  </conditionalFormatting>
  <conditionalFormatting sqref="E75">
    <cfRule type="containsText" dxfId="1837" priority="2759" operator="containsText" text="WARNING">
      <formula>NOT(ISERROR(SEARCH("WARNING",E75)))</formula>
    </cfRule>
    <cfRule type="containsText" dxfId="1836" priority="2760" operator="containsText" text="OK">
      <formula>NOT(ISERROR(SEARCH("OK",E75)))</formula>
    </cfRule>
  </conditionalFormatting>
  <conditionalFormatting sqref="E76">
    <cfRule type="containsText" dxfId="1835" priority="2749" operator="containsText" text="OK">
      <formula>NOT(ISERROR(SEARCH("OK",E76)))</formula>
    </cfRule>
  </conditionalFormatting>
  <conditionalFormatting sqref="E76">
    <cfRule type="containsText" dxfId="1834" priority="2755" operator="containsText" text="WORNING">
      <formula>NOT(ISERROR(SEARCH("WORNING",E76)))</formula>
    </cfRule>
    <cfRule type="containsText" dxfId="1833" priority="2756" operator="containsText" text="ALERT">
      <formula>NOT(ISERROR(SEARCH("ALERT",E76)))</formula>
    </cfRule>
    <cfRule type="containsText" dxfId="1832" priority="2757" operator="containsText" text="OK">
      <formula>NOT(ISERROR(SEARCH("OK",E76)))</formula>
    </cfRule>
  </conditionalFormatting>
  <conditionalFormatting sqref="E76">
    <cfRule type="containsText" dxfId="1831" priority="2752" operator="containsText" text="WORNING">
      <formula>NOT(ISERROR(SEARCH("WORNING",E76)))</formula>
    </cfRule>
    <cfRule type="containsText" dxfId="1830" priority="2753" operator="containsText" text="ALERT">
      <formula>NOT(ISERROR(SEARCH("ALERT",E76)))</formula>
    </cfRule>
    <cfRule type="containsText" dxfId="1829" priority="2754" operator="containsText" text="OK">
      <formula>NOT(ISERROR(SEARCH("OK",E76)))</formula>
    </cfRule>
  </conditionalFormatting>
  <conditionalFormatting sqref="E76">
    <cfRule type="containsText" dxfId="1828" priority="2750" operator="containsText" text="WARNING">
      <formula>NOT(ISERROR(SEARCH("WARNING",E76)))</formula>
    </cfRule>
    <cfRule type="containsText" dxfId="1827" priority="2751" operator="containsText" text="OK">
      <formula>NOT(ISERROR(SEARCH("OK",E76)))</formula>
    </cfRule>
  </conditionalFormatting>
  <conditionalFormatting sqref="E78">
    <cfRule type="containsText" dxfId="1826" priority="2731" operator="containsText" text="OK">
      <formula>NOT(ISERROR(SEARCH("OK",E78)))</formula>
    </cfRule>
  </conditionalFormatting>
  <conditionalFormatting sqref="E78">
    <cfRule type="containsText" dxfId="1825" priority="2737" operator="containsText" text="WORNING">
      <formula>NOT(ISERROR(SEARCH("WORNING",E78)))</formula>
    </cfRule>
    <cfRule type="containsText" dxfId="1824" priority="2738" operator="containsText" text="ALERT">
      <formula>NOT(ISERROR(SEARCH("ALERT",E78)))</formula>
    </cfRule>
    <cfRule type="containsText" dxfId="1823" priority="2739" operator="containsText" text="OK">
      <formula>NOT(ISERROR(SEARCH("OK",E78)))</formula>
    </cfRule>
  </conditionalFormatting>
  <conditionalFormatting sqref="E78">
    <cfRule type="containsText" dxfId="1822" priority="2734" operator="containsText" text="WORNING">
      <formula>NOT(ISERROR(SEARCH("WORNING",E78)))</formula>
    </cfRule>
    <cfRule type="containsText" dxfId="1821" priority="2735" operator="containsText" text="ALERT">
      <formula>NOT(ISERROR(SEARCH("ALERT",E78)))</formula>
    </cfRule>
    <cfRule type="containsText" dxfId="1820" priority="2736" operator="containsText" text="OK">
      <formula>NOT(ISERROR(SEARCH("OK",E78)))</formula>
    </cfRule>
  </conditionalFormatting>
  <conditionalFormatting sqref="E78">
    <cfRule type="containsText" dxfId="1819" priority="2732" operator="containsText" text="WARNING">
      <formula>NOT(ISERROR(SEARCH("WARNING",E78)))</formula>
    </cfRule>
    <cfRule type="containsText" dxfId="1818" priority="2733" operator="containsText" text="OK">
      <formula>NOT(ISERROR(SEARCH("OK",E78)))</formula>
    </cfRule>
  </conditionalFormatting>
  <conditionalFormatting sqref="E79">
    <cfRule type="containsText" dxfId="1817" priority="2722" operator="containsText" text="OK">
      <formula>NOT(ISERROR(SEARCH("OK",E79)))</formula>
    </cfRule>
  </conditionalFormatting>
  <conditionalFormatting sqref="E79">
    <cfRule type="containsText" dxfId="1816" priority="2728" operator="containsText" text="WORNING">
      <formula>NOT(ISERROR(SEARCH("WORNING",E79)))</formula>
    </cfRule>
    <cfRule type="containsText" dxfId="1815" priority="2729" operator="containsText" text="ALERT">
      <formula>NOT(ISERROR(SEARCH("ALERT",E79)))</formula>
    </cfRule>
    <cfRule type="containsText" dxfId="1814" priority="2730" operator="containsText" text="OK">
      <formula>NOT(ISERROR(SEARCH("OK",E79)))</formula>
    </cfRule>
  </conditionalFormatting>
  <conditionalFormatting sqref="E79">
    <cfRule type="containsText" dxfId="1813" priority="2725" operator="containsText" text="WORNING">
      <formula>NOT(ISERROR(SEARCH("WORNING",E79)))</formula>
    </cfRule>
    <cfRule type="containsText" dxfId="1812" priority="2726" operator="containsText" text="ALERT">
      <formula>NOT(ISERROR(SEARCH("ALERT",E79)))</formula>
    </cfRule>
    <cfRule type="containsText" dxfId="1811" priority="2727" operator="containsText" text="OK">
      <formula>NOT(ISERROR(SEARCH("OK",E79)))</formula>
    </cfRule>
  </conditionalFormatting>
  <conditionalFormatting sqref="E79">
    <cfRule type="containsText" dxfId="1810" priority="2723" operator="containsText" text="WARNING">
      <formula>NOT(ISERROR(SEARCH("WARNING",E79)))</formula>
    </cfRule>
    <cfRule type="containsText" dxfId="1809" priority="2724" operator="containsText" text="OK">
      <formula>NOT(ISERROR(SEARCH("OK",E79)))</formula>
    </cfRule>
  </conditionalFormatting>
  <conditionalFormatting sqref="E80">
    <cfRule type="containsText" dxfId="1808" priority="2713" operator="containsText" text="OK">
      <formula>NOT(ISERROR(SEARCH("OK",E80)))</formula>
    </cfRule>
  </conditionalFormatting>
  <conditionalFormatting sqref="E80">
    <cfRule type="containsText" dxfId="1807" priority="2719" operator="containsText" text="WORNING">
      <formula>NOT(ISERROR(SEARCH("WORNING",E80)))</formula>
    </cfRule>
    <cfRule type="containsText" dxfId="1806" priority="2720" operator="containsText" text="ALERT">
      <formula>NOT(ISERROR(SEARCH("ALERT",E80)))</formula>
    </cfRule>
    <cfRule type="containsText" dxfId="1805" priority="2721" operator="containsText" text="OK">
      <formula>NOT(ISERROR(SEARCH("OK",E80)))</formula>
    </cfRule>
  </conditionalFormatting>
  <conditionalFormatting sqref="E80">
    <cfRule type="containsText" dxfId="1804" priority="2716" operator="containsText" text="WORNING">
      <formula>NOT(ISERROR(SEARCH("WORNING",E80)))</formula>
    </cfRule>
    <cfRule type="containsText" dxfId="1803" priority="2717" operator="containsText" text="ALERT">
      <formula>NOT(ISERROR(SEARCH("ALERT",E80)))</formula>
    </cfRule>
    <cfRule type="containsText" dxfId="1802" priority="2718" operator="containsText" text="OK">
      <formula>NOT(ISERROR(SEARCH("OK",E80)))</formula>
    </cfRule>
  </conditionalFormatting>
  <conditionalFormatting sqref="E80">
    <cfRule type="containsText" dxfId="1801" priority="2714" operator="containsText" text="WARNING">
      <formula>NOT(ISERROR(SEARCH("WARNING",E80)))</formula>
    </cfRule>
    <cfRule type="containsText" dxfId="1800" priority="2715" operator="containsText" text="OK">
      <formula>NOT(ISERROR(SEARCH("OK",E80)))</formula>
    </cfRule>
  </conditionalFormatting>
  <conditionalFormatting sqref="E81">
    <cfRule type="containsText" dxfId="1799" priority="2704" operator="containsText" text="OK">
      <formula>NOT(ISERROR(SEARCH("OK",E81)))</formula>
    </cfRule>
  </conditionalFormatting>
  <conditionalFormatting sqref="E81">
    <cfRule type="containsText" dxfId="1798" priority="2710" operator="containsText" text="WORNING">
      <formula>NOT(ISERROR(SEARCH("WORNING",E81)))</formula>
    </cfRule>
    <cfRule type="containsText" dxfId="1797" priority="2711" operator="containsText" text="ALERT">
      <formula>NOT(ISERROR(SEARCH("ALERT",E81)))</formula>
    </cfRule>
    <cfRule type="containsText" dxfId="1796" priority="2712" operator="containsText" text="OK">
      <formula>NOT(ISERROR(SEARCH("OK",E81)))</formula>
    </cfRule>
  </conditionalFormatting>
  <conditionalFormatting sqref="E81">
    <cfRule type="containsText" dxfId="1795" priority="2707" operator="containsText" text="WORNING">
      <formula>NOT(ISERROR(SEARCH("WORNING",E81)))</formula>
    </cfRule>
    <cfRule type="containsText" dxfId="1794" priority="2708" operator="containsText" text="ALERT">
      <formula>NOT(ISERROR(SEARCH("ALERT",E81)))</formula>
    </cfRule>
    <cfRule type="containsText" dxfId="1793" priority="2709" operator="containsText" text="OK">
      <formula>NOT(ISERROR(SEARCH("OK",E81)))</formula>
    </cfRule>
  </conditionalFormatting>
  <conditionalFormatting sqref="E81">
    <cfRule type="containsText" dxfId="1792" priority="2705" operator="containsText" text="WARNING">
      <formula>NOT(ISERROR(SEARCH("WARNING",E81)))</formula>
    </cfRule>
    <cfRule type="containsText" dxfId="1791" priority="2706" operator="containsText" text="OK">
      <formula>NOT(ISERROR(SEARCH("OK",E81)))</formula>
    </cfRule>
  </conditionalFormatting>
  <conditionalFormatting sqref="E84">
    <cfRule type="containsText" dxfId="1790" priority="2695" operator="containsText" text="OK">
      <formula>NOT(ISERROR(SEARCH("OK",E84)))</formula>
    </cfRule>
  </conditionalFormatting>
  <conditionalFormatting sqref="E84">
    <cfRule type="containsText" dxfId="1789" priority="2701" operator="containsText" text="WORNING">
      <formula>NOT(ISERROR(SEARCH("WORNING",E84)))</formula>
    </cfRule>
    <cfRule type="containsText" dxfId="1788" priority="2702" operator="containsText" text="ALERT">
      <formula>NOT(ISERROR(SEARCH("ALERT",E84)))</formula>
    </cfRule>
    <cfRule type="containsText" dxfId="1787" priority="2703" operator="containsText" text="OK">
      <formula>NOT(ISERROR(SEARCH("OK",E84)))</formula>
    </cfRule>
  </conditionalFormatting>
  <conditionalFormatting sqref="E84">
    <cfRule type="containsText" dxfId="1786" priority="2698" operator="containsText" text="WORNING">
      <formula>NOT(ISERROR(SEARCH("WORNING",E84)))</formula>
    </cfRule>
    <cfRule type="containsText" dxfId="1785" priority="2699" operator="containsText" text="ALERT">
      <formula>NOT(ISERROR(SEARCH("ALERT",E84)))</formula>
    </cfRule>
    <cfRule type="containsText" dxfId="1784" priority="2700" operator="containsText" text="OK">
      <formula>NOT(ISERROR(SEARCH("OK",E84)))</formula>
    </cfRule>
  </conditionalFormatting>
  <conditionalFormatting sqref="E84">
    <cfRule type="containsText" dxfId="1783" priority="2696" operator="containsText" text="WARNING">
      <formula>NOT(ISERROR(SEARCH("WARNING",E84)))</formula>
    </cfRule>
    <cfRule type="containsText" dxfId="1782" priority="2697" operator="containsText" text="OK">
      <formula>NOT(ISERROR(SEARCH("OK",E84)))</formula>
    </cfRule>
  </conditionalFormatting>
  <conditionalFormatting sqref="E85">
    <cfRule type="containsText" dxfId="1781" priority="2686" operator="containsText" text="OK">
      <formula>NOT(ISERROR(SEARCH("OK",E85)))</formula>
    </cfRule>
  </conditionalFormatting>
  <conditionalFormatting sqref="E85">
    <cfRule type="containsText" dxfId="1780" priority="2692" operator="containsText" text="WORNING">
      <formula>NOT(ISERROR(SEARCH("WORNING",E85)))</formula>
    </cfRule>
    <cfRule type="containsText" dxfId="1779" priority="2693" operator="containsText" text="ALERT">
      <formula>NOT(ISERROR(SEARCH("ALERT",E85)))</formula>
    </cfRule>
    <cfRule type="containsText" dxfId="1778" priority="2694" operator="containsText" text="OK">
      <formula>NOT(ISERROR(SEARCH("OK",E85)))</formula>
    </cfRule>
  </conditionalFormatting>
  <conditionalFormatting sqref="E85">
    <cfRule type="containsText" dxfId="1777" priority="2689" operator="containsText" text="WORNING">
      <formula>NOT(ISERROR(SEARCH("WORNING",E85)))</formula>
    </cfRule>
    <cfRule type="containsText" dxfId="1776" priority="2690" operator="containsText" text="ALERT">
      <formula>NOT(ISERROR(SEARCH("ALERT",E85)))</formula>
    </cfRule>
    <cfRule type="containsText" dxfId="1775" priority="2691" operator="containsText" text="OK">
      <formula>NOT(ISERROR(SEARCH("OK",E85)))</formula>
    </cfRule>
  </conditionalFormatting>
  <conditionalFormatting sqref="E85">
    <cfRule type="containsText" dxfId="1774" priority="2687" operator="containsText" text="WARNING">
      <formula>NOT(ISERROR(SEARCH("WARNING",E85)))</formula>
    </cfRule>
    <cfRule type="containsText" dxfId="1773" priority="2688" operator="containsText" text="OK">
      <formula>NOT(ISERROR(SEARCH("OK",E85)))</formula>
    </cfRule>
  </conditionalFormatting>
  <conditionalFormatting sqref="E86">
    <cfRule type="containsText" dxfId="1772" priority="2677" operator="containsText" text="OK">
      <formula>NOT(ISERROR(SEARCH("OK",E86)))</formula>
    </cfRule>
  </conditionalFormatting>
  <conditionalFormatting sqref="E86">
    <cfRule type="containsText" dxfId="1771" priority="2683" operator="containsText" text="WORNING">
      <formula>NOT(ISERROR(SEARCH("WORNING",E86)))</formula>
    </cfRule>
    <cfRule type="containsText" dxfId="1770" priority="2684" operator="containsText" text="ALERT">
      <formula>NOT(ISERROR(SEARCH("ALERT",E86)))</formula>
    </cfRule>
    <cfRule type="containsText" dxfId="1769" priority="2685" operator="containsText" text="OK">
      <formula>NOT(ISERROR(SEARCH("OK",E86)))</formula>
    </cfRule>
  </conditionalFormatting>
  <conditionalFormatting sqref="E86">
    <cfRule type="containsText" dxfId="1768" priority="2680" operator="containsText" text="WORNING">
      <formula>NOT(ISERROR(SEARCH("WORNING",E86)))</formula>
    </cfRule>
    <cfRule type="containsText" dxfId="1767" priority="2681" operator="containsText" text="ALERT">
      <formula>NOT(ISERROR(SEARCH("ALERT",E86)))</formula>
    </cfRule>
    <cfRule type="containsText" dxfId="1766" priority="2682" operator="containsText" text="OK">
      <formula>NOT(ISERROR(SEARCH("OK",E86)))</formula>
    </cfRule>
  </conditionalFormatting>
  <conditionalFormatting sqref="E86">
    <cfRule type="containsText" dxfId="1765" priority="2678" operator="containsText" text="WARNING">
      <formula>NOT(ISERROR(SEARCH("WARNING",E86)))</formula>
    </cfRule>
    <cfRule type="containsText" dxfId="1764" priority="2679" operator="containsText" text="OK">
      <formula>NOT(ISERROR(SEARCH("OK",E86)))</formula>
    </cfRule>
  </conditionalFormatting>
  <conditionalFormatting sqref="E87">
    <cfRule type="containsText" dxfId="1763" priority="2668" operator="containsText" text="OK">
      <formula>NOT(ISERROR(SEARCH("OK",E87)))</formula>
    </cfRule>
  </conditionalFormatting>
  <conditionalFormatting sqref="E87">
    <cfRule type="containsText" dxfId="1762" priority="2674" operator="containsText" text="WORNING">
      <formula>NOT(ISERROR(SEARCH("WORNING",E87)))</formula>
    </cfRule>
    <cfRule type="containsText" dxfId="1761" priority="2675" operator="containsText" text="ALERT">
      <formula>NOT(ISERROR(SEARCH("ALERT",E87)))</formula>
    </cfRule>
    <cfRule type="containsText" dxfId="1760" priority="2676" operator="containsText" text="OK">
      <formula>NOT(ISERROR(SEARCH("OK",E87)))</formula>
    </cfRule>
  </conditionalFormatting>
  <conditionalFormatting sqref="E87">
    <cfRule type="containsText" dxfId="1759" priority="2671" operator="containsText" text="WORNING">
      <formula>NOT(ISERROR(SEARCH("WORNING",E87)))</formula>
    </cfRule>
    <cfRule type="containsText" dxfId="1758" priority="2672" operator="containsText" text="ALERT">
      <formula>NOT(ISERROR(SEARCH("ALERT",E87)))</formula>
    </cfRule>
    <cfRule type="containsText" dxfId="1757" priority="2673" operator="containsText" text="OK">
      <formula>NOT(ISERROR(SEARCH("OK",E87)))</formula>
    </cfRule>
  </conditionalFormatting>
  <conditionalFormatting sqref="E87">
    <cfRule type="containsText" dxfId="1756" priority="2669" operator="containsText" text="WARNING">
      <formula>NOT(ISERROR(SEARCH("WARNING",E87)))</formula>
    </cfRule>
    <cfRule type="containsText" dxfId="1755" priority="2670" operator="containsText" text="OK">
      <formula>NOT(ISERROR(SEARCH("OK",E87)))</formula>
    </cfRule>
  </conditionalFormatting>
  <conditionalFormatting sqref="E88">
    <cfRule type="containsText" dxfId="1754" priority="2659" operator="containsText" text="OK">
      <formula>NOT(ISERROR(SEARCH("OK",E88)))</formula>
    </cfRule>
  </conditionalFormatting>
  <conditionalFormatting sqref="E88">
    <cfRule type="containsText" dxfId="1753" priority="2665" operator="containsText" text="WORNING">
      <formula>NOT(ISERROR(SEARCH("WORNING",E88)))</formula>
    </cfRule>
    <cfRule type="containsText" dxfId="1752" priority="2666" operator="containsText" text="ALERT">
      <formula>NOT(ISERROR(SEARCH("ALERT",E88)))</formula>
    </cfRule>
    <cfRule type="containsText" dxfId="1751" priority="2667" operator="containsText" text="OK">
      <formula>NOT(ISERROR(SEARCH("OK",E88)))</formula>
    </cfRule>
  </conditionalFormatting>
  <conditionalFormatting sqref="E88">
    <cfRule type="containsText" dxfId="1750" priority="2662" operator="containsText" text="WORNING">
      <formula>NOT(ISERROR(SEARCH("WORNING",E88)))</formula>
    </cfRule>
    <cfRule type="containsText" dxfId="1749" priority="2663" operator="containsText" text="ALERT">
      <formula>NOT(ISERROR(SEARCH("ALERT",E88)))</formula>
    </cfRule>
    <cfRule type="containsText" dxfId="1748" priority="2664" operator="containsText" text="OK">
      <formula>NOT(ISERROR(SEARCH("OK",E88)))</formula>
    </cfRule>
  </conditionalFormatting>
  <conditionalFormatting sqref="E88">
    <cfRule type="containsText" dxfId="1747" priority="2660" operator="containsText" text="WARNING">
      <formula>NOT(ISERROR(SEARCH("WARNING",E88)))</formula>
    </cfRule>
    <cfRule type="containsText" dxfId="1746" priority="2661" operator="containsText" text="OK">
      <formula>NOT(ISERROR(SEARCH("OK",E88)))</formula>
    </cfRule>
  </conditionalFormatting>
  <conditionalFormatting sqref="E89">
    <cfRule type="containsText" dxfId="1745" priority="2650" operator="containsText" text="OK">
      <formula>NOT(ISERROR(SEARCH("OK",E89)))</formula>
    </cfRule>
  </conditionalFormatting>
  <conditionalFormatting sqref="E89">
    <cfRule type="containsText" dxfId="1744" priority="2656" operator="containsText" text="WORNING">
      <formula>NOT(ISERROR(SEARCH("WORNING",E89)))</formula>
    </cfRule>
    <cfRule type="containsText" dxfId="1743" priority="2657" operator="containsText" text="ALERT">
      <formula>NOT(ISERROR(SEARCH("ALERT",E89)))</formula>
    </cfRule>
    <cfRule type="containsText" dxfId="1742" priority="2658" operator="containsText" text="OK">
      <formula>NOT(ISERROR(SEARCH("OK",E89)))</formula>
    </cfRule>
  </conditionalFormatting>
  <conditionalFormatting sqref="E89">
    <cfRule type="containsText" dxfId="1741" priority="2653" operator="containsText" text="WORNING">
      <formula>NOT(ISERROR(SEARCH("WORNING",E89)))</formula>
    </cfRule>
    <cfRule type="containsText" dxfId="1740" priority="2654" operator="containsText" text="ALERT">
      <formula>NOT(ISERROR(SEARCH("ALERT",E89)))</formula>
    </cfRule>
    <cfRule type="containsText" dxfId="1739" priority="2655" operator="containsText" text="OK">
      <formula>NOT(ISERROR(SEARCH("OK",E89)))</formula>
    </cfRule>
  </conditionalFormatting>
  <conditionalFormatting sqref="E89">
    <cfRule type="containsText" dxfId="1738" priority="2651" operator="containsText" text="WARNING">
      <formula>NOT(ISERROR(SEARCH("WARNING",E89)))</formula>
    </cfRule>
    <cfRule type="containsText" dxfId="1737" priority="2652" operator="containsText" text="OK">
      <formula>NOT(ISERROR(SEARCH("OK",E89)))</formula>
    </cfRule>
  </conditionalFormatting>
  <conditionalFormatting sqref="E90">
    <cfRule type="containsText" dxfId="1736" priority="2641" operator="containsText" text="OK">
      <formula>NOT(ISERROR(SEARCH("OK",E90)))</formula>
    </cfRule>
  </conditionalFormatting>
  <conditionalFormatting sqref="E90">
    <cfRule type="containsText" dxfId="1735" priority="2647" operator="containsText" text="WORNING">
      <formula>NOT(ISERROR(SEARCH("WORNING",E90)))</formula>
    </cfRule>
    <cfRule type="containsText" dxfId="1734" priority="2648" operator="containsText" text="ALERT">
      <formula>NOT(ISERROR(SEARCH("ALERT",E90)))</formula>
    </cfRule>
    <cfRule type="containsText" dxfId="1733" priority="2649" operator="containsText" text="OK">
      <formula>NOT(ISERROR(SEARCH("OK",E90)))</formula>
    </cfRule>
  </conditionalFormatting>
  <conditionalFormatting sqref="E90">
    <cfRule type="containsText" dxfId="1732" priority="2644" operator="containsText" text="WORNING">
      <formula>NOT(ISERROR(SEARCH("WORNING",E90)))</formula>
    </cfRule>
    <cfRule type="containsText" dxfId="1731" priority="2645" operator="containsText" text="ALERT">
      <formula>NOT(ISERROR(SEARCH("ALERT",E90)))</formula>
    </cfRule>
    <cfRule type="containsText" dxfId="1730" priority="2646" operator="containsText" text="OK">
      <formula>NOT(ISERROR(SEARCH("OK",E90)))</formula>
    </cfRule>
  </conditionalFormatting>
  <conditionalFormatting sqref="E90">
    <cfRule type="containsText" dxfId="1729" priority="2642" operator="containsText" text="WARNING">
      <formula>NOT(ISERROR(SEARCH("WARNING",E90)))</formula>
    </cfRule>
    <cfRule type="containsText" dxfId="1728" priority="2643" operator="containsText" text="OK">
      <formula>NOT(ISERROR(SEARCH("OK",E90)))</formula>
    </cfRule>
  </conditionalFormatting>
  <conditionalFormatting sqref="E91">
    <cfRule type="containsText" dxfId="1727" priority="2632" operator="containsText" text="OK">
      <formula>NOT(ISERROR(SEARCH("OK",E91)))</formula>
    </cfRule>
  </conditionalFormatting>
  <conditionalFormatting sqref="E91">
    <cfRule type="containsText" dxfId="1726" priority="2638" operator="containsText" text="WORNING">
      <formula>NOT(ISERROR(SEARCH("WORNING",E91)))</formula>
    </cfRule>
    <cfRule type="containsText" dxfId="1725" priority="2639" operator="containsText" text="ALERT">
      <formula>NOT(ISERROR(SEARCH("ALERT",E91)))</formula>
    </cfRule>
    <cfRule type="containsText" dxfId="1724" priority="2640" operator="containsText" text="OK">
      <formula>NOT(ISERROR(SEARCH("OK",E91)))</formula>
    </cfRule>
  </conditionalFormatting>
  <conditionalFormatting sqref="E91">
    <cfRule type="containsText" dxfId="1723" priority="2635" operator="containsText" text="WORNING">
      <formula>NOT(ISERROR(SEARCH("WORNING",E91)))</formula>
    </cfRule>
    <cfRule type="containsText" dxfId="1722" priority="2636" operator="containsText" text="ALERT">
      <formula>NOT(ISERROR(SEARCH("ALERT",E91)))</formula>
    </cfRule>
    <cfRule type="containsText" dxfId="1721" priority="2637" operator="containsText" text="OK">
      <formula>NOT(ISERROR(SEARCH("OK",E91)))</formula>
    </cfRule>
  </conditionalFormatting>
  <conditionalFormatting sqref="E91">
    <cfRule type="containsText" dxfId="1720" priority="2633" operator="containsText" text="WARNING">
      <formula>NOT(ISERROR(SEARCH("WARNING",E91)))</formula>
    </cfRule>
    <cfRule type="containsText" dxfId="1719" priority="2634" operator="containsText" text="OK">
      <formula>NOT(ISERROR(SEARCH("OK",E91)))</formula>
    </cfRule>
  </conditionalFormatting>
  <conditionalFormatting sqref="E99:E100">
    <cfRule type="containsText" dxfId="1718" priority="2587" operator="containsText" text="OK">
      <formula>NOT(ISERROR(SEARCH("OK",E99)))</formula>
    </cfRule>
  </conditionalFormatting>
  <conditionalFormatting sqref="E105:E106">
    <cfRule type="containsText" dxfId="1717" priority="2578" operator="containsText" text="OK">
      <formula>NOT(ISERROR(SEARCH("OK",E105)))</formula>
    </cfRule>
  </conditionalFormatting>
  <conditionalFormatting sqref="E99:E100">
    <cfRule type="containsText" dxfId="1716" priority="2593" operator="containsText" text="WORNING">
      <formula>NOT(ISERROR(SEARCH("WORNING",E99)))</formula>
    </cfRule>
    <cfRule type="containsText" dxfId="1715" priority="2594" operator="containsText" text="ALERT">
      <formula>NOT(ISERROR(SEARCH("ALERT",E99)))</formula>
    </cfRule>
    <cfRule type="containsText" dxfId="1714" priority="2595" operator="containsText" text="OK">
      <formula>NOT(ISERROR(SEARCH("OK",E99)))</formula>
    </cfRule>
  </conditionalFormatting>
  <conditionalFormatting sqref="E99:E100">
    <cfRule type="containsText" dxfId="1713" priority="2590" operator="containsText" text="WORNING">
      <formula>NOT(ISERROR(SEARCH("WORNING",E99)))</formula>
    </cfRule>
    <cfRule type="containsText" dxfId="1712" priority="2591" operator="containsText" text="ALERT">
      <formula>NOT(ISERROR(SEARCH("ALERT",E99)))</formula>
    </cfRule>
    <cfRule type="containsText" dxfId="1711" priority="2592" operator="containsText" text="OK">
      <formula>NOT(ISERROR(SEARCH("OK",E99)))</formula>
    </cfRule>
  </conditionalFormatting>
  <conditionalFormatting sqref="E99:E100">
    <cfRule type="containsText" dxfId="1710" priority="2588" operator="containsText" text="WARNING">
      <formula>NOT(ISERROR(SEARCH("WARNING",E99)))</formula>
    </cfRule>
    <cfRule type="containsText" dxfId="1709" priority="2589" operator="containsText" text="OK">
      <formula>NOT(ISERROR(SEARCH("OK",E99)))</formula>
    </cfRule>
  </conditionalFormatting>
  <conditionalFormatting sqref="E95">
    <cfRule type="containsText" dxfId="1708" priority="2623" operator="containsText" text="OK">
      <formula>NOT(ISERROR(SEARCH("OK",E95)))</formula>
    </cfRule>
  </conditionalFormatting>
  <conditionalFormatting sqref="E95">
    <cfRule type="containsText" dxfId="1707" priority="2629" operator="containsText" text="WORNING">
      <formula>NOT(ISERROR(SEARCH("WORNING",E95)))</formula>
    </cfRule>
    <cfRule type="containsText" dxfId="1706" priority="2630" operator="containsText" text="ALERT">
      <formula>NOT(ISERROR(SEARCH("ALERT",E95)))</formula>
    </cfRule>
    <cfRule type="containsText" dxfId="1705" priority="2631" operator="containsText" text="OK">
      <formula>NOT(ISERROR(SEARCH("OK",E95)))</formula>
    </cfRule>
  </conditionalFormatting>
  <conditionalFormatting sqref="E95">
    <cfRule type="containsText" dxfId="1704" priority="2626" operator="containsText" text="WORNING">
      <formula>NOT(ISERROR(SEARCH("WORNING",E95)))</formula>
    </cfRule>
    <cfRule type="containsText" dxfId="1703" priority="2627" operator="containsText" text="ALERT">
      <formula>NOT(ISERROR(SEARCH("ALERT",E95)))</formula>
    </cfRule>
    <cfRule type="containsText" dxfId="1702" priority="2628" operator="containsText" text="OK">
      <formula>NOT(ISERROR(SEARCH("OK",E95)))</formula>
    </cfRule>
  </conditionalFormatting>
  <conditionalFormatting sqref="E95">
    <cfRule type="containsText" dxfId="1701" priority="2624" operator="containsText" text="WARNING">
      <formula>NOT(ISERROR(SEARCH("WARNING",E95)))</formula>
    </cfRule>
    <cfRule type="containsText" dxfId="1700" priority="2625" operator="containsText" text="OK">
      <formula>NOT(ISERROR(SEARCH("OK",E95)))</formula>
    </cfRule>
  </conditionalFormatting>
  <conditionalFormatting sqref="E96">
    <cfRule type="containsText" dxfId="1699" priority="2614" operator="containsText" text="OK">
      <formula>NOT(ISERROR(SEARCH("OK",E96)))</formula>
    </cfRule>
  </conditionalFormatting>
  <conditionalFormatting sqref="E96">
    <cfRule type="containsText" dxfId="1698" priority="2620" operator="containsText" text="WORNING">
      <formula>NOT(ISERROR(SEARCH("WORNING",E96)))</formula>
    </cfRule>
    <cfRule type="containsText" dxfId="1697" priority="2621" operator="containsText" text="ALERT">
      <formula>NOT(ISERROR(SEARCH("ALERT",E96)))</formula>
    </cfRule>
    <cfRule type="containsText" dxfId="1696" priority="2622" operator="containsText" text="OK">
      <formula>NOT(ISERROR(SEARCH("OK",E96)))</formula>
    </cfRule>
  </conditionalFormatting>
  <conditionalFormatting sqref="E96">
    <cfRule type="containsText" dxfId="1695" priority="2617" operator="containsText" text="WORNING">
      <formula>NOT(ISERROR(SEARCH("WORNING",E96)))</formula>
    </cfRule>
    <cfRule type="containsText" dxfId="1694" priority="2618" operator="containsText" text="ALERT">
      <formula>NOT(ISERROR(SEARCH("ALERT",E96)))</formula>
    </cfRule>
    <cfRule type="containsText" dxfId="1693" priority="2619" operator="containsText" text="OK">
      <formula>NOT(ISERROR(SEARCH("OK",E96)))</formula>
    </cfRule>
  </conditionalFormatting>
  <conditionalFormatting sqref="E96">
    <cfRule type="containsText" dxfId="1692" priority="2615" operator="containsText" text="WARNING">
      <formula>NOT(ISERROR(SEARCH("WARNING",E96)))</formula>
    </cfRule>
    <cfRule type="containsText" dxfId="1691" priority="2616" operator="containsText" text="OK">
      <formula>NOT(ISERROR(SEARCH("OK",E96)))</formula>
    </cfRule>
  </conditionalFormatting>
  <conditionalFormatting sqref="E98">
    <cfRule type="containsText" dxfId="1690" priority="2605" operator="containsText" text="OK">
      <formula>NOT(ISERROR(SEARCH("OK",E98)))</formula>
    </cfRule>
  </conditionalFormatting>
  <conditionalFormatting sqref="E98">
    <cfRule type="containsText" dxfId="1689" priority="2611" operator="containsText" text="WORNING">
      <formula>NOT(ISERROR(SEARCH("WORNING",E98)))</formula>
    </cfRule>
    <cfRule type="containsText" dxfId="1688" priority="2612" operator="containsText" text="ALERT">
      <formula>NOT(ISERROR(SEARCH("ALERT",E98)))</formula>
    </cfRule>
    <cfRule type="containsText" dxfId="1687" priority="2613" operator="containsText" text="OK">
      <formula>NOT(ISERROR(SEARCH("OK",E98)))</formula>
    </cfRule>
  </conditionalFormatting>
  <conditionalFormatting sqref="E98">
    <cfRule type="containsText" dxfId="1686" priority="2608" operator="containsText" text="WORNING">
      <formula>NOT(ISERROR(SEARCH("WORNING",E98)))</formula>
    </cfRule>
    <cfRule type="containsText" dxfId="1685" priority="2609" operator="containsText" text="ALERT">
      <formula>NOT(ISERROR(SEARCH("ALERT",E98)))</formula>
    </cfRule>
    <cfRule type="containsText" dxfId="1684" priority="2610" operator="containsText" text="OK">
      <formula>NOT(ISERROR(SEARCH("OK",E98)))</formula>
    </cfRule>
  </conditionalFormatting>
  <conditionalFormatting sqref="E98">
    <cfRule type="containsText" dxfId="1683" priority="2606" operator="containsText" text="WARNING">
      <formula>NOT(ISERROR(SEARCH("WARNING",E98)))</formula>
    </cfRule>
    <cfRule type="containsText" dxfId="1682" priority="2607" operator="containsText" text="OK">
      <formula>NOT(ISERROR(SEARCH("OK",E98)))</formula>
    </cfRule>
  </conditionalFormatting>
  <conditionalFormatting sqref="E97">
    <cfRule type="containsText" dxfId="1681" priority="2596" operator="containsText" text="OK">
      <formula>NOT(ISERROR(SEARCH("OK",E97)))</formula>
    </cfRule>
  </conditionalFormatting>
  <conditionalFormatting sqref="E97">
    <cfRule type="containsText" dxfId="1680" priority="2602" operator="containsText" text="WORNING">
      <formula>NOT(ISERROR(SEARCH("WORNING",E97)))</formula>
    </cfRule>
    <cfRule type="containsText" dxfId="1679" priority="2603" operator="containsText" text="ALERT">
      <formula>NOT(ISERROR(SEARCH("ALERT",E97)))</formula>
    </cfRule>
    <cfRule type="containsText" dxfId="1678" priority="2604" operator="containsText" text="OK">
      <formula>NOT(ISERROR(SEARCH("OK",E97)))</formula>
    </cfRule>
  </conditionalFormatting>
  <conditionalFormatting sqref="E97">
    <cfRule type="containsText" dxfId="1677" priority="2599" operator="containsText" text="WORNING">
      <formula>NOT(ISERROR(SEARCH("WORNING",E97)))</formula>
    </cfRule>
    <cfRule type="containsText" dxfId="1676" priority="2600" operator="containsText" text="ALERT">
      <formula>NOT(ISERROR(SEARCH("ALERT",E97)))</formula>
    </cfRule>
    <cfRule type="containsText" dxfId="1675" priority="2601" operator="containsText" text="OK">
      <formula>NOT(ISERROR(SEARCH("OK",E97)))</formula>
    </cfRule>
  </conditionalFormatting>
  <conditionalFormatting sqref="E97">
    <cfRule type="containsText" dxfId="1674" priority="2597" operator="containsText" text="WARNING">
      <formula>NOT(ISERROR(SEARCH("WARNING",E97)))</formula>
    </cfRule>
    <cfRule type="containsText" dxfId="1673" priority="2598" operator="containsText" text="OK">
      <formula>NOT(ISERROR(SEARCH("OK",E97)))</formula>
    </cfRule>
  </conditionalFormatting>
  <conditionalFormatting sqref="E105:E106">
    <cfRule type="containsText" dxfId="1672" priority="2584" operator="containsText" text="WORNING">
      <formula>NOT(ISERROR(SEARCH("WORNING",E105)))</formula>
    </cfRule>
    <cfRule type="containsText" dxfId="1671" priority="2585" operator="containsText" text="ALERT">
      <formula>NOT(ISERROR(SEARCH("ALERT",E105)))</formula>
    </cfRule>
    <cfRule type="containsText" dxfId="1670" priority="2586" operator="containsText" text="OK">
      <formula>NOT(ISERROR(SEARCH("OK",E105)))</formula>
    </cfRule>
  </conditionalFormatting>
  <conditionalFormatting sqref="E105:E106">
    <cfRule type="containsText" dxfId="1669" priority="2581" operator="containsText" text="WORNING">
      <formula>NOT(ISERROR(SEARCH("WORNING",E105)))</formula>
    </cfRule>
    <cfRule type="containsText" dxfId="1668" priority="2582" operator="containsText" text="ALERT">
      <formula>NOT(ISERROR(SEARCH("ALERT",E105)))</formula>
    </cfRule>
    <cfRule type="containsText" dxfId="1667" priority="2583" operator="containsText" text="OK">
      <formula>NOT(ISERROR(SEARCH("OK",E105)))</formula>
    </cfRule>
  </conditionalFormatting>
  <conditionalFormatting sqref="E105:E106">
    <cfRule type="containsText" dxfId="1666" priority="2579" operator="containsText" text="WARNING">
      <formula>NOT(ISERROR(SEARCH("WARNING",E105)))</formula>
    </cfRule>
    <cfRule type="containsText" dxfId="1665" priority="2580" operator="containsText" text="OK">
      <formula>NOT(ISERROR(SEARCH("OK",E105)))</formula>
    </cfRule>
  </conditionalFormatting>
  <conditionalFormatting sqref="E111">
    <cfRule type="containsText" dxfId="1664" priority="2569" operator="containsText" text="OK">
      <formula>NOT(ISERROR(SEARCH("OK",E111)))</formula>
    </cfRule>
  </conditionalFormatting>
  <conditionalFormatting sqref="E111">
    <cfRule type="containsText" dxfId="1663" priority="2575" operator="containsText" text="WORNING">
      <formula>NOT(ISERROR(SEARCH("WORNING",E111)))</formula>
    </cfRule>
    <cfRule type="containsText" dxfId="1662" priority="2576" operator="containsText" text="ALERT">
      <formula>NOT(ISERROR(SEARCH("ALERT",E111)))</formula>
    </cfRule>
    <cfRule type="containsText" dxfId="1661" priority="2577" operator="containsText" text="OK">
      <formula>NOT(ISERROR(SEARCH("OK",E111)))</formula>
    </cfRule>
  </conditionalFormatting>
  <conditionalFormatting sqref="E111">
    <cfRule type="containsText" dxfId="1660" priority="2572" operator="containsText" text="WORNING">
      <formula>NOT(ISERROR(SEARCH("WORNING",E111)))</formula>
    </cfRule>
    <cfRule type="containsText" dxfId="1659" priority="2573" operator="containsText" text="ALERT">
      <formula>NOT(ISERROR(SEARCH("ALERT",E111)))</formula>
    </cfRule>
    <cfRule type="containsText" dxfId="1658" priority="2574" operator="containsText" text="OK">
      <formula>NOT(ISERROR(SEARCH("OK",E111)))</formula>
    </cfRule>
  </conditionalFormatting>
  <conditionalFormatting sqref="E111">
    <cfRule type="containsText" dxfId="1657" priority="2570" operator="containsText" text="WARNING">
      <formula>NOT(ISERROR(SEARCH("WARNING",E111)))</formula>
    </cfRule>
    <cfRule type="containsText" dxfId="1656" priority="2571" operator="containsText" text="OK">
      <formula>NOT(ISERROR(SEARCH("OK",E111)))</formula>
    </cfRule>
  </conditionalFormatting>
  <conditionalFormatting sqref="E112">
    <cfRule type="containsText" dxfId="1655" priority="2560" operator="containsText" text="OK">
      <formula>NOT(ISERROR(SEARCH("OK",E112)))</formula>
    </cfRule>
  </conditionalFormatting>
  <conditionalFormatting sqref="E112">
    <cfRule type="containsText" dxfId="1654" priority="2566" operator="containsText" text="WORNING">
      <formula>NOT(ISERROR(SEARCH("WORNING",E112)))</formula>
    </cfRule>
    <cfRule type="containsText" dxfId="1653" priority="2567" operator="containsText" text="ALERT">
      <formula>NOT(ISERROR(SEARCH("ALERT",E112)))</formula>
    </cfRule>
    <cfRule type="containsText" dxfId="1652" priority="2568" operator="containsText" text="OK">
      <formula>NOT(ISERROR(SEARCH("OK",E112)))</formula>
    </cfRule>
  </conditionalFormatting>
  <conditionalFormatting sqref="E112">
    <cfRule type="containsText" dxfId="1651" priority="2563" operator="containsText" text="WORNING">
      <formula>NOT(ISERROR(SEARCH("WORNING",E112)))</formula>
    </cfRule>
    <cfRule type="containsText" dxfId="1650" priority="2564" operator="containsText" text="ALERT">
      <formula>NOT(ISERROR(SEARCH("ALERT",E112)))</formula>
    </cfRule>
    <cfRule type="containsText" dxfId="1649" priority="2565" operator="containsText" text="OK">
      <formula>NOT(ISERROR(SEARCH("OK",E112)))</formula>
    </cfRule>
  </conditionalFormatting>
  <conditionalFormatting sqref="E112">
    <cfRule type="containsText" dxfId="1648" priority="2561" operator="containsText" text="WARNING">
      <formula>NOT(ISERROR(SEARCH("WARNING",E112)))</formula>
    </cfRule>
    <cfRule type="containsText" dxfId="1647" priority="2562" operator="containsText" text="OK">
      <formula>NOT(ISERROR(SEARCH("OK",E112)))</formula>
    </cfRule>
  </conditionalFormatting>
  <conditionalFormatting sqref="E113">
    <cfRule type="containsText" dxfId="1646" priority="2551" operator="containsText" text="OK">
      <formula>NOT(ISERROR(SEARCH("OK",E113)))</formula>
    </cfRule>
  </conditionalFormatting>
  <conditionalFormatting sqref="E113">
    <cfRule type="containsText" dxfId="1645" priority="2557" operator="containsText" text="WORNING">
      <formula>NOT(ISERROR(SEARCH("WORNING",E113)))</formula>
    </cfRule>
    <cfRule type="containsText" dxfId="1644" priority="2558" operator="containsText" text="ALERT">
      <formula>NOT(ISERROR(SEARCH("ALERT",E113)))</formula>
    </cfRule>
    <cfRule type="containsText" dxfId="1643" priority="2559" operator="containsText" text="OK">
      <formula>NOT(ISERROR(SEARCH("OK",E113)))</formula>
    </cfRule>
  </conditionalFormatting>
  <conditionalFormatting sqref="E113">
    <cfRule type="containsText" dxfId="1642" priority="2554" operator="containsText" text="WORNING">
      <formula>NOT(ISERROR(SEARCH("WORNING",E113)))</formula>
    </cfRule>
    <cfRule type="containsText" dxfId="1641" priority="2555" operator="containsText" text="ALERT">
      <formula>NOT(ISERROR(SEARCH("ALERT",E113)))</formula>
    </cfRule>
    <cfRule type="containsText" dxfId="1640" priority="2556" operator="containsText" text="OK">
      <formula>NOT(ISERROR(SEARCH("OK",E113)))</formula>
    </cfRule>
  </conditionalFormatting>
  <conditionalFormatting sqref="E113">
    <cfRule type="containsText" dxfId="1639" priority="2552" operator="containsText" text="WARNING">
      <formula>NOT(ISERROR(SEARCH("WARNING",E113)))</formula>
    </cfRule>
    <cfRule type="containsText" dxfId="1638" priority="2553" operator="containsText" text="OK">
      <formula>NOT(ISERROR(SEARCH("OK",E113)))</formula>
    </cfRule>
  </conditionalFormatting>
  <conditionalFormatting sqref="E114">
    <cfRule type="containsText" dxfId="1637" priority="2542" operator="containsText" text="OK">
      <formula>NOT(ISERROR(SEARCH("OK",E114)))</formula>
    </cfRule>
  </conditionalFormatting>
  <conditionalFormatting sqref="E114">
    <cfRule type="containsText" dxfId="1636" priority="2548" operator="containsText" text="WORNING">
      <formula>NOT(ISERROR(SEARCH("WORNING",E114)))</formula>
    </cfRule>
    <cfRule type="containsText" dxfId="1635" priority="2549" operator="containsText" text="ALERT">
      <formula>NOT(ISERROR(SEARCH("ALERT",E114)))</formula>
    </cfRule>
    <cfRule type="containsText" dxfId="1634" priority="2550" operator="containsText" text="OK">
      <formula>NOT(ISERROR(SEARCH("OK",E114)))</formula>
    </cfRule>
  </conditionalFormatting>
  <conditionalFormatting sqref="E114">
    <cfRule type="containsText" dxfId="1633" priority="2545" operator="containsText" text="WORNING">
      <formula>NOT(ISERROR(SEARCH("WORNING",E114)))</formula>
    </cfRule>
    <cfRule type="containsText" dxfId="1632" priority="2546" operator="containsText" text="ALERT">
      <formula>NOT(ISERROR(SEARCH("ALERT",E114)))</formula>
    </cfRule>
    <cfRule type="containsText" dxfId="1631" priority="2547" operator="containsText" text="OK">
      <formula>NOT(ISERROR(SEARCH("OK",E114)))</formula>
    </cfRule>
  </conditionalFormatting>
  <conditionalFormatting sqref="E114">
    <cfRule type="containsText" dxfId="1630" priority="2543" operator="containsText" text="WARNING">
      <formula>NOT(ISERROR(SEARCH("WARNING",E114)))</formula>
    </cfRule>
    <cfRule type="containsText" dxfId="1629" priority="2544" operator="containsText" text="OK">
      <formula>NOT(ISERROR(SEARCH("OK",E114)))</formula>
    </cfRule>
  </conditionalFormatting>
  <conditionalFormatting sqref="E116">
    <cfRule type="containsText" dxfId="1628" priority="2533" operator="containsText" text="OK">
      <formula>NOT(ISERROR(SEARCH("OK",E116)))</formula>
    </cfRule>
  </conditionalFormatting>
  <conditionalFormatting sqref="E116">
    <cfRule type="containsText" dxfId="1627" priority="2539" operator="containsText" text="WORNING">
      <formula>NOT(ISERROR(SEARCH("WORNING",E116)))</formula>
    </cfRule>
    <cfRule type="containsText" dxfId="1626" priority="2540" operator="containsText" text="ALERT">
      <formula>NOT(ISERROR(SEARCH("ALERT",E116)))</formula>
    </cfRule>
    <cfRule type="containsText" dxfId="1625" priority="2541" operator="containsText" text="OK">
      <formula>NOT(ISERROR(SEARCH("OK",E116)))</formula>
    </cfRule>
  </conditionalFormatting>
  <conditionalFormatting sqref="E116">
    <cfRule type="containsText" dxfId="1624" priority="2536" operator="containsText" text="WORNING">
      <formula>NOT(ISERROR(SEARCH("WORNING",E116)))</formula>
    </cfRule>
    <cfRule type="containsText" dxfId="1623" priority="2537" operator="containsText" text="ALERT">
      <formula>NOT(ISERROR(SEARCH("ALERT",E116)))</formula>
    </cfRule>
    <cfRule type="containsText" dxfId="1622" priority="2538" operator="containsText" text="OK">
      <formula>NOT(ISERROR(SEARCH("OK",E116)))</formula>
    </cfRule>
  </conditionalFormatting>
  <conditionalFormatting sqref="E116">
    <cfRule type="containsText" dxfId="1621" priority="2534" operator="containsText" text="WARNING">
      <formula>NOT(ISERROR(SEARCH("WARNING",E116)))</formula>
    </cfRule>
    <cfRule type="containsText" dxfId="1620" priority="2535" operator="containsText" text="OK">
      <formula>NOT(ISERROR(SEARCH("OK",E116)))</formula>
    </cfRule>
  </conditionalFormatting>
  <conditionalFormatting sqref="E115">
    <cfRule type="containsText" dxfId="1619" priority="2524" operator="containsText" text="OK">
      <formula>NOT(ISERROR(SEARCH("OK",E115)))</formula>
    </cfRule>
  </conditionalFormatting>
  <conditionalFormatting sqref="E115">
    <cfRule type="containsText" dxfId="1618" priority="2530" operator="containsText" text="WORNING">
      <formula>NOT(ISERROR(SEARCH("WORNING",E115)))</formula>
    </cfRule>
    <cfRule type="containsText" dxfId="1617" priority="2531" operator="containsText" text="ALERT">
      <formula>NOT(ISERROR(SEARCH("ALERT",E115)))</formula>
    </cfRule>
    <cfRule type="containsText" dxfId="1616" priority="2532" operator="containsText" text="OK">
      <formula>NOT(ISERROR(SEARCH("OK",E115)))</formula>
    </cfRule>
  </conditionalFormatting>
  <conditionalFormatting sqref="E115">
    <cfRule type="containsText" dxfId="1615" priority="2527" operator="containsText" text="WORNING">
      <formula>NOT(ISERROR(SEARCH("WORNING",E115)))</formula>
    </cfRule>
    <cfRule type="containsText" dxfId="1614" priority="2528" operator="containsText" text="ALERT">
      <formula>NOT(ISERROR(SEARCH("ALERT",E115)))</formula>
    </cfRule>
    <cfRule type="containsText" dxfId="1613" priority="2529" operator="containsText" text="OK">
      <formula>NOT(ISERROR(SEARCH("OK",E115)))</formula>
    </cfRule>
  </conditionalFormatting>
  <conditionalFormatting sqref="E115">
    <cfRule type="containsText" dxfId="1612" priority="2525" operator="containsText" text="WARNING">
      <formula>NOT(ISERROR(SEARCH("WARNING",E115)))</formula>
    </cfRule>
    <cfRule type="containsText" dxfId="1611" priority="2526" operator="containsText" text="OK">
      <formula>NOT(ISERROR(SEARCH("OK",E115)))</formula>
    </cfRule>
  </conditionalFormatting>
  <conditionalFormatting sqref="E117">
    <cfRule type="containsText" dxfId="1610" priority="2515" operator="containsText" text="OK">
      <formula>NOT(ISERROR(SEARCH("OK",E117)))</formula>
    </cfRule>
  </conditionalFormatting>
  <conditionalFormatting sqref="E117">
    <cfRule type="containsText" dxfId="1609" priority="2521" operator="containsText" text="WORNING">
      <formula>NOT(ISERROR(SEARCH("WORNING",E117)))</formula>
    </cfRule>
    <cfRule type="containsText" dxfId="1608" priority="2522" operator="containsText" text="ALERT">
      <formula>NOT(ISERROR(SEARCH("ALERT",E117)))</formula>
    </cfRule>
    <cfRule type="containsText" dxfId="1607" priority="2523" operator="containsText" text="OK">
      <formula>NOT(ISERROR(SEARCH("OK",E117)))</formula>
    </cfRule>
  </conditionalFormatting>
  <conditionalFormatting sqref="E117">
    <cfRule type="containsText" dxfId="1606" priority="2518" operator="containsText" text="WORNING">
      <formula>NOT(ISERROR(SEARCH("WORNING",E117)))</formula>
    </cfRule>
    <cfRule type="containsText" dxfId="1605" priority="2519" operator="containsText" text="ALERT">
      <formula>NOT(ISERROR(SEARCH("ALERT",E117)))</formula>
    </cfRule>
    <cfRule type="containsText" dxfId="1604" priority="2520" operator="containsText" text="OK">
      <formula>NOT(ISERROR(SEARCH("OK",E117)))</formula>
    </cfRule>
  </conditionalFormatting>
  <conditionalFormatting sqref="E117">
    <cfRule type="containsText" dxfId="1603" priority="2516" operator="containsText" text="WARNING">
      <formula>NOT(ISERROR(SEARCH("WARNING",E117)))</formula>
    </cfRule>
    <cfRule type="containsText" dxfId="1602" priority="2517" operator="containsText" text="OK">
      <formula>NOT(ISERROR(SEARCH("OK",E117)))</formula>
    </cfRule>
  </conditionalFormatting>
  <conditionalFormatting sqref="E118">
    <cfRule type="containsText" dxfId="1601" priority="2500" operator="containsText" text="OK">
      <formula>NOT(ISERROR(SEARCH("OK",E118)))</formula>
    </cfRule>
  </conditionalFormatting>
  <conditionalFormatting sqref="E118">
    <cfRule type="containsText" dxfId="1600" priority="2506" operator="containsText" text="WORNING">
      <formula>NOT(ISERROR(SEARCH("WORNING",E118)))</formula>
    </cfRule>
    <cfRule type="containsText" dxfId="1599" priority="2507" operator="containsText" text="ALERT">
      <formula>NOT(ISERROR(SEARCH("ALERT",E118)))</formula>
    </cfRule>
    <cfRule type="containsText" dxfId="1598" priority="2508" operator="containsText" text="OK">
      <formula>NOT(ISERROR(SEARCH("OK",E118)))</formula>
    </cfRule>
  </conditionalFormatting>
  <conditionalFormatting sqref="E118">
    <cfRule type="containsText" dxfId="1597" priority="2503" operator="containsText" text="WORNING">
      <formula>NOT(ISERROR(SEARCH("WORNING",E118)))</formula>
    </cfRule>
    <cfRule type="containsText" dxfId="1596" priority="2504" operator="containsText" text="ALERT">
      <formula>NOT(ISERROR(SEARCH("ALERT",E118)))</formula>
    </cfRule>
    <cfRule type="containsText" dxfId="1595" priority="2505" operator="containsText" text="OK">
      <formula>NOT(ISERROR(SEARCH("OK",E118)))</formula>
    </cfRule>
  </conditionalFormatting>
  <conditionalFormatting sqref="E118">
    <cfRule type="containsText" dxfId="1594" priority="2501" operator="containsText" text="WARNING">
      <formula>NOT(ISERROR(SEARCH("WARNING",E118)))</formula>
    </cfRule>
    <cfRule type="containsText" dxfId="1593" priority="2502" operator="containsText" text="OK">
      <formula>NOT(ISERROR(SEARCH("OK",E118)))</formula>
    </cfRule>
  </conditionalFormatting>
  <conditionalFormatting sqref="E119">
    <cfRule type="containsText" dxfId="1592" priority="2491" operator="containsText" text="OK">
      <formula>NOT(ISERROR(SEARCH("OK",E119)))</formula>
    </cfRule>
  </conditionalFormatting>
  <conditionalFormatting sqref="E119">
    <cfRule type="containsText" dxfId="1591" priority="2497" operator="containsText" text="WORNING">
      <formula>NOT(ISERROR(SEARCH("WORNING",E119)))</formula>
    </cfRule>
    <cfRule type="containsText" dxfId="1590" priority="2498" operator="containsText" text="ALERT">
      <formula>NOT(ISERROR(SEARCH("ALERT",E119)))</formula>
    </cfRule>
    <cfRule type="containsText" dxfId="1589" priority="2499" operator="containsText" text="OK">
      <formula>NOT(ISERROR(SEARCH("OK",E119)))</formula>
    </cfRule>
  </conditionalFormatting>
  <conditionalFormatting sqref="E119">
    <cfRule type="containsText" dxfId="1588" priority="2494" operator="containsText" text="WORNING">
      <formula>NOT(ISERROR(SEARCH("WORNING",E119)))</formula>
    </cfRule>
    <cfRule type="containsText" dxfId="1587" priority="2495" operator="containsText" text="ALERT">
      <formula>NOT(ISERROR(SEARCH("ALERT",E119)))</formula>
    </cfRule>
    <cfRule type="containsText" dxfId="1586" priority="2496" operator="containsText" text="OK">
      <formula>NOT(ISERROR(SEARCH("OK",E119)))</formula>
    </cfRule>
  </conditionalFormatting>
  <conditionalFormatting sqref="E119">
    <cfRule type="containsText" dxfId="1585" priority="2492" operator="containsText" text="WARNING">
      <formula>NOT(ISERROR(SEARCH("WARNING",E119)))</formula>
    </cfRule>
    <cfRule type="containsText" dxfId="1584" priority="2493" operator="containsText" text="OK">
      <formula>NOT(ISERROR(SEARCH("OK",E119)))</formula>
    </cfRule>
  </conditionalFormatting>
  <conditionalFormatting sqref="E120">
    <cfRule type="containsText" dxfId="1583" priority="2482" operator="containsText" text="OK">
      <formula>NOT(ISERROR(SEARCH("OK",E120)))</formula>
    </cfRule>
  </conditionalFormatting>
  <conditionalFormatting sqref="E120">
    <cfRule type="containsText" dxfId="1582" priority="2488" operator="containsText" text="WORNING">
      <formula>NOT(ISERROR(SEARCH("WORNING",E120)))</formula>
    </cfRule>
    <cfRule type="containsText" dxfId="1581" priority="2489" operator="containsText" text="ALERT">
      <formula>NOT(ISERROR(SEARCH("ALERT",E120)))</formula>
    </cfRule>
    <cfRule type="containsText" dxfId="1580" priority="2490" operator="containsText" text="OK">
      <formula>NOT(ISERROR(SEARCH("OK",E120)))</formula>
    </cfRule>
  </conditionalFormatting>
  <conditionalFormatting sqref="E120">
    <cfRule type="containsText" dxfId="1579" priority="2485" operator="containsText" text="WORNING">
      <formula>NOT(ISERROR(SEARCH("WORNING",E120)))</formula>
    </cfRule>
    <cfRule type="containsText" dxfId="1578" priority="2486" operator="containsText" text="ALERT">
      <formula>NOT(ISERROR(SEARCH("ALERT",E120)))</formula>
    </cfRule>
    <cfRule type="containsText" dxfId="1577" priority="2487" operator="containsText" text="OK">
      <formula>NOT(ISERROR(SEARCH("OK",E120)))</formula>
    </cfRule>
  </conditionalFormatting>
  <conditionalFormatting sqref="E120">
    <cfRule type="containsText" dxfId="1576" priority="2483" operator="containsText" text="WARNING">
      <formula>NOT(ISERROR(SEARCH("WARNING",E120)))</formula>
    </cfRule>
    <cfRule type="containsText" dxfId="1575" priority="2484" operator="containsText" text="OK">
      <formula>NOT(ISERROR(SEARCH("OK",E120)))</formula>
    </cfRule>
  </conditionalFormatting>
  <conditionalFormatting sqref="E121">
    <cfRule type="containsText" dxfId="1574" priority="2473" operator="containsText" text="OK">
      <formula>NOT(ISERROR(SEARCH("OK",E121)))</formula>
    </cfRule>
  </conditionalFormatting>
  <conditionalFormatting sqref="E121">
    <cfRule type="containsText" dxfId="1573" priority="2479" operator="containsText" text="WORNING">
      <formula>NOT(ISERROR(SEARCH("WORNING",E121)))</formula>
    </cfRule>
    <cfRule type="containsText" dxfId="1572" priority="2480" operator="containsText" text="ALERT">
      <formula>NOT(ISERROR(SEARCH("ALERT",E121)))</formula>
    </cfRule>
    <cfRule type="containsText" dxfId="1571" priority="2481" operator="containsText" text="OK">
      <formula>NOT(ISERROR(SEARCH("OK",E121)))</formula>
    </cfRule>
  </conditionalFormatting>
  <conditionalFormatting sqref="E121">
    <cfRule type="containsText" dxfId="1570" priority="2476" operator="containsText" text="WORNING">
      <formula>NOT(ISERROR(SEARCH("WORNING",E121)))</formula>
    </cfRule>
    <cfRule type="containsText" dxfId="1569" priority="2477" operator="containsText" text="ALERT">
      <formula>NOT(ISERROR(SEARCH("ALERT",E121)))</formula>
    </cfRule>
    <cfRule type="containsText" dxfId="1568" priority="2478" operator="containsText" text="OK">
      <formula>NOT(ISERROR(SEARCH("OK",E121)))</formula>
    </cfRule>
  </conditionalFormatting>
  <conditionalFormatting sqref="E121">
    <cfRule type="containsText" dxfId="1567" priority="2474" operator="containsText" text="WARNING">
      <formula>NOT(ISERROR(SEARCH("WARNING",E121)))</formula>
    </cfRule>
    <cfRule type="containsText" dxfId="1566" priority="2475" operator="containsText" text="OK">
      <formula>NOT(ISERROR(SEARCH("OK",E121)))</formula>
    </cfRule>
  </conditionalFormatting>
  <conditionalFormatting sqref="E122">
    <cfRule type="containsText" dxfId="1565" priority="2464" operator="containsText" text="OK">
      <formula>NOT(ISERROR(SEARCH("OK",E122)))</formula>
    </cfRule>
  </conditionalFormatting>
  <conditionalFormatting sqref="E122">
    <cfRule type="containsText" dxfId="1564" priority="2470" operator="containsText" text="WORNING">
      <formula>NOT(ISERROR(SEARCH("WORNING",E122)))</formula>
    </cfRule>
    <cfRule type="containsText" dxfId="1563" priority="2471" operator="containsText" text="ALERT">
      <formula>NOT(ISERROR(SEARCH("ALERT",E122)))</formula>
    </cfRule>
    <cfRule type="containsText" dxfId="1562" priority="2472" operator="containsText" text="OK">
      <formula>NOT(ISERROR(SEARCH("OK",E122)))</formula>
    </cfRule>
  </conditionalFormatting>
  <conditionalFormatting sqref="E122">
    <cfRule type="containsText" dxfId="1561" priority="2467" operator="containsText" text="WORNING">
      <formula>NOT(ISERROR(SEARCH("WORNING",E122)))</formula>
    </cfRule>
    <cfRule type="containsText" dxfId="1560" priority="2468" operator="containsText" text="ALERT">
      <formula>NOT(ISERROR(SEARCH("ALERT",E122)))</formula>
    </cfRule>
    <cfRule type="containsText" dxfId="1559" priority="2469" operator="containsText" text="OK">
      <formula>NOT(ISERROR(SEARCH("OK",E122)))</formula>
    </cfRule>
  </conditionalFormatting>
  <conditionalFormatting sqref="E122">
    <cfRule type="containsText" dxfId="1558" priority="2465" operator="containsText" text="WARNING">
      <formula>NOT(ISERROR(SEARCH("WARNING",E122)))</formula>
    </cfRule>
    <cfRule type="containsText" dxfId="1557" priority="2466" operator="containsText" text="OK">
      <formula>NOT(ISERROR(SEARCH("OK",E122)))</formula>
    </cfRule>
  </conditionalFormatting>
  <conditionalFormatting sqref="E123">
    <cfRule type="containsText" dxfId="1556" priority="2455" operator="containsText" text="OK">
      <formula>NOT(ISERROR(SEARCH("OK",E123)))</formula>
    </cfRule>
  </conditionalFormatting>
  <conditionalFormatting sqref="E123">
    <cfRule type="containsText" dxfId="1555" priority="2461" operator="containsText" text="WORNING">
      <formula>NOT(ISERROR(SEARCH("WORNING",E123)))</formula>
    </cfRule>
    <cfRule type="containsText" dxfId="1554" priority="2462" operator="containsText" text="ALERT">
      <formula>NOT(ISERROR(SEARCH("ALERT",E123)))</formula>
    </cfRule>
    <cfRule type="containsText" dxfId="1553" priority="2463" operator="containsText" text="OK">
      <formula>NOT(ISERROR(SEARCH("OK",E123)))</formula>
    </cfRule>
  </conditionalFormatting>
  <conditionalFormatting sqref="E123">
    <cfRule type="containsText" dxfId="1552" priority="2458" operator="containsText" text="WORNING">
      <formula>NOT(ISERROR(SEARCH("WORNING",E123)))</formula>
    </cfRule>
    <cfRule type="containsText" dxfId="1551" priority="2459" operator="containsText" text="ALERT">
      <formula>NOT(ISERROR(SEARCH("ALERT",E123)))</formula>
    </cfRule>
    <cfRule type="containsText" dxfId="1550" priority="2460" operator="containsText" text="OK">
      <formula>NOT(ISERROR(SEARCH("OK",E123)))</formula>
    </cfRule>
  </conditionalFormatting>
  <conditionalFormatting sqref="E123">
    <cfRule type="containsText" dxfId="1549" priority="2456" operator="containsText" text="WARNING">
      <formula>NOT(ISERROR(SEARCH("WARNING",E123)))</formula>
    </cfRule>
    <cfRule type="containsText" dxfId="1548" priority="2457" operator="containsText" text="OK">
      <formula>NOT(ISERROR(SEARCH("OK",E123)))</formula>
    </cfRule>
  </conditionalFormatting>
  <conditionalFormatting sqref="E128">
    <cfRule type="containsText" dxfId="1547" priority="2410" operator="containsText" text="OK">
      <formula>NOT(ISERROR(SEARCH("OK",E128)))</formula>
    </cfRule>
  </conditionalFormatting>
  <conditionalFormatting sqref="E128">
    <cfRule type="containsText" dxfId="1546" priority="2416" operator="containsText" text="WORNING">
      <formula>NOT(ISERROR(SEARCH("WORNING",E128)))</formula>
    </cfRule>
    <cfRule type="containsText" dxfId="1545" priority="2417" operator="containsText" text="ALERT">
      <formula>NOT(ISERROR(SEARCH("ALERT",E128)))</formula>
    </cfRule>
    <cfRule type="containsText" dxfId="1544" priority="2418" operator="containsText" text="OK">
      <formula>NOT(ISERROR(SEARCH("OK",E128)))</formula>
    </cfRule>
  </conditionalFormatting>
  <conditionalFormatting sqref="E128">
    <cfRule type="containsText" dxfId="1543" priority="2413" operator="containsText" text="WORNING">
      <formula>NOT(ISERROR(SEARCH("WORNING",E128)))</formula>
    </cfRule>
    <cfRule type="containsText" dxfId="1542" priority="2414" operator="containsText" text="ALERT">
      <formula>NOT(ISERROR(SEARCH("ALERT",E128)))</formula>
    </cfRule>
    <cfRule type="containsText" dxfId="1541" priority="2415" operator="containsText" text="OK">
      <formula>NOT(ISERROR(SEARCH("OK",E128)))</formula>
    </cfRule>
  </conditionalFormatting>
  <conditionalFormatting sqref="E128">
    <cfRule type="containsText" dxfId="1540" priority="2411" operator="containsText" text="WARNING">
      <formula>NOT(ISERROR(SEARCH("WARNING",E128)))</formula>
    </cfRule>
    <cfRule type="containsText" dxfId="1539" priority="2412" operator="containsText" text="OK">
      <formula>NOT(ISERROR(SEARCH("OK",E128)))</formula>
    </cfRule>
  </conditionalFormatting>
  <conditionalFormatting sqref="E124">
    <cfRule type="containsText" dxfId="1538" priority="2446" operator="containsText" text="OK">
      <formula>NOT(ISERROR(SEARCH("OK",E124)))</formula>
    </cfRule>
  </conditionalFormatting>
  <conditionalFormatting sqref="E124">
    <cfRule type="containsText" dxfId="1537" priority="2452" operator="containsText" text="WORNING">
      <formula>NOT(ISERROR(SEARCH("WORNING",E124)))</formula>
    </cfRule>
    <cfRule type="containsText" dxfId="1536" priority="2453" operator="containsText" text="ALERT">
      <formula>NOT(ISERROR(SEARCH("ALERT",E124)))</formula>
    </cfRule>
    <cfRule type="containsText" dxfId="1535" priority="2454" operator="containsText" text="OK">
      <formula>NOT(ISERROR(SEARCH("OK",E124)))</formula>
    </cfRule>
  </conditionalFormatting>
  <conditionalFormatting sqref="E124">
    <cfRule type="containsText" dxfId="1534" priority="2449" operator="containsText" text="WORNING">
      <formula>NOT(ISERROR(SEARCH("WORNING",E124)))</formula>
    </cfRule>
    <cfRule type="containsText" dxfId="1533" priority="2450" operator="containsText" text="ALERT">
      <formula>NOT(ISERROR(SEARCH("ALERT",E124)))</formula>
    </cfRule>
    <cfRule type="containsText" dxfId="1532" priority="2451" operator="containsText" text="OK">
      <formula>NOT(ISERROR(SEARCH("OK",E124)))</formula>
    </cfRule>
  </conditionalFormatting>
  <conditionalFormatting sqref="E124">
    <cfRule type="containsText" dxfId="1531" priority="2447" operator="containsText" text="WARNING">
      <formula>NOT(ISERROR(SEARCH("WARNING",E124)))</formula>
    </cfRule>
    <cfRule type="containsText" dxfId="1530" priority="2448" operator="containsText" text="OK">
      <formula>NOT(ISERROR(SEARCH("OK",E124)))</formula>
    </cfRule>
  </conditionalFormatting>
  <conditionalFormatting sqref="E125">
    <cfRule type="containsText" dxfId="1529" priority="2437" operator="containsText" text="OK">
      <formula>NOT(ISERROR(SEARCH("OK",E125)))</formula>
    </cfRule>
  </conditionalFormatting>
  <conditionalFormatting sqref="E125">
    <cfRule type="containsText" dxfId="1528" priority="2443" operator="containsText" text="WORNING">
      <formula>NOT(ISERROR(SEARCH("WORNING",E125)))</formula>
    </cfRule>
    <cfRule type="containsText" dxfId="1527" priority="2444" operator="containsText" text="ALERT">
      <formula>NOT(ISERROR(SEARCH("ALERT",E125)))</formula>
    </cfRule>
    <cfRule type="containsText" dxfId="1526" priority="2445" operator="containsText" text="OK">
      <formula>NOT(ISERROR(SEARCH("OK",E125)))</formula>
    </cfRule>
  </conditionalFormatting>
  <conditionalFormatting sqref="E125">
    <cfRule type="containsText" dxfId="1525" priority="2440" operator="containsText" text="WORNING">
      <formula>NOT(ISERROR(SEARCH("WORNING",E125)))</formula>
    </cfRule>
    <cfRule type="containsText" dxfId="1524" priority="2441" operator="containsText" text="ALERT">
      <formula>NOT(ISERROR(SEARCH("ALERT",E125)))</formula>
    </cfRule>
    <cfRule type="containsText" dxfId="1523" priority="2442" operator="containsText" text="OK">
      <formula>NOT(ISERROR(SEARCH("OK",E125)))</formula>
    </cfRule>
  </conditionalFormatting>
  <conditionalFormatting sqref="E125">
    <cfRule type="containsText" dxfId="1522" priority="2438" operator="containsText" text="WARNING">
      <formula>NOT(ISERROR(SEARCH("WARNING",E125)))</formula>
    </cfRule>
    <cfRule type="containsText" dxfId="1521" priority="2439" operator="containsText" text="OK">
      <formula>NOT(ISERROR(SEARCH("OK",E125)))</formula>
    </cfRule>
  </conditionalFormatting>
  <conditionalFormatting sqref="E126">
    <cfRule type="containsText" dxfId="1520" priority="2428" operator="containsText" text="OK">
      <formula>NOT(ISERROR(SEARCH("OK",E126)))</formula>
    </cfRule>
  </conditionalFormatting>
  <conditionalFormatting sqref="E126">
    <cfRule type="containsText" dxfId="1519" priority="2434" operator="containsText" text="WORNING">
      <formula>NOT(ISERROR(SEARCH("WORNING",E126)))</formula>
    </cfRule>
    <cfRule type="containsText" dxfId="1518" priority="2435" operator="containsText" text="ALERT">
      <formula>NOT(ISERROR(SEARCH("ALERT",E126)))</formula>
    </cfRule>
    <cfRule type="containsText" dxfId="1517" priority="2436" operator="containsText" text="OK">
      <formula>NOT(ISERROR(SEARCH("OK",E126)))</formula>
    </cfRule>
  </conditionalFormatting>
  <conditionalFormatting sqref="E126">
    <cfRule type="containsText" dxfId="1516" priority="2431" operator="containsText" text="WORNING">
      <formula>NOT(ISERROR(SEARCH("WORNING",E126)))</formula>
    </cfRule>
    <cfRule type="containsText" dxfId="1515" priority="2432" operator="containsText" text="ALERT">
      <formula>NOT(ISERROR(SEARCH("ALERT",E126)))</formula>
    </cfRule>
    <cfRule type="containsText" dxfId="1514" priority="2433" operator="containsText" text="OK">
      <formula>NOT(ISERROR(SEARCH("OK",E126)))</formula>
    </cfRule>
  </conditionalFormatting>
  <conditionalFormatting sqref="E126">
    <cfRule type="containsText" dxfId="1513" priority="2429" operator="containsText" text="WARNING">
      <formula>NOT(ISERROR(SEARCH("WARNING",E126)))</formula>
    </cfRule>
    <cfRule type="containsText" dxfId="1512" priority="2430" operator="containsText" text="OK">
      <formula>NOT(ISERROR(SEARCH("OK",E126)))</formula>
    </cfRule>
  </conditionalFormatting>
  <conditionalFormatting sqref="E127">
    <cfRule type="containsText" dxfId="1511" priority="2419" operator="containsText" text="OK">
      <formula>NOT(ISERROR(SEARCH("OK",E127)))</formula>
    </cfRule>
  </conditionalFormatting>
  <conditionalFormatting sqref="E127">
    <cfRule type="containsText" dxfId="1510" priority="2425" operator="containsText" text="WORNING">
      <formula>NOT(ISERROR(SEARCH("WORNING",E127)))</formula>
    </cfRule>
    <cfRule type="containsText" dxfId="1509" priority="2426" operator="containsText" text="ALERT">
      <formula>NOT(ISERROR(SEARCH("ALERT",E127)))</formula>
    </cfRule>
    <cfRule type="containsText" dxfId="1508" priority="2427" operator="containsText" text="OK">
      <formula>NOT(ISERROR(SEARCH("OK",E127)))</formula>
    </cfRule>
  </conditionalFormatting>
  <conditionalFormatting sqref="E127">
    <cfRule type="containsText" dxfId="1507" priority="2422" operator="containsText" text="WORNING">
      <formula>NOT(ISERROR(SEARCH("WORNING",E127)))</formula>
    </cfRule>
    <cfRule type="containsText" dxfId="1506" priority="2423" operator="containsText" text="ALERT">
      <formula>NOT(ISERROR(SEARCH("ALERT",E127)))</formula>
    </cfRule>
    <cfRule type="containsText" dxfId="1505" priority="2424" operator="containsText" text="OK">
      <formula>NOT(ISERROR(SEARCH("OK",E127)))</formula>
    </cfRule>
  </conditionalFormatting>
  <conditionalFormatting sqref="E127">
    <cfRule type="containsText" dxfId="1504" priority="2420" operator="containsText" text="WARNING">
      <formula>NOT(ISERROR(SEARCH("WARNING",E127)))</formula>
    </cfRule>
    <cfRule type="containsText" dxfId="1503" priority="2421" operator="containsText" text="OK">
      <formula>NOT(ISERROR(SEARCH("OK",E127)))</formula>
    </cfRule>
  </conditionalFormatting>
  <conditionalFormatting sqref="E129">
    <cfRule type="containsText" dxfId="1502" priority="2401" operator="containsText" text="OK">
      <formula>NOT(ISERROR(SEARCH("OK",E129)))</formula>
    </cfRule>
  </conditionalFormatting>
  <conditionalFormatting sqref="E129">
    <cfRule type="containsText" dxfId="1501" priority="2407" operator="containsText" text="WORNING">
      <formula>NOT(ISERROR(SEARCH("WORNING",E129)))</formula>
    </cfRule>
    <cfRule type="containsText" dxfId="1500" priority="2408" operator="containsText" text="ALERT">
      <formula>NOT(ISERROR(SEARCH("ALERT",E129)))</formula>
    </cfRule>
    <cfRule type="containsText" dxfId="1499" priority="2409" operator="containsText" text="OK">
      <formula>NOT(ISERROR(SEARCH("OK",E129)))</formula>
    </cfRule>
  </conditionalFormatting>
  <conditionalFormatting sqref="E129">
    <cfRule type="containsText" dxfId="1498" priority="2404" operator="containsText" text="WORNING">
      <formula>NOT(ISERROR(SEARCH("WORNING",E129)))</formula>
    </cfRule>
    <cfRule type="containsText" dxfId="1497" priority="2405" operator="containsText" text="ALERT">
      <formula>NOT(ISERROR(SEARCH("ALERT",E129)))</formula>
    </cfRule>
    <cfRule type="containsText" dxfId="1496" priority="2406" operator="containsText" text="OK">
      <formula>NOT(ISERROR(SEARCH("OK",E129)))</formula>
    </cfRule>
  </conditionalFormatting>
  <conditionalFormatting sqref="E129">
    <cfRule type="containsText" dxfId="1495" priority="2402" operator="containsText" text="WARNING">
      <formula>NOT(ISERROR(SEARCH("WARNING",E129)))</formula>
    </cfRule>
    <cfRule type="containsText" dxfId="1494" priority="2403" operator="containsText" text="OK">
      <formula>NOT(ISERROR(SEARCH("OK",E129)))</formula>
    </cfRule>
  </conditionalFormatting>
  <conditionalFormatting sqref="E130">
    <cfRule type="containsText" dxfId="1493" priority="2392" operator="containsText" text="OK">
      <formula>NOT(ISERROR(SEARCH("OK",E130)))</formula>
    </cfRule>
  </conditionalFormatting>
  <conditionalFormatting sqref="E130">
    <cfRule type="containsText" dxfId="1492" priority="2398" operator="containsText" text="WORNING">
      <formula>NOT(ISERROR(SEARCH("WORNING",E130)))</formula>
    </cfRule>
    <cfRule type="containsText" dxfId="1491" priority="2399" operator="containsText" text="ALERT">
      <formula>NOT(ISERROR(SEARCH("ALERT",E130)))</formula>
    </cfRule>
    <cfRule type="containsText" dxfId="1490" priority="2400" operator="containsText" text="OK">
      <formula>NOT(ISERROR(SEARCH("OK",E130)))</formula>
    </cfRule>
  </conditionalFormatting>
  <conditionalFormatting sqref="E130">
    <cfRule type="containsText" dxfId="1489" priority="2395" operator="containsText" text="WORNING">
      <formula>NOT(ISERROR(SEARCH("WORNING",E130)))</formula>
    </cfRule>
    <cfRule type="containsText" dxfId="1488" priority="2396" operator="containsText" text="ALERT">
      <formula>NOT(ISERROR(SEARCH("ALERT",E130)))</formula>
    </cfRule>
    <cfRule type="containsText" dxfId="1487" priority="2397" operator="containsText" text="OK">
      <formula>NOT(ISERROR(SEARCH("OK",E130)))</formula>
    </cfRule>
  </conditionalFormatting>
  <conditionalFormatting sqref="E130">
    <cfRule type="containsText" dxfId="1486" priority="2393" operator="containsText" text="WARNING">
      <formula>NOT(ISERROR(SEARCH("WARNING",E130)))</formula>
    </cfRule>
    <cfRule type="containsText" dxfId="1485" priority="2394" operator="containsText" text="OK">
      <formula>NOT(ISERROR(SEARCH("OK",E130)))</formula>
    </cfRule>
  </conditionalFormatting>
  <conditionalFormatting sqref="E131">
    <cfRule type="containsText" dxfId="1484" priority="2383" operator="containsText" text="OK">
      <formula>NOT(ISERROR(SEARCH("OK",E131)))</formula>
    </cfRule>
  </conditionalFormatting>
  <conditionalFormatting sqref="E131">
    <cfRule type="containsText" dxfId="1483" priority="2389" operator="containsText" text="WORNING">
      <formula>NOT(ISERROR(SEARCH("WORNING",E131)))</formula>
    </cfRule>
    <cfRule type="containsText" dxfId="1482" priority="2390" operator="containsText" text="ALERT">
      <formula>NOT(ISERROR(SEARCH("ALERT",E131)))</formula>
    </cfRule>
    <cfRule type="containsText" dxfId="1481" priority="2391" operator="containsText" text="OK">
      <formula>NOT(ISERROR(SEARCH("OK",E131)))</formula>
    </cfRule>
  </conditionalFormatting>
  <conditionalFormatting sqref="E131">
    <cfRule type="containsText" dxfId="1480" priority="2386" operator="containsText" text="WORNING">
      <formula>NOT(ISERROR(SEARCH("WORNING",E131)))</formula>
    </cfRule>
    <cfRule type="containsText" dxfId="1479" priority="2387" operator="containsText" text="ALERT">
      <formula>NOT(ISERROR(SEARCH("ALERT",E131)))</formula>
    </cfRule>
    <cfRule type="containsText" dxfId="1478" priority="2388" operator="containsText" text="OK">
      <formula>NOT(ISERROR(SEARCH("OK",E131)))</formula>
    </cfRule>
  </conditionalFormatting>
  <conditionalFormatting sqref="E131">
    <cfRule type="containsText" dxfId="1477" priority="2384" operator="containsText" text="WARNING">
      <formula>NOT(ISERROR(SEARCH("WARNING",E131)))</formula>
    </cfRule>
    <cfRule type="containsText" dxfId="1476" priority="2385" operator="containsText" text="OK">
      <formula>NOT(ISERROR(SEARCH("OK",E131)))</formula>
    </cfRule>
  </conditionalFormatting>
  <conditionalFormatting sqref="E132">
    <cfRule type="containsText" dxfId="1475" priority="2374" operator="containsText" text="OK">
      <formula>NOT(ISERROR(SEARCH("OK",E132)))</formula>
    </cfRule>
  </conditionalFormatting>
  <conditionalFormatting sqref="E132">
    <cfRule type="containsText" dxfId="1474" priority="2380" operator="containsText" text="WORNING">
      <formula>NOT(ISERROR(SEARCH("WORNING",E132)))</formula>
    </cfRule>
    <cfRule type="containsText" dxfId="1473" priority="2381" operator="containsText" text="ALERT">
      <formula>NOT(ISERROR(SEARCH("ALERT",E132)))</formula>
    </cfRule>
    <cfRule type="containsText" dxfId="1472" priority="2382" operator="containsText" text="OK">
      <formula>NOT(ISERROR(SEARCH("OK",E132)))</formula>
    </cfRule>
  </conditionalFormatting>
  <conditionalFormatting sqref="E132">
    <cfRule type="containsText" dxfId="1471" priority="2377" operator="containsText" text="WORNING">
      <formula>NOT(ISERROR(SEARCH("WORNING",E132)))</formula>
    </cfRule>
    <cfRule type="containsText" dxfId="1470" priority="2378" operator="containsText" text="ALERT">
      <formula>NOT(ISERROR(SEARCH("ALERT",E132)))</formula>
    </cfRule>
    <cfRule type="containsText" dxfId="1469" priority="2379" operator="containsText" text="OK">
      <formula>NOT(ISERROR(SEARCH("OK",E132)))</formula>
    </cfRule>
  </conditionalFormatting>
  <conditionalFormatting sqref="E132">
    <cfRule type="containsText" dxfId="1468" priority="2375" operator="containsText" text="WARNING">
      <formula>NOT(ISERROR(SEARCH("WARNING",E132)))</formula>
    </cfRule>
    <cfRule type="containsText" dxfId="1467" priority="2376" operator="containsText" text="OK">
      <formula>NOT(ISERROR(SEARCH("OK",E132)))</formula>
    </cfRule>
  </conditionalFormatting>
  <conditionalFormatting sqref="E135">
    <cfRule type="containsText" dxfId="1466" priority="2365" operator="containsText" text="OK">
      <formula>NOT(ISERROR(SEARCH("OK",E135)))</formula>
    </cfRule>
  </conditionalFormatting>
  <conditionalFormatting sqref="E135">
    <cfRule type="containsText" dxfId="1465" priority="2371" operator="containsText" text="WORNING">
      <formula>NOT(ISERROR(SEARCH("WORNING",E135)))</formula>
    </cfRule>
    <cfRule type="containsText" dxfId="1464" priority="2372" operator="containsText" text="ALERT">
      <formula>NOT(ISERROR(SEARCH("ALERT",E135)))</formula>
    </cfRule>
    <cfRule type="containsText" dxfId="1463" priority="2373" operator="containsText" text="OK">
      <formula>NOT(ISERROR(SEARCH("OK",E135)))</formula>
    </cfRule>
  </conditionalFormatting>
  <conditionalFormatting sqref="E135">
    <cfRule type="containsText" dxfId="1462" priority="2368" operator="containsText" text="WORNING">
      <formula>NOT(ISERROR(SEARCH("WORNING",E135)))</formula>
    </cfRule>
    <cfRule type="containsText" dxfId="1461" priority="2369" operator="containsText" text="ALERT">
      <formula>NOT(ISERROR(SEARCH("ALERT",E135)))</formula>
    </cfRule>
    <cfRule type="containsText" dxfId="1460" priority="2370" operator="containsText" text="OK">
      <formula>NOT(ISERROR(SEARCH("OK",E135)))</formula>
    </cfRule>
  </conditionalFormatting>
  <conditionalFormatting sqref="E135">
    <cfRule type="containsText" dxfId="1459" priority="2366" operator="containsText" text="WARNING">
      <formula>NOT(ISERROR(SEARCH("WARNING",E135)))</formula>
    </cfRule>
    <cfRule type="containsText" dxfId="1458" priority="2367" operator="containsText" text="OK">
      <formula>NOT(ISERROR(SEARCH("OK",E135)))</formula>
    </cfRule>
  </conditionalFormatting>
  <conditionalFormatting sqref="E136">
    <cfRule type="containsText" dxfId="1457" priority="2356" operator="containsText" text="OK">
      <formula>NOT(ISERROR(SEARCH("OK",E136)))</formula>
    </cfRule>
  </conditionalFormatting>
  <conditionalFormatting sqref="E136">
    <cfRule type="containsText" dxfId="1456" priority="2362" operator="containsText" text="WORNING">
      <formula>NOT(ISERROR(SEARCH("WORNING",E136)))</formula>
    </cfRule>
    <cfRule type="containsText" dxfId="1455" priority="2363" operator="containsText" text="ALERT">
      <formula>NOT(ISERROR(SEARCH("ALERT",E136)))</formula>
    </cfRule>
    <cfRule type="containsText" dxfId="1454" priority="2364" operator="containsText" text="OK">
      <formula>NOT(ISERROR(SEARCH("OK",E136)))</formula>
    </cfRule>
  </conditionalFormatting>
  <conditionalFormatting sqref="E136">
    <cfRule type="containsText" dxfId="1453" priority="2359" operator="containsText" text="WORNING">
      <formula>NOT(ISERROR(SEARCH("WORNING",E136)))</formula>
    </cfRule>
    <cfRule type="containsText" dxfId="1452" priority="2360" operator="containsText" text="ALERT">
      <formula>NOT(ISERROR(SEARCH("ALERT",E136)))</formula>
    </cfRule>
    <cfRule type="containsText" dxfId="1451" priority="2361" operator="containsText" text="OK">
      <formula>NOT(ISERROR(SEARCH("OK",E136)))</formula>
    </cfRule>
  </conditionalFormatting>
  <conditionalFormatting sqref="E136">
    <cfRule type="containsText" dxfId="1450" priority="2357" operator="containsText" text="WARNING">
      <formula>NOT(ISERROR(SEARCH("WARNING",E136)))</formula>
    </cfRule>
    <cfRule type="containsText" dxfId="1449" priority="2358" operator="containsText" text="OK">
      <formula>NOT(ISERROR(SEARCH("OK",E136)))</formula>
    </cfRule>
  </conditionalFormatting>
  <conditionalFormatting sqref="E137">
    <cfRule type="containsText" dxfId="1448" priority="2347" operator="containsText" text="OK">
      <formula>NOT(ISERROR(SEARCH("OK",E137)))</formula>
    </cfRule>
  </conditionalFormatting>
  <conditionalFormatting sqref="E137">
    <cfRule type="containsText" dxfId="1447" priority="2353" operator="containsText" text="WORNING">
      <formula>NOT(ISERROR(SEARCH("WORNING",E137)))</formula>
    </cfRule>
    <cfRule type="containsText" dxfId="1446" priority="2354" operator="containsText" text="ALERT">
      <formula>NOT(ISERROR(SEARCH("ALERT",E137)))</formula>
    </cfRule>
    <cfRule type="containsText" dxfId="1445" priority="2355" operator="containsText" text="OK">
      <formula>NOT(ISERROR(SEARCH("OK",E137)))</formula>
    </cfRule>
  </conditionalFormatting>
  <conditionalFormatting sqref="E137">
    <cfRule type="containsText" dxfId="1444" priority="2350" operator="containsText" text="WORNING">
      <formula>NOT(ISERROR(SEARCH("WORNING",E137)))</formula>
    </cfRule>
    <cfRule type="containsText" dxfId="1443" priority="2351" operator="containsText" text="ALERT">
      <formula>NOT(ISERROR(SEARCH("ALERT",E137)))</formula>
    </cfRule>
    <cfRule type="containsText" dxfId="1442" priority="2352" operator="containsText" text="OK">
      <formula>NOT(ISERROR(SEARCH("OK",E137)))</formula>
    </cfRule>
  </conditionalFormatting>
  <conditionalFormatting sqref="E137">
    <cfRule type="containsText" dxfId="1441" priority="2348" operator="containsText" text="WARNING">
      <formula>NOT(ISERROR(SEARCH("WARNING",E137)))</formula>
    </cfRule>
    <cfRule type="containsText" dxfId="1440" priority="2349" operator="containsText" text="OK">
      <formula>NOT(ISERROR(SEARCH("OK",E137)))</formula>
    </cfRule>
  </conditionalFormatting>
  <conditionalFormatting sqref="E138">
    <cfRule type="containsText" dxfId="1439" priority="2338" operator="containsText" text="OK">
      <formula>NOT(ISERROR(SEARCH("OK",E138)))</formula>
    </cfRule>
  </conditionalFormatting>
  <conditionalFormatting sqref="E138">
    <cfRule type="containsText" dxfId="1438" priority="2344" operator="containsText" text="WORNING">
      <formula>NOT(ISERROR(SEARCH("WORNING",E138)))</formula>
    </cfRule>
    <cfRule type="containsText" dxfId="1437" priority="2345" operator="containsText" text="ALERT">
      <formula>NOT(ISERROR(SEARCH("ALERT",E138)))</formula>
    </cfRule>
    <cfRule type="containsText" dxfId="1436" priority="2346" operator="containsText" text="OK">
      <formula>NOT(ISERROR(SEARCH("OK",E138)))</formula>
    </cfRule>
  </conditionalFormatting>
  <conditionalFormatting sqref="E138">
    <cfRule type="containsText" dxfId="1435" priority="2341" operator="containsText" text="WORNING">
      <formula>NOT(ISERROR(SEARCH("WORNING",E138)))</formula>
    </cfRule>
    <cfRule type="containsText" dxfId="1434" priority="2342" operator="containsText" text="ALERT">
      <formula>NOT(ISERROR(SEARCH("ALERT",E138)))</formula>
    </cfRule>
    <cfRule type="containsText" dxfId="1433" priority="2343" operator="containsText" text="OK">
      <formula>NOT(ISERROR(SEARCH("OK",E138)))</formula>
    </cfRule>
  </conditionalFormatting>
  <conditionalFormatting sqref="E138">
    <cfRule type="containsText" dxfId="1432" priority="2339" operator="containsText" text="WARNING">
      <formula>NOT(ISERROR(SEARCH("WARNING",E138)))</formula>
    </cfRule>
    <cfRule type="containsText" dxfId="1431" priority="2340" operator="containsText" text="OK">
      <formula>NOT(ISERROR(SEARCH("OK",E138)))</formula>
    </cfRule>
  </conditionalFormatting>
  <conditionalFormatting sqref="E139">
    <cfRule type="containsText" dxfId="1430" priority="2329" operator="containsText" text="OK">
      <formula>NOT(ISERROR(SEARCH("OK",E139)))</formula>
    </cfRule>
  </conditionalFormatting>
  <conditionalFormatting sqref="E139">
    <cfRule type="containsText" dxfId="1429" priority="2332" operator="containsText" text="WORNING">
      <formula>NOT(ISERROR(SEARCH("WORNING",E139)))</formula>
    </cfRule>
    <cfRule type="containsText" dxfId="1428" priority="2333" operator="containsText" text="ALERT">
      <formula>NOT(ISERROR(SEARCH("ALERT",E139)))</formula>
    </cfRule>
    <cfRule type="containsText" dxfId="1427" priority="2334" operator="containsText" text="OK">
      <formula>NOT(ISERROR(SEARCH("OK",E139)))</formula>
    </cfRule>
  </conditionalFormatting>
  <conditionalFormatting sqref="E139">
    <cfRule type="containsText" dxfId="1426" priority="2330" operator="containsText" text="WARNING">
      <formula>NOT(ISERROR(SEARCH("WARNING",E139)))</formula>
    </cfRule>
    <cfRule type="containsText" dxfId="1425" priority="2331" operator="containsText" text="OK">
      <formula>NOT(ISERROR(SEARCH("OK",E139)))</formula>
    </cfRule>
  </conditionalFormatting>
  <conditionalFormatting sqref="E140">
    <cfRule type="containsText" dxfId="1424" priority="2320" operator="containsText" text="OK">
      <formula>NOT(ISERROR(SEARCH("OK",E140)))</formula>
    </cfRule>
  </conditionalFormatting>
  <conditionalFormatting sqref="E140">
    <cfRule type="containsText" dxfId="1423" priority="2323" operator="containsText" text="WORNING">
      <formula>NOT(ISERROR(SEARCH("WORNING",E140)))</formula>
    </cfRule>
    <cfRule type="containsText" dxfId="1422" priority="2324" operator="containsText" text="ALERT">
      <formula>NOT(ISERROR(SEARCH("ALERT",E140)))</formula>
    </cfRule>
    <cfRule type="containsText" dxfId="1421" priority="2325" operator="containsText" text="OK">
      <formula>NOT(ISERROR(SEARCH("OK",E140)))</formula>
    </cfRule>
  </conditionalFormatting>
  <conditionalFormatting sqref="E140">
    <cfRule type="containsText" dxfId="1420" priority="2321" operator="containsText" text="WARNING">
      <formula>NOT(ISERROR(SEARCH("WARNING",E140)))</formula>
    </cfRule>
    <cfRule type="containsText" dxfId="1419" priority="2322" operator="containsText" text="OK">
      <formula>NOT(ISERROR(SEARCH("OK",E140)))</formula>
    </cfRule>
  </conditionalFormatting>
  <conditionalFormatting sqref="E141">
    <cfRule type="containsText" dxfId="1418" priority="2311" operator="containsText" text="OK">
      <formula>NOT(ISERROR(SEARCH("OK",E141)))</formula>
    </cfRule>
  </conditionalFormatting>
  <conditionalFormatting sqref="E141">
    <cfRule type="containsText" dxfId="1417" priority="2314" operator="containsText" text="WORNING">
      <formula>NOT(ISERROR(SEARCH("WORNING",E141)))</formula>
    </cfRule>
    <cfRule type="containsText" dxfId="1416" priority="2315" operator="containsText" text="ALERT">
      <formula>NOT(ISERROR(SEARCH("ALERT",E141)))</formula>
    </cfRule>
    <cfRule type="containsText" dxfId="1415" priority="2316" operator="containsText" text="OK">
      <formula>NOT(ISERROR(SEARCH("OK",E141)))</formula>
    </cfRule>
  </conditionalFormatting>
  <conditionalFormatting sqref="E141">
    <cfRule type="containsText" dxfId="1414" priority="2312" operator="containsText" text="WARNING">
      <formula>NOT(ISERROR(SEARCH("WARNING",E141)))</formula>
    </cfRule>
    <cfRule type="containsText" dxfId="1413" priority="2313" operator="containsText" text="OK">
      <formula>NOT(ISERROR(SEARCH("OK",E141)))</formula>
    </cfRule>
  </conditionalFormatting>
  <conditionalFormatting sqref="E142">
    <cfRule type="containsText" dxfId="1412" priority="2302" operator="containsText" text="OK">
      <formula>NOT(ISERROR(SEARCH("OK",E142)))</formula>
    </cfRule>
  </conditionalFormatting>
  <conditionalFormatting sqref="E142">
    <cfRule type="containsText" dxfId="1411" priority="2305" operator="containsText" text="WORNING">
      <formula>NOT(ISERROR(SEARCH("WORNING",E142)))</formula>
    </cfRule>
    <cfRule type="containsText" dxfId="1410" priority="2306" operator="containsText" text="ALERT">
      <formula>NOT(ISERROR(SEARCH("ALERT",E142)))</formula>
    </cfRule>
    <cfRule type="containsText" dxfId="1409" priority="2307" operator="containsText" text="OK">
      <formula>NOT(ISERROR(SEARCH("OK",E142)))</formula>
    </cfRule>
  </conditionalFormatting>
  <conditionalFormatting sqref="E142">
    <cfRule type="containsText" dxfId="1408" priority="2303" operator="containsText" text="WARNING">
      <formula>NOT(ISERROR(SEARCH("WARNING",E142)))</formula>
    </cfRule>
    <cfRule type="containsText" dxfId="1407" priority="2304" operator="containsText" text="OK">
      <formula>NOT(ISERROR(SEARCH("OK",E142)))</formula>
    </cfRule>
  </conditionalFormatting>
  <conditionalFormatting sqref="E150:E151">
    <cfRule type="containsText" dxfId="1406" priority="2257" operator="containsText" text="OK">
      <formula>NOT(ISERROR(SEARCH("OK",E150)))</formula>
    </cfRule>
  </conditionalFormatting>
  <conditionalFormatting sqref="E156:E157">
    <cfRule type="containsText" dxfId="1405" priority="2248" operator="containsText" text="OK">
      <formula>NOT(ISERROR(SEARCH("OK",E156)))</formula>
    </cfRule>
  </conditionalFormatting>
  <conditionalFormatting sqref="E150:E151">
    <cfRule type="containsText" dxfId="1404" priority="2260" operator="containsText" text="WORNING">
      <formula>NOT(ISERROR(SEARCH("WORNING",E150)))</formula>
    </cfRule>
    <cfRule type="containsText" dxfId="1403" priority="2261" operator="containsText" text="ALERT">
      <formula>NOT(ISERROR(SEARCH("ALERT",E150)))</formula>
    </cfRule>
    <cfRule type="containsText" dxfId="1402" priority="2262" operator="containsText" text="OK">
      <formula>NOT(ISERROR(SEARCH("OK",E150)))</formula>
    </cfRule>
  </conditionalFormatting>
  <conditionalFormatting sqref="E150:E151">
    <cfRule type="containsText" dxfId="1401" priority="2258" operator="containsText" text="WARNING">
      <formula>NOT(ISERROR(SEARCH("WARNING",E150)))</formula>
    </cfRule>
    <cfRule type="containsText" dxfId="1400" priority="2259" operator="containsText" text="OK">
      <formula>NOT(ISERROR(SEARCH("OK",E150)))</formula>
    </cfRule>
  </conditionalFormatting>
  <conditionalFormatting sqref="E146">
    <cfRule type="containsText" dxfId="1399" priority="2293" operator="containsText" text="OK">
      <formula>NOT(ISERROR(SEARCH("OK",E146)))</formula>
    </cfRule>
  </conditionalFormatting>
  <conditionalFormatting sqref="E146">
    <cfRule type="containsText" dxfId="1398" priority="2296" operator="containsText" text="WORNING">
      <formula>NOT(ISERROR(SEARCH("WORNING",E146)))</formula>
    </cfRule>
    <cfRule type="containsText" dxfId="1397" priority="2297" operator="containsText" text="ALERT">
      <formula>NOT(ISERROR(SEARCH("ALERT",E146)))</formula>
    </cfRule>
    <cfRule type="containsText" dxfId="1396" priority="2298" operator="containsText" text="OK">
      <formula>NOT(ISERROR(SEARCH("OK",E146)))</formula>
    </cfRule>
  </conditionalFormatting>
  <conditionalFormatting sqref="E146">
    <cfRule type="containsText" dxfId="1395" priority="2294" operator="containsText" text="WARNING">
      <formula>NOT(ISERROR(SEARCH("WARNING",E146)))</formula>
    </cfRule>
    <cfRule type="containsText" dxfId="1394" priority="2295" operator="containsText" text="OK">
      <formula>NOT(ISERROR(SEARCH("OK",E146)))</formula>
    </cfRule>
  </conditionalFormatting>
  <conditionalFormatting sqref="E147">
    <cfRule type="containsText" dxfId="1393" priority="2284" operator="containsText" text="OK">
      <formula>NOT(ISERROR(SEARCH("OK",E147)))</formula>
    </cfRule>
  </conditionalFormatting>
  <conditionalFormatting sqref="E147">
    <cfRule type="containsText" dxfId="1392" priority="2287" operator="containsText" text="WORNING">
      <formula>NOT(ISERROR(SEARCH("WORNING",E147)))</formula>
    </cfRule>
    <cfRule type="containsText" dxfId="1391" priority="2288" operator="containsText" text="ALERT">
      <formula>NOT(ISERROR(SEARCH("ALERT",E147)))</formula>
    </cfRule>
    <cfRule type="containsText" dxfId="1390" priority="2289" operator="containsText" text="OK">
      <formula>NOT(ISERROR(SEARCH("OK",E147)))</formula>
    </cfRule>
  </conditionalFormatting>
  <conditionalFormatting sqref="E147">
    <cfRule type="containsText" dxfId="1389" priority="2285" operator="containsText" text="WARNING">
      <formula>NOT(ISERROR(SEARCH("WARNING",E147)))</formula>
    </cfRule>
    <cfRule type="containsText" dxfId="1388" priority="2286" operator="containsText" text="OK">
      <formula>NOT(ISERROR(SEARCH("OK",E147)))</formula>
    </cfRule>
  </conditionalFormatting>
  <conditionalFormatting sqref="E149">
    <cfRule type="containsText" dxfId="1387" priority="2275" operator="containsText" text="OK">
      <formula>NOT(ISERROR(SEARCH("OK",E149)))</formula>
    </cfRule>
  </conditionalFormatting>
  <conditionalFormatting sqref="E149">
    <cfRule type="containsText" dxfId="1386" priority="2278" operator="containsText" text="WORNING">
      <formula>NOT(ISERROR(SEARCH("WORNING",E149)))</formula>
    </cfRule>
    <cfRule type="containsText" dxfId="1385" priority="2279" operator="containsText" text="ALERT">
      <formula>NOT(ISERROR(SEARCH("ALERT",E149)))</formula>
    </cfRule>
    <cfRule type="containsText" dxfId="1384" priority="2280" operator="containsText" text="OK">
      <formula>NOT(ISERROR(SEARCH("OK",E149)))</formula>
    </cfRule>
  </conditionalFormatting>
  <conditionalFormatting sqref="E149">
    <cfRule type="containsText" dxfId="1383" priority="2276" operator="containsText" text="WARNING">
      <formula>NOT(ISERROR(SEARCH("WARNING",E149)))</formula>
    </cfRule>
    <cfRule type="containsText" dxfId="1382" priority="2277" operator="containsText" text="OK">
      <formula>NOT(ISERROR(SEARCH("OK",E149)))</formula>
    </cfRule>
  </conditionalFormatting>
  <conditionalFormatting sqref="E148">
    <cfRule type="containsText" dxfId="1381" priority="2266" operator="containsText" text="OK">
      <formula>NOT(ISERROR(SEARCH("OK",E148)))</formula>
    </cfRule>
  </conditionalFormatting>
  <conditionalFormatting sqref="E148">
    <cfRule type="containsText" dxfId="1380" priority="2269" operator="containsText" text="WORNING">
      <formula>NOT(ISERROR(SEARCH("WORNING",E148)))</formula>
    </cfRule>
    <cfRule type="containsText" dxfId="1379" priority="2270" operator="containsText" text="ALERT">
      <formula>NOT(ISERROR(SEARCH("ALERT",E148)))</formula>
    </cfRule>
    <cfRule type="containsText" dxfId="1378" priority="2271" operator="containsText" text="OK">
      <formula>NOT(ISERROR(SEARCH("OK",E148)))</formula>
    </cfRule>
  </conditionalFormatting>
  <conditionalFormatting sqref="E148">
    <cfRule type="containsText" dxfId="1377" priority="2267" operator="containsText" text="WARNING">
      <formula>NOT(ISERROR(SEARCH("WARNING",E148)))</formula>
    </cfRule>
    <cfRule type="containsText" dxfId="1376" priority="2268" operator="containsText" text="OK">
      <formula>NOT(ISERROR(SEARCH("OK",E148)))</formula>
    </cfRule>
  </conditionalFormatting>
  <conditionalFormatting sqref="E156:E157">
    <cfRule type="containsText" dxfId="1375" priority="2254" operator="containsText" text="WORNING">
      <formula>NOT(ISERROR(SEARCH("WORNING",E156)))</formula>
    </cfRule>
    <cfRule type="containsText" dxfId="1374" priority="2255" operator="containsText" text="ALERT">
      <formula>NOT(ISERROR(SEARCH("ALERT",E156)))</formula>
    </cfRule>
    <cfRule type="containsText" dxfId="1373" priority="2256" operator="containsText" text="OK">
      <formula>NOT(ISERROR(SEARCH("OK",E156)))</formula>
    </cfRule>
  </conditionalFormatting>
  <conditionalFormatting sqref="E156:E157">
    <cfRule type="containsText" dxfId="1372" priority="2251" operator="containsText" text="WORNING">
      <formula>NOT(ISERROR(SEARCH("WORNING",E156)))</formula>
    </cfRule>
    <cfRule type="containsText" dxfId="1371" priority="2252" operator="containsText" text="ALERT">
      <formula>NOT(ISERROR(SEARCH("ALERT",E156)))</formula>
    </cfRule>
    <cfRule type="containsText" dxfId="1370" priority="2253" operator="containsText" text="OK">
      <formula>NOT(ISERROR(SEARCH("OK",E156)))</formula>
    </cfRule>
  </conditionalFormatting>
  <conditionalFormatting sqref="E156:E157">
    <cfRule type="containsText" dxfId="1369" priority="2249" operator="containsText" text="WARNING">
      <formula>NOT(ISERROR(SEARCH("WARNING",E156)))</formula>
    </cfRule>
    <cfRule type="containsText" dxfId="1368" priority="2250" operator="containsText" text="OK">
      <formula>NOT(ISERROR(SEARCH("OK",E156)))</formula>
    </cfRule>
  </conditionalFormatting>
  <conditionalFormatting sqref="E162">
    <cfRule type="containsText" dxfId="1367" priority="2239" operator="containsText" text="OK">
      <formula>NOT(ISERROR(SEARCH("OK",E162)))</formula>
    </cfRule>
  </conditionalFormatting>
  <conditionalFormatting sqref="E162">
    <cfRule type="containsText" dxfId="1366" priority="2245" operator="containsText" text="WORNING">
      <formula>NOT(ISERROR(SEARCH("WORNING",E162)))</formula>
    </cfRule>
    <cfRule type="containsText" dxfId="1365" priority="2246" operator="containsText" text="ALERT">
      <formula>NOT(ISERROR(SEARCH("ALERT",E162)))</formula>
    </cfRule>
    <cfRule type="containsText" dxfId="1364" priority="2247" operator="containsText" text="OK">
      <formula>NOT(ISERROR(SEARCH("OK",E162)))</formula>
    </cfRule>
  </conditionalFormatting>
  <conditionalFormatting sqref="E162">
    <cfRule type="containsText" dxfId="1363" priority="2242" operator="containsText" text="WORNING">
      <formula>NOT(ISERROR(SEARCH("WORNING",E162)))</formula>
    </cfRule>
    <cfRule type="containsText" dxfId="1362" priority="2243" operator="containsText" text="ALERT">
      <formula>NOT(ISERROR(SEARCH("ALERT",E162)))</formula>
    </cfRule>
    <cfRule type="containsText" dxfId="1361" priority="2244" operator="containsText" text="OK">
      <formula>NOT(ISERROR(SEARCH("OK",E162)))</formula>
    </cfRule>
  </conditionalFormatting>
  <conditionalFormatting sqref="E162">
    <cfRule type="containsText" dxfId="1360" priority="2240" operator="containsText" text="WARNING">
      <formula>NOT(ISERROR(SEARCH("WARNING",E162)))</formula>
    </cfRule>
    <cfRule type="containsText" dxfId="1359" priority="2241" operator="containsText" text="OK">
      <formula>NOT(ISERROR(SEARCH("OK",E162)))</formula>
    </cfRule>
  </conditionalFormatting>
  <conditionalFormatting sqref="E163">
    <cfRule type="containsText" dxfId="1358" priority="2230" operator="containsText" text="OK">
      <formula>NOT(ISERROR(SEARCH("OK",E163)))</formula>
    </cfRule>
  </conditionalFormatting>
  <conditionalFormatting sqref="E163">
    <cfRule type="containsText" dxfId="1357" priority="2236" operator="containsText" text="WORNING">
      <formula>NOT(ISERROR(SEARCH("WORNING",E163)))</formula>
    </cfRule>
    <cfRule type="containsText" dxfId="1356" priority="2237" operator="containsText" text="ALERT">
      <formula>NOT(ISERROR(SEARCH("ALERT",E163)))</formula>
    </cfRule>
    <cfRule type="containsText" dxfId="1355" priority="2238" operator="containsText" text="OK">
      <formula>NOT(ISERROR(SEARCH("OK",E163)))</formula>
    </cfRule>
  </conditionalFormatting>
  <conditionalFormatting sqref="E163">
    <cfRule type="containsText" dxfId="1354" priority="2233" operator="containsText" text="WORNING">
      <formula>NOT(ISERROR(SEARCH("WORNING",E163)))</formula>
    </cfRule>
    <cfRule type="containsText" dxfId="1353" priority="2234" operator="containsText" text="ALERT">
      <formula>NOT(ISERROR(SEARCH("ALERT",E163)))</formula>
    </cfRule>
    <cfRule type="containsText" dxfId="1352" priority="2235" operator="containsText" text="OK">
      <formula>NOT(ISERROR(SEARCH("OK",E163)))</formula>
    </cfRule>
  </conditionalFormatting>
  <conditionalFormatting sqref="E163">
    <cfRule type="containsText" dxfId="1351" priority="2231" operator="containsText" text="WARNING">
      <formula>NOT(ISERROR(SEARCH("WARNING",E163)))</formula>
    </cfRule>
    <cfRule type="containsText" dxfId="1350" priority="2232" operator="containsText" text="OK">
      <formula>NOT(ISERROR(SEARCH("OK",E163)))</formula>
    </cfRule>
  </conditionalFormatting>
  <conditionalFormatting sqref="E164">
    <cfRule type="containsText" dxfId="1349" priority="2221" operator="containsText" text="OK">
      <formula>NOT(ISERROR(SEARCH("OK",E164)))</formula>
    </cfRule>
  </conditionalFormatting>
  <conditionalFormatting sqref="E164">
    <cfRule type="containsText" dxfId="1348" priority="2227" operator="containsText" text="WORNING">
      <formula>NOT(ISERROR(SEARCH("WORNING",E164)))</formula>
    </cfRule>
    <cfRule type="containsText" dxfId="1347" priority="2228" operator="containsText" text="ALERT">
      <formula>NOT(ISERROR(SEARCH("ALERT",E164)))</formula>
    </cfRule>
    <cfRule type="containsText" dxfId="1346" priority="2229" operator="containsText" text="OK">
      <formula>NOT(ISERROR(SEARCH("OK",E164)))</formula>
    </cfRule>
  </conditionalFormatting>
  <conditionalFormatting sqref="E164">
    <cfRule type="containsText" dxfId="1345" priority="2224" operator="containsText" text="WORNING">
      <formula>NOT(ISERROR(SEARCH("WORNING",E164)))</formula>
    </cfRule>
    <cfRule type="containsText" dxfId="1344" priority="2225" operator="containsText" text="ALERT">
      <formula>NOT(ISERROR(SEARCH("ALERT",E164)))</formula>
    </cfRule>
    <cfRule type="containsText" dxfId="1343" priority="2226" operator="containsText" text="OK">
      <formula>NOT(ISERROR(SEARCH("OK",E164)))</formula>
    </cfRule>
  </conditionalFormatting>
  <conditionalFormatting sqref="E164">
    <cfRule type="containsText" dxfId="1342" priority="2222" operator="containsText" text="WARNING">
      <formula>NOT(ISERROR(SEARCH("WARNING",E164)))</formula>
    </cfRule>
    <cfRule type="containsText" dxfId="1341" priority="2223" operator="containsText" text="OK">
      <formula>NOT(ISERROR(SEARCH("OK",E164)))</formula>
    </cfRule>
  </conditionalFormatting>
  <conditionalFormatting sqref="E165">
    <cfRule type="containsText" dxfId="1340" priority="2212" operator="containsText" text="OK">
      <formula>NOT(ISERROR(SEARCH("OK",E165)))</formula>
    </cfRule>
  </conditionalFormatting>
  <conditionalFormatting sqref="E165">
    <cfRule type="containsText" dxfId="1339" priority="2218" operator="containsText" text="WORNING">
      <formula>NOT(ISERROR(SEARCH("WORNING",E165)))</formula>
    </cfRule>
    <cfRule type="containsText" dxfId="1338" priority="2219" operator="containsText" text="ALERT">
      <formula>NOT(ISERROR(SEARCH("ALERT",E165)))</formula>
    </cfRule>
    <cfRule type="containsText" dxfId="1337" priority="2220" operator="containsText" text="OK">
      <formula>NOT(ISERROR(SEARCH("OK",E165)))</formula>
    </cfRule>
  </conditionalFormatting>
  <conditionalFormatting sqref="E165">
    <cfRule type="containsText" dxfId="1336" priority="2215" operator="containsText" text="WORNING">
      <formula>NOT(ISERROR(SEARCH("WORNING",E165)))</formula>
    </cfRule>
    <cfRule type="containsText" dxfId="1335" priority="2216" operator="containsText" text="ALERT">
      <formula>NOT(ISERROR(SEARCH("ALERT",E165)))</formula>
    </cfRule>
    <cfRule type="containsText" dxfId="1334" priority="2217" operator="containsText" text="OK">
      <formula>NOT(ISERROR(SEARCH("OK",E165)))</formula>
    </cfRule>
  </conditionalFormatting>
  <conditionalFormatting sqref="E165">
    <cfRule type="containsText" dxfId="1333" priority="2213" operator="containsText" text="WARNING">
      <formula>NOT(ISERROR(SEARCH("WARNING",E165)))</formula>
    </cfRule>
    <cfRule type="containsText" dxfId="1332" priority="2214" operator="containsText" text="OK">
      <formula>NOT(ISERROR(SEARCH("OK",E165)))</formula>
    </cfRule>
  </conditionalFormatting>
  <conditionalFormatting sqref="E167">
    <cfRule type="containsText" dxfId="1331" priority="2203" operator="containsText" text="OK">
      <formula>NOT(ISERROR(SEARCH("OK",E167)))</formula>
    </cfRule>
  </conditionalFormatting>
  <conditionalFormatting sqref="E167">
    <cfRule type="containsText" dxfId="1330" priority="2209" operator="containsText" text="WORNING">
      <formula>NOT(ISERROR(SEARCH("WORNING",E167)))</formula>
    </cfRule>
    <cfRule type="containsText" dxfId="1329" priority="2210" operator="containsText" text="ALERT">
      <formula>NOT(ISERROR(SEARCH("ALERT",E167)))</formula>
    </cfRule>
    <cfRule type="containsText" dxfId="1328" priority="2211" operator="containsText" text="OK">
      <formula>NOT(ISERROR(SEARCH("OK",E167)))</formula>
    </cfRule>
  </conditionalFormatting>
  <conditionalFormatting sqref="E167">
    <cfRule type="containsText" dxfId="1327" priority="2206" operator="containsText" text="WORNING">
      <formula>NOT(ISERROR(SEARCH("WORNING",E167)))</formula>
    </cfRule>
    <cfRule type="containsText" dxfId="1326" priority="2207" operator="containsText" text="ALERT">
      <formula>NOT(ISERROR(SEARCH("ALERT",E167)))</formula>
    </cfRule>
    <cfRule type="containsText" dxfId="1325" priority="2208" operator="containsText" text="OK">
      <formula>NOT(ISERROR(SEARCH("OK",E167)))</formula>
    </cfRule>
  </conditionalFormatting>
  <conditionalFormatting sqref="E167">
    <cfRule type="containsText" dxfId="1324" priority="2204" operator="containsText" text="WARNING">
      <formula>NOT(ISERROR(SEARCH("WARNING",E167)))</formula>
    </cfRule>
    <cfRule type="containsText" dxfId="1323" priority="2205" operator="containsText" text="OK">
      <formula>NOT(ISERROR(SEARCH("OK",E167)))</formula>
    </cfRule>
  </conditionalFormatting>
  <conditionalFormatting sqref="E166">
    <cfRule type="containsText" dxfId="1322" priority="2194" operator="containsText" text="OK">
      <formula>NOT(ISERROR(SEARCH("OK",E166)))</formula>
    </cfRule>
  </conditionalFormatting>
  <conditionalFormatting sqref="E166">
    <cfRule type="containsText" dxfId="1321" priority="2200" operator="containsText" text="WORNING">
      <formula>NOT(ISERROR(SEARCH("WORNING",E166)))</formula>
    </cfRule>
    <cfRule type="containsText" dxfId="1320" priority="2201" operator="containsText" text="ALERT">
      <formula>NOT(ISERROR(SEARCH("ALERT",E166)))</formula>
    </cfRule>
    <cfRule type="containsText" dxfId="1319" priority="2202" operator="containsText" text="OK">
      <formula>NOT(ISERROR(SEARCH("OK",E166)))</formula>
    </cfRule>
  </conditionalFormatting>
  <conditionalFormatting sqref="E166">
    <cfRule type="containsText" dxfId="1318" priority="2197" operator="containsText" text="WORNING">
      <formula>NOT(ISERROR(SEARCH("WORNING",E166)))</formula>
    </cfRule>
    <cfRule type="containsText" dxfId="1317" priority="2198" operator="containsText" text="ALERT">
      <formula>NOT(ISERROR(SEARCH("ALERT",E166)))</formula>
    </cfRule>
    <cfRule type="containsText" dxfId="1316" priority="2199" operator="containsText" text="OK">
      <formula>NOT(ISERROR(SEARCH("OK",E166)))</formula>
    </cfRule>
  </conditionalFormatting>
  <conditionalFormatting sqref="E166">
    <cfRule type="containsText" dxfId="1315" priority="2195" operator="containsText" text="WARNING">
      <formula>NOT(ISERROR(SEARCH("WARNING",E166)))</formula>
    </cfRule>
    <cfRule type="containsText" dxfId="1314" priority="2196" operator="containsText" text="OK">
      <formula>NOT(ISERROR(SEARCH("OK",E166)))</formula>
    </cfRule>
  </conditionalFormatting>
  <conditionalFormatting sqref="E168">
    <cfRule type="containsText" dxfId="1313" priority="2185" operator="containsText" text="OK">
      <formula>NOT(ISERROR(SEARCH("OK",E168)))</formula>
    </cfRule>
  </conditionalFormatting>
  <conditionalFormatting sqref="E168">
    <cfRule type="containsText" dxfId="1312" priority="2191" operator="containsText" text="WORNING">
      <formula>NOT(ISERROR(SEARCH("WORNING",E168)))</formula>
    </cfRule>
    <cfRule type="containsText" dxfId="1311" priority="2192" operator="containsText" text="ALERT">
      <formula>NOT(ISERROR(SEARCH("ALERT",E168)))</formula>
    </cfRule>
    <cfRule type="containsText" dxfId="1310" priority="2193" operator="containsText" text="OK">
      <formula>NOT(ISERROR(SEARCH("OK",E168)))</formula>
    </cfRule>
  </conditionalFormatting>
  <conditionalFormatting sqref="E168">
    <cfRule type="containsText" dxfId="1309" priority="2188" operator="containsText" text="WORNING">
      <formula>NOT(ISERROR(SEARCH("WORNING",E168)))</formula>
    </cfRule>
    <cfRule type="containsText" dxfId="1308" priority="2189" operator="containsText" text="ALERT">
      <formula>NOT(ISERROR(SEARCH("ALERT",E168)))</formula>
    </cfRule>
    <cfRule type="containsText" dxfId="1307" priority="2190" operator="containsText" text="OK">
      <formula>NOT(ISERROR(SEARCH("OK",E168)))</formula>
    </cfRule>
  </conditionalFormatting>
  <conditionalFormatting sqref="E168">
    <cfRule type="containsText" dxfId="1306" priority="2186" operator="containsText" text="WARNING">
      <formula>NOT(ISERROR(SEARCH("WARNING",E168)))</formula>
    </cfRule>
    <cfRule type="containsText" dxfId="1305" priority="2187" operator="containsText" text="OK">
      <formula>NOT(ISERROR(SEARCH("OK",E168)))</formula>
    </cfRule>
  </conditionalFormatting>
  <conditionalFormatting sqref="E169">
    <cfRule type="containsText" dxfId="1304" priority="766" operator="containsText" text="WORNING">
      <formula>NOT(ISERROR(SEARCH("WORNING",E169)))</formula>
    </cfRule>
    <cfRule type="containsText" dxfId="1303" priority="767" operator="containsText" text="ALERT">
      <formula>NOT(ISERROR(SEARCH("ALERT",E169)))</formula>
    </cfRule>
    <cfRule type="containsText" dxfId="1302" priority="768" operator="containsText" text="OK">
      <formula>NOT(ISERROR(SEARCH("OK",E169)))</formula>
    </cfRule>
  </conditionalFormatting>
  <conditionalFormatting sqref="E170">
    <cfRule type="containsText" dxfId="1301" priority="733" operator="containsText" text="WORNING">
      <formula>NOT(ISERROR(SEARCH("WORNING",E170)))</formula>
    </cfRule>
    <cfRule type="containsText" dxfId="1300" priority="734" operator="containsText" text="ALERT">
      <formula>NOT(ISERROR(SEARCH("ALERT",E170)))</formula>
    </cfRule>
    <cfRule type="containsText" dxfId="1299" priority="735" operator="containsText" text="OK">
      <formula>NOT(ISERROR(SEARCH("OK",E170)))</formula>
    </cfRule>
  </conditionalFormatting>
  <conditionalFormatting sqref="E171">
    <cfRule type="containsText" dxfId="1298" priority="721" operator="containsText" text="WORNING">
      <formula>NOT(ISERROR(SEARCH("WORNING",E171)))</formula>
    </cfRule>
    <cfRule type="containsText" dxfId="1297" priority="722" operator="containsText" text="ALERT">
      <formula>NOT(ISERROR(SEARCH("ALERT",E171)))</formula>
    </cfRule>
    <cfRule type="containsText" dxfId="1296" priority="723" operator="containsText" text="OK">
      <formula>NOT(ISERROR(SEARCH("OK",E171)))</formula>
    </cfRule>
  </conditionalFormatting>
  <conditionalFormatting sqref="E172">
    <cfRule type="containsText" dxfId="1295" priority="709" operator="containsText" text="OK">
      <formula>NOT(ISERROR(SEARCH("OK",E172)))</formula>
    </cfRule>
  </conditionalFormatting>
  <conditionalFormatting sqref="E172">
    <cfRule type="containsText" dxfId="1294" priority="712" operator="containsText" text="WORNING">
      <formula>NOT(ISERROR(SEARCH("WORNING",E172)))</formula>
    </cfRule>
    <cfRule type="containsText" dxfId="1293" priority="713" operator="containsText" text="ALERT">
      <formula>NOT(ISERROR(SEARCH("ALERT",E172)))</formula>
    </cfRule>
    <cfRule type="containsText" dxfId="1292" priority="714" operator="containsText" text="OK">
      <formula>NOT(ISERROR(SEARCH("OK",E172)))</formula>
    </cfRule>
  </conditionalFormatting>
  <conditionalFormatting sqref="E172">
    <cfRule type="containsText" dxfId="1291" priority="710" operator="containsText" text="WARNING">
      <formula>NOT(ISERROR(SEARCH("WARNING",E172)))</formula>
    </cfRule>
    <cfRule type="containsText" dxfId="1290" priority="711" operator="containsText" text="OK">
      <formula>NOT(ISERROR(SEARCH("OK",E172)))</formula>
    </cfRule>
  </conditionalFormatting>
  <conditionalFormatting sqref="E172">
    <cfRule type="containsText" dxfId="1289" priority="700" operator="containsText" text="OK">
      <formula>NOT(ISERROR(SEARCH("OK",E172)))</formula>
    </cfRule>
  </conditionalFormatting>
  <conditionalFormatting sqref="E172">
    <cfRule type="containsText" dxfId="1288" priority="706" operator="containsText" text="WORNING">
      <formula>NOT(ISERROR(SEARCH("WORNING",E172)))</formula>
    </cfRule>
    <cfRule type="containsText" dxfId="1287" priority="707" operator="containsText" text="ALERT">
      <formula>NOT(ISERROR(SEARCH("ALERT",E172)))</formula>
    </cfRule>
    <cfRule type="containsText" dxfId="1286" priority="708" operator="containsText" text="OK">
      <formula>NOT(ISERROR(SEARCH("OK",E172)))</formula>
    </cfRule>
  </conditionalFormatting>
  <conditionalFormatting sqref="E172">
    <cfRule type="containsText" dxfId="1285" priority="703" operator="containsText" text="WORNING">
      <formula>NOT(ISERROR(SEARCH("WORNING",E172)))</formula>
    </cfRule>
    <cfRule type="containsText" dxfId="1284" priority="704" operator="containsText" text="ALERT">
      <formula>NOT(ISERROR(SEARCH("ALERT",E172)))</formula>
    </cfRule>
    <cfRule type="containsText" dxfId="1283" priority="705" operator="containsText" text="OK">
      <formula>NOT(ISERROR(SEARCH("OK",E172)))</formula>
    </cfRule>
  </conditionalFormatting>
  <conditionalFormatting sqref="E172">
    <cfRule type="containsText" dxfId="1282" priority="701" operator="containsText" text="WARNING">
      <formula>NOT(ISERROR(SEARCH("WARNING",E172)))</formula>
    </cfRule>
    <cfRule type="containsText" dxfId="1281" priority="702" operator="containsText" text="OK">
      <formula>NOT(ISERROR(SEARCH("OK",E172)))</formula>
    </cfRule>
  </conditionalFormatting>
  <conditionalFormatting sqref="E173">
    <cfRule type="containsText" dxfId="1280" priority="697" operator="containsText" text="WORNING">
      <formula>NOT(ISERROR(SEARCH("WORNING",E173)))</formula>
    </cfRule>
    <cfRule type="containsText" dxfId="1279" priority="698" operator="containsText" text="ALERT">
      <formula>NOT(ISERROR(SEARCH("ALERT",E173)))</formula>
    </cfRule>
    <cfRule type="containsText" dxfId="1278" priority="699" operator="containsText" text="OK">
      <formula>NOT(ISERROR(SEARCH("OK",E173)))</formula>
    </cfRule>
  </conditionalFormatting>
  <conditionalFormatting sqref="E173">
    <cfRule type="containsText" dxfId="1277" priority="688" operator="containsText" text="WORNING">
      <formula>NOT(ISERROR(SEARCH("WORNING",E173)))</formula>
    </cfRule>
    <cfRule type="containsText" dxfId="1276" priority="689" operator="containsText" text="ALERT">
      <formula>NOT(ISERROR(SEARCH("ALERT",E173)))</formula>
    </cfRule>
    <cfRule type="containsText" dxfId="1275" priority="690" operator="containsText" text="OK">
      <formula>NOT(ISERROR(SEARCH("OK",E173)))</formula>
    </cfRule>
  </conditionalFormatting>
  <conditionalFormatting sqref="E225">
    <cfRule type="containsText" dxfId="1274" priority="676" operator="containsText" text="WORNING">
      <formula>NOT(ISERROR(SEARCH("WORNING",E225)))</formula>
    </cfRule>
    <cfRule type="containsText" dxfId="1273" priority="677" operator="containsText" text="ALERT">
      <formula>NOT(ISERROR(SEARCH("ALERT",E225)))</formula>
    </cfRule>
    <cfRule type="containsText" dxfId="1272" priority="678" operator="containsText" text="OK">
      <formula>NOT(ISERROR(SEARCH("OK",E225)))</formula>
    </cfRule>
  </conditionalFormatting>
  <conditionalFormatting sqref="E226">
    <cfRule type="containsText" dxfId="1271" priority="652" operator="containsText" text="WORNING">
      <formula>NOT(ISERROR(SEARCH("WORNING",E226)))</formula>
    </cfRule>
    <cfRule type="containsText" dxfId="1270" priority="653" operator="containsText" text="ALERT">
      <formula>NOT(ISERROR(SEARCH("ALERT",E226)))</formula>
    </cfRule>
    <cfRule type="containsText" dxfId="1269" priority="654" operator="containsText" text="OK">
      <formula>NOT(ISERROR(SEARCH("OK",E226)))</formula>
    </cfRule>
  </conditionalFormatting>
  <conditionalFormatting sqref="E226">
    <cfRule type="containsText" dxfId="1268" priority="643" operator="containsText" text="WORNING">
      <formula>NOT(ISERROR(SEARCH("WORNING",E226)))</formula>
    </cfRule>
    <cfRule type="containsText" dxfId="1267" priority="644" operator="containsText" text="ALERT">
      <formula>NOT(ISERROR(SEARCH("ALERT",E226)))</formula>
    </cfRule>
    <cfRule type="containsText" dxfId="1266" priority="645" operator="containsText" text="OK">
      <formula>NOT(ISERROR(SEARCH("OK",E226)))</formula>
    </cfRule>
  </conditionalFormatting>
  <conditionalFormatting sqref="E280">
    <cfRule type="containsText" dxfId="1265" priority="598" operator="containsText" text="WORNING">
      <formula>NOT(ISERROR(SEARCH("WORNING",E280)))</formula>
    </cfRule>
    <cfRule type="containsText" dxfId="1264" priority="599" operator="containsText" text="ALERT">
      <formula>NOT(ISERROR(SEARCH("ALERT",E280)))</formula>
    </cfRule>
    <cfRule type="containsText" dxfId="1263" priority="600" operator="containsText" text="OK">
      <formula>NOT(ISERROR(SEARCH("OK",E280)))</formula>
    </cfRule>
  </conditionalFormatting>
  <conditionalFormatting sqref="E227">
    <cfRule type="containsText" dxfId="1262" priority="631" operator="containsText" text="WORNING">
      <formula>NOT(ISERROR(SEARCH("WORNING",E227)))</formula>
    </cfRule>
    <cfRule type="containsText" dxfId="1261" priority="632" operator="containsText" text="ALERT">
      <formula>NOT(ISERROR(SEARCH("ALERT",E227)))</formula>
    </cfRule>
    <cfRule type="containsText" dxfId="1260" priority="633" operator="containsText" text="OK">
      <formula>NOT(ISERROR(SEARCH("OK",E227)))</formula>
    </cfRule>
  </conditionalFormatting>
  <conditionalFormatting sqref="E228">
    <cfRule type="containsText" dxfId="1259" priority="619" operator="containsText" text="OK">
      <formula>NOT(ISERROR(SEARCH("OK",E228)))</formula>
    </cfRule>
  </conditionalFormatting>
  <conditionalFormatting sqref="E228">
    <cfRule type="containsText" dxfId="1258" priority="622" operator="containsText" text="WORNING">
      <formula>NOT(ISERROR(SEARCH("WORNING",E228)))</formula>
    </cfRule>
    <cfRule type="containsText" dxfId="1257" priority="623" operator="containsText" text="ALERT">
      <formula>NOT(ISERROR(SEARCH("ALERT",E228)))</formula>
    </cfRule>
    <cfRule type="containsText" dxfId="1256" priority="624" operator="containsText" text="OK">
      <formula>NOT(ISERROR(SEARCH("OK",E228)))</formula>
    </cfRule>
  </conditionalFormatting>
  <conditionalFormatting sqref="E228">
    <cfRule type="containsText" dxfId="1255" priority="620" operator="containsText" text="WARNING">
      <formula>NOT(ISERROR(SEARCH("WARNING",E228)))</formula>
    </cfRule>
    <cfRule type="containsText" dxfId="1254" priority="621" operator="containsText" text="OK">
      <formula>NOT(ISERROR(SEARCH("OK",E228)))</formula>
    </cfRule>
  </conditionalFormatting>
  <conditionalFormatting sqref="E228">
    <cfRule type="containsText" dxfId="1253" priority="610" operator="containsText" text="OK">
      <formula>NOT(ISERROR(SEARCH("OK",E228)))</formula>
    </cfRule>
  </conditionalFormatting>
  <conditionalFormatting sqref="E228">
    <cfRule type="containsText" dxfId="1252" priority="616" operator="containsText" text="WORNING">
      <formula>NOT(ISERROR(SEARCH("WORNING",E228)))</formula>
    </cfRule>
    <cfRule type="containsText" dxfId="1251" priority="617" operator="containsText" text="ALERT">
      <formula>NOT(ISERROR(SEARCH("ALERT",E228)))</formula>
    </cfRule>
    <cfRule type="containsText" dxfId="1250" priority="618" operator="containsText" text="OK">
      <formula>NOT(ISERROR(SEARCH("OK",E228)))</formula>
    </cfRule>
  </conditionalFormatting>
  <conditionalFormatting sqref="E228">
    <cfRule type="containsText" dxfId="1249" priority="613" operator="containsText" text="WORNING">
      <formula>NOT(ISERROR(SEARCH("WORNING",E228)))</formula>
    </cfRule>
    <cfRule type="containsText" dxfId="1248" priority="614" operator="containsText" text="ALERT">
      <formula>NOT(ISERROR(SEARCH("ALERT",E228)))</formula>
    </cfRule>
    <cfRule type="containsText" dxfId="1247" priority="615" operator="containsText" text="OK">
      <formula>NOT(ISERROR(SEARCH("OK",E228)))</formula>
    </cfRule>
  </conditionalFormatting>
  <conditionalFormatting sqref="E228">
    <cfRule type="containsText" dxfId="1246" priority="611" operator="containsText" text="WARNING">
      <formula>NOT(ISERROR(SEARCH("WARNING",E228)))</formula>
    </cfRule>
    <cfRule type="containsText" dxfId="1245" priority="612" operator="containsText" text="OK">
      <formula>NOT(ISERROR(SEARCH("OK",E228)))</formula>
    </cfRule>
  </conditionalFormatting>
  <conditionalFormatting sqref="E280">
    <cfRule type="containsText" dxfId="1244" priority="607" operator="containsText" text="WORNING">
      <formula>NOT(ISERROR(SEARCH("WORNING",E280)))</formula>
    </cfRule>
    <cfRule type="containsText" dxfId="1243" priority="608" operator="containsText" text="ALERT">
      <formula>NOT(ISERROR(SEARCH("ALERT",E280)))</formula>
    </cfRule>
    <cfRule type="containsText" dxfId="1242" priority="609" operator="containsText" text="OK">
      <formula>NOT(ISERROR(SEARCH("OK",E280)))</formula>
    </cfRule>
  </conditionalFormatting>
  <conditionalFormatting sqref="E281">
    <cfRule type="containsText" dxfId="1241" priority="574" operator="containsText" text="OK">
      <formula>NOT(ISERROR(SEARCH("OK",E281)))</formula>
    </cfRule>
  </conditionalFormatting>
  <conditionalFormatting sqref="E281">
    <cfRule type="containsText" dxfId="1240" priority="577" operator="containsText" text="WORNING">
      <formula>NOT(ISERROR(SEARCH("WORNING",E281)))</formula>
    </cfRule>
    <cfRule type="containsText" dxfId="1239" priority="578" operator="containsText" text="ALERT">
      <formula>NOT(ISERROR(SEARCH("ALERT",E281)))</formula>
    </cfRule>
    <cfRule type="containsText" dxfId="1238" priority="579" operator="containsText" text="OK">
      <formula>NOT(ISERROR(SEARCH("OK",E281)))</formula>
    </cfRule>
  </conditionalFormatting>
  <conditionalFormatting sqref="E281">
    <cfRule type="containsText" dxfId="1237" priority="575" operator="containsText" text="WARNING">
      <formula>NOT(ISERROR(SEARCH("WARNING",E281)))</formula>
    </cfRule>
    <cfRule type="containsText" dxfId="1236" priority="576" operator="containsText" text="OK">
      <formula>NOT(ISERROR(SEARCH("OK",E281)))</formula>
    </cfRule>
  </conditionalFormatting>
  <conditionalFormatting sqref="E281">
    <cfRule type="containsText" dxfId="1235" priority="565" operator="containsText" text="OK">
      <formula>NOT(ISERROR(SEARCH("OK",E281)))</formula>
    </cfRule>
  </conditionalFormatting>
  <conditionalFormatting sqref="E281">
    <cfRule type="containsText" dxfId="1234" priority="571" operator="containsText" text="WORNING">
      <formula>NOT(ISERROR(SEARCH("WORNING",E281)))</formula>
    </cfRule>
    <cfRule type="containsText" dxfId="1233" priority="572" operator="containsText" text="ALERT">
      <formula>NOT(ISERROR(SEARCH("ALERT",E281)))</formula>
    </cfRule>
    <cfRule type="containsText" dxfId="1232" priority="573" operator="containsText" text="OK">
      <formula>NOT(ISERROR(SEARCH("OK",E281)))</formula>
    </cfRule>
  </conditionalFormatting>
  <conditionalFormatting sqref="E281">
    <cfRule type="containsText" dxfId="1231" priority="568" operator="containsText" text="WORNING">
      <formula>NOT(ISERROR(SEARCH("WORNING",E281)))</formula>
    </cfRule>
    <cfRule type="containsText" dxfId="1230" priority="569" operator="containsText" text="ALERT">
      <formula>NOT(ISERROR(SEARCH("ALERT",E281)))</formula>
    </cfRule>
    <cfRule type="containsText" dxfId="1229" priority="570" operator="containsText" text="OK">
      <formula>NOT(ISERROR(SEARCH("OK",E281)))</formula>
    </cfRule>
  </conditionalFormatting>
  <conditionalFormatting sqref="E281">
    <cfRule type="containsText" dxfId="1228" priority="566" operator="containsText" text="WARNING">
      <formula>NOT(ISERROR(SEARCH("WARNING",E281)))</formula>
    </cfRule>
    <cfRule type="containsText" dxfId="1227" priority="567" operator="containsText" text="OK">
      <formula>NOT(ISERROR(SEARCH("OK",E281)))</formula>
    </cfRule>
  </conditionalFormatting>
  <conditionalFormatting sqref="E282">
    <cfRule type="containsText" dxfId="1226" priority="562" operator="containsText" text="WORNING">
      <formula>NOT(ISERROR(SEARCH("WORNING",E282)))</formula>
    </cfRule>
    <cfRule type="containsText" dxfId="1225" priority="563" operator="containsText" text="ALERT">
      <formula>NOT(ISERROR(SEARCH("ALERT",E282)))</formula>
    </cfRule>
    <cfRule type="containsText" dxfId="1224" priority="564" operator="containsText" text="OK">
      <formula>NOT(ISERROR(SEARCH("OK",E282)))</formula>
    </cfRule>
  </conditionalFormatting>
  <conditionalFormatting sqref="E282">
    <cfRule type="containsText" dxfId="1223" priority="553" operator="containsText" text="WORNING">
      <formula>NOT(ISERROR(SEARCH("WORNING",E282)))</formula>
    </cfRule>
    <cfRule type="containsText" dxfId="1222" priority="554" operator="containsText" text="ALERT">
      <formula>NOT(ISERROR(SEARCH("ALERT",E282)))</formula>
    </cfRule>
    <cfRule type="containsText" dxfId="1221" priority="555" operator="containsText" text="OK">
      <formula>NOT(ISERROR(SEARCH("OK",E282)))</formula>
    </cfRule>
  </conditionalFormatting>
  <conditionalFormatting sqref="E283">
    <cfRule type="containsText" dxfId="1220" priority="529" operator="containsText" text="OK">
      <formula>NOT(ISERROR(SEARCH("OK",E283)))</formula>
    </cfRule>
  </conditionalFormatting>
  <conditionalFormatting sqref="E283">
    <cfRule type="containsText" dxfId="1219" priority="532" operator="containsText" text="WORNING">
      <formula>NOT(ISERROR(SEARCH("WORNING",E283)))</formula>
    </cfRule>
    <cfRule type="containsText" dxfId="1218" priority="533" operator="containsText" text="ALERT">
      <formula>NOT(ISERROR(SEARCH("ALERT",E283)))</formula>
    </cfRule>
    <cfRule type="containsText" dxfId="1217" priority="534" operator="containsText" text="OK">
      <formula>NOT(ISERROR(SEARCH("OK",E283)))</formula>
    </cfRule>
  </conditionalFormatting>
  <conditionalFormatting sqref="E283">
    <cfRule type="containsText" dxfId="1216" priority="530" operator="containsText" text="WARNING">
      <formula>NOT(ISERROR(SEARCH("WARNING",E283)))</formula>
    </cfRule>
    <cfRule type="containsText" dxfId="1215" priority="531" operator="containsText" text="OK">
      <formula>NOT(ISERROR(SEARCH("OK",E283)))</formula>
    </cfRule>
  </conditionalFormatting>
  <conditionalFormatting sqref="E283">
    <cfRule type="containsText" dxfId="1214" priority="520" operator="containsText" text="OK">
      <formula>NOT(ISERROR(SEARCH("OK",E283)))</formula>
    </cfRule>
  </conditionalFormatting>
  <conditionalFormatting sqref="E283">
    <cfRule type="containsText" dxfId="1213" priority="526" operator="containsText" text="WORNING">
      <formula>NOT(ISERROR(SEARCH("WORNING",E283)))</formula>
    </cfRule>
    <cfRule type="containsText" dxfId="1212" priority="527" operator="containsText" text="ALERT">
      <formula>NOT(ISERROR(SEARCH("ALERT",E283)))</formula>
    </cfRule>
    <cfRule type="containsText" dxfId="1211" priority="528" operator="containsText" text="OK">
      <formula>NOT(ISERROR(SEARCH("OK",E283)))</formula>
    </cfRule>
  </conditionalFormatting>
  <conditionalFormatting sqref="E283">
    <cfRule type="containsText" dxfId="1210" priority="523" operator="containsText" text="WORNING">
      <formula>NOT(ISERROR(SEARCH("WORNING",E283)))</formula>
    </cfRule>
    <cfRule type="containsText" dxfId="1209" priority="524" operator="containsText" text="ALERT">
      <formula>NOT(ISERROR(SEARCH("ALERT",E283)))</formula>
    </cfRule>
    <cfRule type="containsText" dxfId="1208" priority="525" operator="containsText" text="OK">
      <formula>NOT(ISERROR(SEARCH("OK",E283)))</formula>
    </cfRule>
  </conditionalFormatting>
  <conditionalFormatting sqref="E283">
    <cfRule type="containsText" dxfId="1207" priority="521" operator="containsText" text="WARNING">
      <formula>NOT(ISERROR(SEARCH("WARNING",E283)))</formula>
    </cfRule>
    <cfRule type="containsText" dxfId="1206" priority="522" operator="containsText" text="OK">
      <formula>NOT(ISERROR(SEARCH("OK",E283)))</formula>
    </cfRule>
  </conditionalFormatting>
  <conditionalFormatting sqref="E174">
    <cfRule type="containsText" dxfId="1205" priority="1510" operator="containsText" text="OK">
      <formula>NOT(ISERROR(SEARCH("OK",E174)))</formula>
    </cfRule>
  </conditionalFormatting>
  <conditionalFormatting sqref="E174">
    <cfRule type="containsText" dxfId="1204" priority="1516" operator="containsText" text="WORNING">
      <formula>NOT(ISERROR(SEARCH("WORNING",E174)))</formula>
    </cfRule>
    <cfRule type="containsText" dxfId="1203" priority="1517" operator="containsText" text="ALERT">
      <formula>NOT(ISERROR(SEARCH("ALERT",E174)))</formula>
    </cfRule>
    <cfRule type="containsText" dxfId="1202" priority="1518" operator="containsText" text="OK">
      <formula>NOT(ISERROR(SEARCH("OK",E174)))</formula>
    </cfRule>
  </conditionalFormatting>
  <conditionalFormatting sqref="E174">
    <cfRule type="containsText" dxfId="1201" priority="1513" operator="containsText" text="WORNING">
      <formula>NOT(ISERROR(SEARCH("WORNING",E174)))</formula>
    </cfRule>
    <cfRule type="containsText" dxfId="1200" priority="1514" operator="containsText" text="ALERT">
      <formula>NOT(ISERROR(SEARCH("ALERT",E174)))</formula>
    </cfRule>
    <cfRule type="containsText" dxfId="1199" priority="1515" operator="containsText" text="OK">
      <formula>NOT(ISERROR(SEARCH("OK",E174)))</formula>
    </cfRule>
  </conditionalFormatting>
  <conditionalFormatting sqref="E174">
    <cfRule type="containsText" dxfId="1198" priority="1511" operator="containsText" text="WARNING">
      <formula>NOT(ISERROR(SEARCH("WARNING",E174)))</formula>
    </cfRule>
    <cfRule type="containsText" dxfId="1197" priority="1512" operator="containsText" text="OK">
      <formula>NOT(ISERROR(SEARCH("OK",E174)))</formula>
    </cfRule>
  </conditionalFormatting>
  <conditionalFormatting sqref="E175">
    <cfRule type="containsText" dxfId="1196" priority="1501" operator="containsText" text="OK">
      <formula>NOT(ISERROR(SEARCH("OK",E175)))</formula>
    </cfRule>
  </conditionalFormatting>
  <conditionalFormatting sqref="E175">
    <cfRule type="containsText" dxfId="1195" priority="1507" operator="containsText" text="WORNING">
      <formula>NOT(ISERROR(SEARCH("WORNING",E175)))</formula>
    </cfRule>
    <cfRule type="containsText" dxfId="1194" priority="1508" operator="containsText" text="ALERT">
      <formula>NOT(ISERROR(SEARCH("ALERT",E175)))</formula>
    </cfRule>
    <cfRule type="containsText" dxfId="1193" priority="1509" operator="containsText" text="OK">
      <formula>NOT(ISERROR(SEARCH("OK",E175)))</formula>
    </cfRule>
  </conditionalFormatting>
  <conditionalFormatting sqref="E175">
    <cfRule type="containsText" dxfId="1192" priority="1504" operator="containsText" text="WORNING">
      <formula>NOT(ISERROR(SEARCH("WORNING",E175)))</formula>
    </cfRule>
    <cfRule type="containsText" dxfId="1191" priority="1505" operator="containsText" text="ALERT">
      <formula>NOT(ISERROR(SEARCH("ALERT",E175)))</formula>
    </cfRule>
    <cfRule type="containsText" dxfId="1190" priority="1506" operator="containsText" text="OK">
      <formula>NOT(ISERROR(SEARCH("OK",E175)))</formula>
    </cfRule>
  </conditionalFormatting>
  <conditionalFormatting sqref="E175">
    <cfRule type="containsText" dxfId="1189" priority="1502" operator="containsText" text="WARNING">
      <formula>NOT(ISERROR(SEARCH("WARNING",E175)))</formula>
    </cfRule>
    <cfRule type="containsText" dxfId="1188" priority="1503" operator="containsText" text="OK">
      <formula>NOT(ISERROR(SEARCH("OK",E175)))</formula>
    </cfRule>
  </conditionalFormatting>
  <conditionalFormatting sqref="E176">
    <cfRule type="containsText" dxfId="1187" priority="1492" operator="containsText" text="OK">
      <formula>NOT(ISERROR(SEARCH("OK",E176)))</formula>
    </cfRule>
  </conditionalFormatting>
  <conditionalFormatting sqref="E176">
    <cfRule type="containsText" dxfId="1186" priority="1498" operator="containsText" text="WORNING">
      <formula>NOT(ISERROR(SEARCH("WORNING",E176)))</formula>
    </cfRule>
    <cfRule type="containsText" dxfId="1185" priority="1499" operator="containsText" text="ALERT">
      <formula>NOT(ISERROR(SEARCH("ALERT",E176)))</formula>
    </cfRule>
    <cfRule type="containsText" dxfId="1184" priority="1500" operator="containsText" text="OK">
      <formula>NOT(ISERROR(SEARCH("OK",E176)))</formula>
    </cfRule>
  </conditionalFormatting>
  <conditionalFormatting sqref="E176">
    <cfRule type="containsText" dxfId="1183" priority="1495" operator="containsText" text="WORNING">
      <formula>NOT(ISERROR(SEARCH("WORNING",E176)))</formula>
    </cfRule>
    <cfRule type="containsText" dxfId="1182" priority="1496" operator="containsText" text="ALERT">
      <formula>NOT(ISERROR(SEARCH("ALERT",E176)))</formula>
    </cfRule>
    <cfRule type="containsText" dxfId="1181" priority="1497" operator="containsText" text="OK">
      <formula>NOT(ISERROR(SEARCH("OK",E176)))</formula>
    </cfRule>
  </conditionalFormatting>
  <conditionalFormatting sqref="E176">
    <cfRule type="containsText" dxfId="1180" priority="1493" operator="containsText" text="WARNING">
      <formula>NOT(ISERROR(SEARCH("WARNING",E176)))</formula>
    </cfRule>
    <cfRule type="containsText" dxfId="1179" priority="1494" operator="containsText" text="OK">
      <formula>NOT(ISERROR(SEARCH("OK",E176)))</formula>
    </cfRule>
  </conditionalFormatting>
  <conditionalFormatting sqref="E177">
    <cfRule type="containsText" dxfId="1178" priority="1483" operator="containsText" text="OK">
      <formula>NOT(ISERROR(SEARCH("OK",E177)))</formula>
    </cfRule>
  </conditionalFormatting>
  <conditionalFormatting sqref="E177">
    <cfRule type="containsText" dxfId="1177" priority="1486" operator="containsText" text="WORNING">
      <formula>NOT(ISERROR(SEARCH("WORNING",E177)))</formula>
    </cfRule>
    <cfRule type="containsText" dxfId="1176" priority="1487" operator="containsText" text="ALERT">
      <formula>NOT(ISERROR(SEARCH("ALERT",E177)))</formula>
    </cfRule>
    <cfRule type="containsText" dxfId="1175" priority="1488" operator="containsText" text="OK">
      <formula>NOT(ISERROR(SEARCH("OK",E177)))</formula>
    </cfRule>
  </conditionalFormatting>
  <conditionalFormatting sqref="E177">
    <cfRule type="containsText" dxfId="1174" priority="1484" operator="containsText" text="WARNING">
      <formula>NOT(ISERROR(SEARCH("WARNING",E177)))</formula>
    </cfRule>
    <cfRule type="containsText" dxfId="1173" priority="1485" operator="containsText" text="OK">
      <formula>NOT(ISERROR(SEARCH("OK",E177)))</formula>
    </cfRule>
  </conditionalFormatting>
  <conditionalFormatting sqref="E178">
    <cfRule type="containsText" dxfId="1172" priority="1474" operator="containsText" text="OK">
      <formula>NOT(ISERROR(SEARCH("OK",E178)))</formula>
    </cfRule>
  </conditionalFormatting>
  <conditionalFormatting sqref="E178">
    <cfRule type="containsText" dxfId="1171" priority="1477" operator="containsText" text="WORNING">
      <formula>NOT(ISERROR(SEARCH("WORNING",E178)))</formula>
    </cfRule>
    <cfRule type="containsText" dxfId="1170" priority="1478" operator="containsText" text="ALERT">
      <formula>NOT(ISERROR(SEARCH("ALERT",E178)))</formula>
    </cfRule>
    <cfRule type="containsText" dxfId="1169" priority="1479" operator="containsText" text="OK">
      <formula>NOT(ISERROR(SEARCH("OK",E178)))</formula>
    </cfRule>
  </conditionalFormatting>
  <conditionalFormatting sqref="E178">
    <cfRule type="containsText" dxfId="1168" priority="1475" operator="containsText" text="WARNING">
      <formula>NOT(ISERROR(SEARCH("WARNING",E178)))</formula>
    </cfRule>
    <cfRule type="containsText" dxfId="1167" priority="1476" operator="containsText" text="OK">
      <formula>NOT(ISERROR(SEARCH("OK",E178)))</formula>
    </cfRule>
  </conditionalFormatting>
  <conditionalFormatting sqref="E179">
    <cfRule type="containsText" dxfId="1166" priority="1465" operator="containsText" text="OK">
      <formula>NOT(ISERROR(SEARCH("OK",E179)))</formula>
    </cfRule>
  </conditionalFormatting>
  <conditionalFormatting sqref="E179">
    <cfRule type="containsText" dxfId="1165" priority="1468" operator="containsText" text="WORNING">
      <formula>NOT(ISERROR(SEARCH("WORNING",E179)))</formula>
    </cfRule>
    <cfRule type="containsText" dxfId="1164" priority="1469" operator="containsText" text="ALERT">
      <formula>NOT(ISERROR(SEARCH("ALERT",E179)))</formula>
    </cfRule>
    <cfRule type="containsText" dxfId="1163" priority="1470" operator="containsText" text="OK">
      <formula>NOT(ISERROR(SEARCH("OK",E179)))</formula>
    </cfRule>
  </conditionalFormatting>
  <conditionalFormatting sqref="E179">
    <cfRule type="containsText" dxfId="1162" priority="1466" operator="containsText" text="WARNING">
      <formula>NOT(ISERROR(SEARCH("WARNING",E179)))</formula>
    </cfRule>
    <cfRule type="containsText" dxfId="1161" priority="1467" operator="containsText" text="OK">
      <formula>NOT(ISERROR(SEARCH("OK",E179)))</formula>
    </cfRule>
  </conditionalFormatting>
  <conditionalFormatting sqref="E184">
    <cfRule type="containsText" dxfId="1160" priority="1420" operator="containsText" text="OK">
      <formula>NOT(ISERROR(SEARCH("OK",E184)))</formula>
    </cfRule>
  </conditionalFormatting>
  <conditionalFormatting sqref="E184">
    <cfRule type="containsText" dxfId="1159" priority="1426" operator="containsText" text="WORNING">
      <formula>NOT(ISERROR(SEARCH("WORNING",E184)))</formula>
    </cfRule>
    <cfRule type="containsText" dxfId="1158" priority="1427" operator="containsText" text="ALERT">
      <formula>NOT(ISERROR(SEARCH("ALERT",E184)))</formula>
    </cfRule>
    <cfRule type="containsText" dxfId="1157" priority="1428" operator="containsText" text="OK">
      <formula>NOT(ISERROR(SEARCH("OK",E184)))</formula>
    </cfRule>
  </conditionalFormatting>
  <conditionalFormatting sqref="E184">
    <cfRule type="containsText" dxfId="1156" priority="1423" operator="containsText" text="WORNING">
      <formula>NOT(ISERROR(SEARCH("WORNING",E184)))</formula>
    </cfRule>
    <cfRule type="containsText" dxfId="1155" priority="1424" operator="containsText" text="ALERT">
      <formula>NOT(ISERROR(SEARCH("ALERT",E184)))</formula>
    </cfRule>
    <cfRule type="containsText" dxfId="1154" priority="1425" operator="containsText" text="OK">
      <formula>NOT(ISERROR(SEARCH("OK",E184)))</formula>
    </cfRule>
  </conditionalFormatting>
  <conditionalFormatting sqref="E184">
    <cfRule type="containsText" dxfId="1153" priority="1421" operator="containsText" text="WARNING">
      <formula>NOT(ISERROR(SEARCH("WARNING",E184)))</formula>
    </cfRule>
    <cfRule type="containsText" dxfId="1152" priority="1422" operator="containsText" text="OK">
      <formula>NOT(ISERROR(SEARCH("OK",E184)))</formula>
    </cfRule>
  </conditionalFormatting>
  <conditionalFormatting sqref="E180">
    <cfRule type="containsText" dxfId="1151" priority="1456" operator="containsText" text="OK">
      <formula>NOT(ISERROR(SEARCH("OK",E180)))</formula>
    </cfRule>
  </conditionalFormatting>
  <conditionalFormatting sqref="E180">
    <cfRule type="containsText" dxfId="1150" priority="1459" operator="containsText" text="WORNING">
      <formula>NOT(ISERROR(SEARCH("WORNING",E180)))</formula>
    </cfRule>
    <cfRule type="containsText" dxfId="1149" priority="1460" operator="containsText" text="ALERT">
      <formula>NOT(ISERROR(SEARCH("ALERT",E180)))</formula>
    </cfRule>
    <cfRule type="containsText" dxfId="1148" priority="1461" operator="containsText" text="OK">
      <formula>NOT(ISERROR(SEARCH("OK",E180)))</formula>
    </cfRule>
  </conditionalFormatting>
  <conditionalFormatting sqref="E180">
    <cfRule type="containsText" dxfId="1147" priority="1457" operator="containsText" text="WARNING">
      <formula>NOT(ISERROR(SEARCH("WARNING",E180)))</formula>
    </cfRule>
    <cfRule type="containsText" dxfId="1146" priority="1458" operator="containsText" text="OK">
      <formula>NOT(ISERROR(SEARCH("OK",E180)))</formula>
    </cfRule>
  </conditionalFormatting>
  <conditionalFormatting sqref="E181">
    <cfRule type="containsText" dxfId="1145" priority="1447" operator="containsText" text="OK">
      <formula>NOT(ISERROR(SEARCH("OK",E181)))</formula>
    </cfRule>
  </conditionalFormatting>
  <conditionalFormatting sqref="E181">
    <cfRule type="containsText" dxfId="1144" priority="1450" operator="containsText" text="WORNING">
      <formula>NOT(ISERROR(SEARCH("WORNING",E181)))</formula>
    </cfRule>
    <cfRule type="containsText" dxfId="1143" priority="1451" operator="containsText" text="ALERT">
      <formula>NOT(ISERROR(SEARCH("ALERT",E181)))</formula>
    </cfRule>
    <cfRule type="containsText" dxfId="1142" priority="1452" operator="containsText" text="OK">
      <formula>NOT(ISERROR(SEARCH("OK",E181)))</formula>
    </cfRule>
  </conditionalFormatting>
  <conditionalFormatting sqref="E181">
    <cfRule type="containsText" dxfId="1141" priority="1448" operator="containsText" text="WARNING">
      <formula>NOT(ISERROR(SEARCH("WARNING",E181)))</formula>
    </cfRule>
    <cfRule type="containsText" dxfId="1140" priority="1449" operator="containsText" text="OK">
      <formula>NOT(ISERROR(SEARCH("OK",E181)))</formula>
    </cfRule>
  </conditionalFormatting>
  <conditionalFormatting sqref="E182">
    <cfRule type="containsText" dxfId="1139" priority="1438" operator="containsText" text="OK">
      <formula>NOT(ISERROR(SEARCH("OK",E182)))</formula>
    </cfRule>
  </conditionalFormatting>
  <conditionalFormatting sqref="E182">
    <cfRule type="containsText" dxfId="1138" priority="1441" operator="containsText" text="WORNING">
      <formula>NOT(ISERROR(SEARCH("WORNING",E182)))</formula>
    </cfRule>
    <cfRule type="containsText" dxfId="1137" priority="1442" operator="containsText" text="ALERT">
      <formula>NOT(ISERROR(SEARCH("ALERT",E182)))</formula>
    </cfRule>
    <cfRule type="containsText" dxfId="1136" priority="1443" operator="containsText" text="OK">
      <formula>NOT(ISERROR(SEARCH("OK",E182)))</formula>
    </cfRule>
  </conditionalFormatting>
  <conditionalFormatting sqref="E182">
    <cfRule type="containsText" dxfId="1135" priority="1439" operator="containsText" text="WARNING">
      <formula>NOT(ISERROR(SEARCH("WARNING",E182)))</formula>
    </cfRule>
    <cfRule type="containsText" dxfId="1134" priority="1440" operator="containsText" text="OK">
      <formula>NOT(ISERROR(SEARCH("OK",E182)))</formula>
    </cfRule>
  </conditionalFormatting>
  <conditionalFormatting sqref="E183">
    <cfRule type="containsText" dxfId="1133" priority="1429" operator="containsText" text="OK">
      <formula>NOT(ISERROR(SEARCH("OK",E183)))</formula>
    </cfRule>
  </conditionalFormatting>
  <conditionalFormatting sqref="E183">
    <cfRule type="containsText" dxfId="1132" priority="1432" operator="containsText" text="WORNING">
      <formula>NOT(ISERROR(SEARCH("WORNING",E183)))</formula>
    </cfRule>
    <cfRule type="containsText" dxfId="1131" priority="1433" operator="containsText" text="ALERT">
      <formula>NOT(ISERROR(SEARCH("ALERT",E183)))</formula>
    </cfRule>
    <cfRule type="containsText" dxfId="1130" priority="1434" operator="containsText" text="OK">
      <formula>NOT(ISERROR(SEARCH("OK",E183)))</formula>
    </cfRule>
  </conditionalFormatting>
  <conditionalFormatting sqref="E183">
    <cfRule type="containsText" dxfId="1129" priority="1430" operator="containsText" text="WARNING">
      <formula>NOT(ISERROR(SEARCH("WARNING",E183)))</formula>
    </cfRule>
    <cfRule type="containsText" dxfId="1128" priority="1431" operator="containsText" text="OK">
      <formula>NOT(ISERROR(SEARCH("OK",E183)))</formula>
    </cfRule>
  </conditionalFormatting>
  <conditionalFormatting sqref="E185">
    <cfRule type="containsText" dxfId="1127" priority="1411" operator="containsText" text="OK">
      <formula>NOT(ISERROR(SEARCH("OK",E185)))</formula>
    </cfRule>
  </conditionalFormatting>
  <conditionalFormatting sqref="E185">
    <cfRule type="containsText" dxfId="1126" priority="1417" operator="containsText" text="WORNING">
      <formula>NOT(ISERROR(SEARCH("WORNING",E185)))</formula>
    </cfRule>
    <cfRule type="containsText" dxfId="1125" priority="1418" operator="containsText" text="ALERT">
      <formula>NOT(ISERROR(SEARCH("ALERT",E185)))</formula>
    </cfRule>
    <cfRule type="containsText" dxfId="1124" priority="1419" operator="containsText" text="OK">
      <formula>NOT(ISERROR(SEARCH("OK",E185)))</formula>
    </cfRule>
  </conditionalFormatting>
  <conditionalFormatting sqref="E185">
    <cfRule type="containsText" dxfId="1123" priority="1414" operator="containsText" text="WORNING">
      <formula>NOT(ISERROR(SEARCH("WORNING",E185)))</formula>
    </cfRule>
    <cfRule type="containsText" dxfId="1122" priority="1415" operator="containsText" text="ALERT">
      <formula>NOT(ISERROR(SEARCH("ALERT",E185)))</formula>
    </cfRule>
    <cfRule type="containsText" dxfId="1121" priority="1416" operator="containsText" text="OK">
      <formula>NOT(ISERROR(SEARCH("OK",E185)))</formula>
    </cfRule>
  </conditionalFormatting>
  <conditionalFormatting sqref="E185">
    <cfRule type="containsText" dxfId="1120" priority="1412" operator="containsText" text="WARNING">
      <formula>NOT(ISERROR(SEARCH("WARNING",E185)))</formula>
    </cfRule>
    <cfRule type="containsText" dxfId="1119" priority="1413" operator="containsText" text="OK">
      <formula>NOT(ISERROR(SEARCH("OK",E185)))</formula>
    </cfRule>
  </conditionalFormatting>
  <conditionalFormatting sqref="E186">
    <cfRule type="containsText" dxfId="1118" priority="1402" operator="containsText" text="OK">
      <formula>NOT(ISERROR(SEARCH("OK",E186)))</formula>
    </cfRule>
  </conditionalFormatting>
  <conditionalFormatting sqref="E186">
    <cfRule type="containsText" dxfId="1117" priority="1408" operator="containsText" text="WORNING">
      <formula>NOT(ISERROR(SEARCH("WORNING",E186)))</formula>
    </cfRule>
    <cfRule type="containsText" dxfId="1116" priority="1409" operator="containsText" text="ALERT">
      <formula>NOT(ISERROR(SEARCH("ALERT",E186)))</formula>
    </cfRule>
    <cfRule type="containsText" dxfId="1115" priority="1410" operator="containsText" text="OK">
      <formula>NOT(ISERROR(SEARCH("OK",E186)))</formula>
    </cfRule>
  </conditionalFormatting>
  <conditionalFormatting sqref="E186">
    <cfRule type="containsText" dxfId="1114" priority="1405" operator="containsText" text="WORNING">
      <formula>NOT(ISERROR(SEARCH("WORNING",E186)))</formula>
    </cfRule>
    <cfRule type="containsText" dxfId="1113" priority="1406" operator="containsText" text="ALERT">
      <formula>NOT(ISERROR(SEARCH("ALERT",E186)))</formula>
    </cfRule>
    <cfRule type="containsText" dxfId="1112" priority="1407" operator="containsText" text="OK">
      <formula>NOT(ISERROR(SEARCH("OK",E186)))</formula>
    </cfRule>
  </conditionalFormatting>
  <conditionalFormatting sqref="E186">
    <cfRule type="containsText" dxfId="1111" priority="1403" operator="containsText" text="WARNING">
      <formula>NOT(ISERROR(SEARCH("WARNING",E186)))</formula>
    </cfRule>
    <cfRule type="containsText" dxfId="1110" priority="1404" operator="containsText" text="OK">
      <formula>NOT(ISERROR(SEARCH("OK",E186)))</formula>
    </cfRule>
  </conditionalFormatting>
  <conditionalFormatting sqref="E187">
    <cfRule type="containsText" dxfId="1109" priority="1393" operator="containsText" text="OK">
      <formula>NOT(ISERROR(SEARCH("OK",E187)))</formula>
    </cfRule>
  </conditionalFormatting>
  <conditionalFormatting sqref="E187">
    <cfRule type="containsText" dxfId="1108" priority="1399" operator="containsText" text="WORNING">
      <formula>NOT(ISERROR(SEARCH("WORNING",E187)))</formula>
    </cfRule>
    <cfRule type="containsText" dxfId="1107" priority="1400" operator="containsText" text="ALERT">
      <formula>NOT(ISERROR(SEARCH("ALERT",E187)))</formula>
    </cfRule>
    <cfRule type="containsText" dxfId="1106" priority="1401" operator="containsText" text="OK">
      <formula>NOT(ISERROR(SEARCH("OK",E187)))</formula>
    </cfRule>
  </conditionalFormatting>
  <conditionalFormatting sqref="E187">
    <cfRule type="containsText" dxfId="1105" priority="1396" operator="containsText" text="WORNING">
      <formula>NOT(ISERROR(SEARCH("WORNING",E187)))</formula>
    </cfRule>
    <cfRule type="containsText" dxfId="1104" priority="1397" operator="containsText" text="ALERT">
      <formula>NOT(ISERROR(SEARCH("ALERT",E187)))</formula>
    </cfRule>
    <cfRule type="containsText" dxfId="1103" priority="1398" operator="containsText" text="OK">
      <formula>NOT(ISERROR(SEARCH("OK",E187)))</formula>
    </cfRule>
  </conditionalFormatting>
  <conditionalFormatting sqref="E187">
    <cfRule type="containsText" dxfId="1102" priority="1394" operator="containsText" text="WARNING">
      <formula>NOT(ISERROR(SEARCH("WARNING",E187)))</formula>
    </cfRule>
    <cfRule type="containsText" dxfId="1101" priority="1395" operator="containsText" text="OK">
      <formula>NOT(ISERROR(SEARCH("OK",E187)))</formula>
    </cfRule>
  </conditionalFormatting>
  <conditionalFormatting sqref="E188">
    <cfRule type="containsText" dxfId="1100" priority="1384" operator="containsText" text="OK">
      <formula>NOT(ISERROR(SEARCH("OK",E188)))</formula>
    </cfRule>
  </conditionalFormatting>
  <conditionalFormatting sqref="E188">
    <cfRule type="containsText" dxfId="1099" priority="1390" operator="containsText" text="WORNING">
      <formula>NOT(ISERROR(SEARCH("WORNING",E188)))</formula>
    </cfRule>
    <cfRule type="containsText" dxfId="1098" priority="1391" operator="containsText" text="ALERT">
      <formula>NOT(ISERROR(SEARCH("ALERT",E188)))</formula>
    </cfRule>
    <cfRule type="containsText" dxfId="1097" priority="1392" operator="containsText" text="OK">
      <formula>NOT(ISERROR(SEARCH("OK",E188)))</formula>
    </cfRule>
  </conditionalFormatting>
  <conditionalFormatting sqref="E188">
    <cfRule type="containsText" dxfId="1096" priority="1387" operator="containsText" text="WORNING">
      <formula>NOT(ISERROR(SEARCH("WORNING",E188)))</formula>
    </cfRule>
    <cfRule type="containsText" dxfId="1095" priority="1388" operator="containsText" text="ALERT">
      <formula>NOT(ISERROR(SEARCH("ALERT",E188)))</formula>
    </cfRule>
    <cfRule type="containsText" dxfId="1094" priority="1389" operator="containsText" text="OK">
      <formula>NOT(ISERROR(SEARCH("OK",E188)))</formula>
    </cfRule>
  </conditionalFormatting>
  <conditionalFormatting sqref="E188">
    <cfRule type="containsText" dxfId="1093" priority="1385" operator="containsText" text="WARNING">
      <formula>NOT(ISERROR(SEARCH("WARNING",E188)))</formula>
    </cfRule>
    <cfRule type="containsText" dxfId="1092" priority="1386" operator="containsText" text="OK">
      <formula>NOT(ISERROR(SEARCH("OK",E188)))</formula>
    </cfRule>
  </conditionalFormatting>
  <conditionalFormatting sqref="E191">
    <cfRule type="containsText" dxfId="1091" priority="1375" operator="containsText" text="OK">
      <formula>NOT(ISERROR(SEARCH("OK",E191)))</formula>
    </cfRule>
  </conditionalFormatting>
  <conditionalFormatting sqref="E191">
    <cfRule type="containsText" dxfId="1090" priority="1381" operator="containsText" text="WORNING">
      <formula>NOT(ISERROR(SEARCH("WORNING",E191)))</formula>
    </cfRule>
    <cfRule type="containsText" dxfId="1089" priority="1382" operator="containsText" text="ALERT">
      <formula>NOT(ISERROR(SEARCH("ALERT",E191)))</formula>
    </cfRule>
    <cfRule type="containsText" dxfId="1088" priority="1383" operator="containsText" text="OK">
      <formula>NOT(ISERROR(SEARCH("OK",E191)))</formula>
    </cfRule>
  </conditionalFormatting>
  <conditionalFormatting sqref="E191">
    <cfRule type="containsText" dxfId="1087" priority="1378" operator="containsText" text="WORNING">
      <formula>NOT(ISERROR(SEARCH("WORNING",E191)))</formula>
    </cfRule>
    <cfRule type="containsText" dxfId="1086" priority="1379" operator="containsText" text="ALERT">
      <formula>NOT(ISERROR(SEARCH("ALERT",E191)))</formula>
    </cfRule>
    <cfRule type="containsText" dxfId="1085" priority="1380" operator="containsText" text="OK">
      <formula>NOT(ISERROR(SEARCH("OK",E191)))</formula>
    </cfRule>
  </conditionalFormatting>
  <conditionalFormatting sqref="E191">
    <cfRule type="containsText" dxfId="1084" priority="1376" operator="containsText" text="WARNING">
      <formula>NOT(ISERROR(SEARCH("WARNING",E191)))</formula>
    </cfRule>
    <cfRule type="containsText" dxfId="1083" priority="1377" operator="containsText" text="OK">
      <formula>NOT(ISERROR(SEARCH("OK",E191)))</formula>
    </cfRule>
  </conditionalFormatting>
  <conditionalFormatting sqref="E192">
    <cfRule type="containsText" dxfId="1082" priority="1366" operator="containsText" text="OK">
      <formula>NOT(ISERROR(SEARCH("OK",E192)))</formula>
    </cfRule>
  </conditionalFormatting>
  <conditionalFormatting sqref="E192">
    <cfRule type="containsText" dxfId="1081" priority="1369" operator="containsText" text="WORNING">
      <formula>NOT(ISERROR(SEARCH("WORNING",E192)))</formula>
    </cfRule>
    <cfRule type="containsText" dxfId="1080" priority="1370" operator="containsText" text="ALERT">
      <formula>NOT(ISERROR(SEARCH("ALERT",E192)))</formula>
    </cfRule>
    <cfRule type="containsText" dxfId="1079" priority="1371" operator="containsText" text="OK">
      <formula>NOT(ISERROR(SEARCH("OK",E192)))</formula>
    </cfRule>
  </conditionalFormatting>
  <conditionalFormatting sqref="E192">
    <cfRule type="containsText" dxfId="1078" priority="1367" operator="containsText" text="WARNING">
      <formula>NOT(ISERROR(SEARCH("WARNING",E192)))</formula>
    </cfRule>
    <cfRule type="containsText" dxfId="1077" priority="1368" operator="containsText" text="OK">
      <formula>NOT(ISERROR(SEARCH("OK",E192)))</formula>
    </cfRule>
  </conditionalFormatting>
  <conditionalFormatting sqref="E193">
    <cfRule type="containsText" dxfId="1076" priority="1357" operator="containsText" text="OK">
      <formula>NOT(ISERROR(SEARCH("OK",E193)))</formula>
    </cfRule>
  </conditionalFormatting>
  <conditionalFormatting sqref="E193">
    <cfRule type="containsText" dxfId="1075" priority="1360" operator="containsText" text="WORNING">
      <formula>NOT(ISERROR(SEARCH("WORNING",E193)))</formula>
    </cfRule>
    <cfRule type="containsText" dxfId="1074" priority="1361" operator="containsText" text="ALERT">
      <formula>NOT(ISERROR(SEARCH("ALERT",E193)))</formula>
    </cfRule>
    <cfRule type="containsText" dxfId="1073" priority="1362" operator="containsText" text="OK">
      <formula>NOT(ISERROR(SEARCH("OK",E193)))</formula>
    </cfRule>
  </conditionalFormatting>
  <conditionalFormatting sqref="E193">
    <cfRule type="containsText" dxfId="1072" priority="1358" operator="containsText" text="WARNING">
      <formula>NOT(ISERROR(SEARCH("WARNING",E193)))</formula>
    </cfRule>
    <cfRule type="containsText" dxfId="1071" priority="1359" operator="containsText" text="OK">
      <formula>NOT(ISERROR(SEARCH("OK",E193)))</formula>
    </cfRule>
  </conditionalFormatting>
  <conditionalFormatting sqref="E194">
    <cfRule type="containsText" dxfId="1070" priority="1348" operator="containsText" text="OK">
      <formula>NOT(ISERROR(SEARCH("OK",E194)))</formula>
    </cfRule>
  </conditionalFormatting>
  <conditionalFormatting sqref="E194">
    <cfRule type="containsText" dxfId="1069" priority="1354" operator="containsText" text="WORNING">
      <formula>NOT(ISERROR(SEARCH("WORNING",E194)))</formula>
    </cfRule>
    <cfRule type="containsText" dxfId="1068" priority="1355" operator="containsText" text="ALERT">
      <formula>NOT(ISERROR(SEARCH("ALERT",E194)))</formula>
    </cfRule>
    <cfRule type="containsText" dxfId="1067" priority="1356" operator="containsText" text="OK">
      <formula>NOT(ISERROR(SEARCH("OK",E194)))</formula>
    </cfRule>
  </conditionalFormatting>
  <conditionalFormatting sqref="E194">
    <cfRule type="containsText" dxfId="1066" priority="1351" operator="containsText" text="WORNING">
      <formula>NOT(ISERROR(SEARCH("WORNING",E194)))</formula>
    </cfRule>
    <cfRule type="containsText" dxfId="1065" priority="1352" operator="containsText" text="ALERT">
      <formula>NOT(ISERROR(SEARCH("ALERT",E194)))</formula>
    </cfRule>
    <cfRule type="containsText" dxfId="1064" priority="1353" operator="containsText" text="OK">
      <formula>NOT(ISERROR(SEARCH("OK",E194)))</formula>
    </cfRule>
  </conditionalFormatting>
  <conditionalFormatting sqref="E194">
    <cfRule type="containsText" dxfId="1063" priority="1349" operator="containsText" text="WARNING">
      <formula>NOT(ISERROR(SEARCH("WARNING",E194)))</formula>
    </cfRule>
    <cfRule type="containsText" dxfId="1062" priority="1350" operator="containsText" text="OK">
      <formula>NOT(ISERROR(SEARCH("OK",E194)))</formula>
    </cfRule>
  </conditionalFormatting>
  <conditionalFormatting sqref="E195">
    <cfRule type="containsText" dxfId="1061" priority="1339" operator="containsText" text="OK">
      <formula>NOT(ISERROR(SEARCH("OK",E195)))</formula>
    </cfRule>
  </conditionalFormatting>
  <conditionalFormatting sqref="E195">
    <cfRule type="containsText" dxfId="1060" priority="1345" operator="containsText" text="WORNING">
      <formula>NOT(ISERROR(SEARCH("WORNING",E195)))</formula>
    </cfRule>
    <cfRule type="containsText" dxfId="1059" priority="1346" operator="containsText" text="ALERT">
      <formula>NOT(ISERROR(SEARCH("ALERT",E195)))</formula>
    </cfRule>
    <cfRule type="containsText" dxfId="1058" priority="1347" operator="containsText" text="OK">
      <formula>NOT(ISERROR(SEARCH("OK",E195)))</formula>
    </cfRule>
  </conditionalFormatting>
  <conditionalFormatting sqref="E195">
    <cfRule type="containsText" dxfId="1057" priority="1342" operator="containsText" text="WORNING">
      <formula>NOT(ISERROR(SEARCH("WORNING",E195)))</formula>
    </cfRule>
    <cfRule type="containsText" dxfId="1056" priority="1343" operator="containsText" text="ALERT">
      <formula>NOT(ISERROR(SEARCH("ALERT",E195)))</formula>
    </cfRule>
    <cfRule type="containsText" dxfId="1055" priority="1344" operator="containsText" text="OK">
      <formula>NOT(ISERROR(SEARCH("OK",E195)))</formula>
    </cfRule>
  </conditionalFormatting>
  <conditionalFormatting sqref="E195">
    <cfRule type="containsText" dxfId="1054" priority="1340" operator="containsText" text="WARNING">
      <formula>NOT(ISERROR(SEARCH("WARNING",E195)))</formula>
    </cfRule>
    <cfRule type="containsText" dxfId="1053" priority="1341" operator="containsText" text="OK">
      <formula>NOT(ISERROR(SEARCH("OK",E195)))</formula>
    </cfRule>
  </conditionalFormatting>
  <conditionalFormatting sqref="E196">
    <cfRule type="containsText" dxfId="1052" priority="1330" operator="containsText" text="OK">
      <formula>NOT(ISERROR(SEARCH("OK",E196)))</formula>
    </cfRule>
  </conditionalFormatting>
  <conditionalFormatting sqref="E196">
    <cfRule type="containsText" dxfId="1051" priority="1336" operator="containsText" text="WORNING">
      <formula>NOT(ISERROR(SEARCH("WORNING",E196)))</formula>
    </cfRule>
    <cfRule type="containsText" dxfId="1050" priority="1337" operator="containsText" text="ALERT">
      <formula>NOT(ISERROR(SEARCH("ALERT",E196)))</formula>
    </cfRule>
    <cfRule type="containsText" dxfId="1049" priority="1338" operator="containsText" text="OK">
      <formula>NOT(ISERROR(SEARCH("OK",E196)))</formula>
    </cfRule>
  </conditionalFormatting>
  <conditionalFormatting sqref="E196">
    <cfRule type="containsText" dxfId="1048" priority="1333" operator="containsText" text="WORNING">
      <formula>NOT(ISERROR(SEARCH("WORNING",E196)))</formula>
    </cfRule>
    <cfRule type="containsText" dxfId="1047" priority="1334" operator="containsText" text="ALERT">
      <formula>NOT(ISERROR(SEARCH("ALERT",E196)))</formula>
    </cfRule>
    <cfRule type="containsText" dxfId="1046" priority="1335" operator="containsText" text="OK">
      <formula>NOT(ISERROR(SEARCH("OK",E196)))</formula>
    </cfRule>
  </conditionalFormatting>
  <conditionalFormatting sqref="E196">
    <cfRule type="containsText" dxfId="1045" priority="1331" operator="containsText" text="WARNING">
      <formula>NOT(ISERROR(SEARCH("WARNING",E196)))</formula>
    </cfRule>
    <cfRule type="containsText" dxfId="1044" priority="1332" operator="containsText" text="OK">
      <formula>NOT(ISERROR(SEARCH("OK",E196)))</formula>
    </cfRule>
  </conditionalFormatting>
  <conditionalFormatting sqref="E197">
    <cfRule type="containsText" dxfId="1043" priority="1321" operator="containsText" text="OK">
      <formula>NOT(ISERROR(SEARCH("OK",E197)))</formula>
    </cfRule>
  </conditionalFormatting>
  <conditionalFormatting sqref="E197">
    <cfRule type="containsText" dxfId="1042" priority="1327" operator="containsText" text="WORNING">
      <formula>NOT(ISERROR(SEARCH("WORNING",E197)))</formula>
    </cfRule>
    <cfRule type="containsText" dxfId="1041" priority="1328" operator="containsText" text="ALERT">
      <formula>NOT(ISERROR(SEARCH("ALERT",E197)))</formula>
    </cfRule>
    <cfRule type="containsText" dxfId="1040" priority="1329" operator="containsText" text="OK">
      <formula>NOT(ISERROR(SEARCH("OK",E197)))</formula>
    </cfRule>
  </conditionalFormatting>
  <conditionalFormatting sqref="E197">
    <cfRule type="containsText" dxfId="1039" priority="1324" operator="containsText" text="WORNING">
      <formula>NOT(ISERROR(SEARCH("WORNING",E197)))</formula>
    </cfRule>
    <cfRule type="containsText" dxfId="1038" priority="1325" operator="containsText" text="ALERT">
      <formula>NOT(ISERROR(SEARCH("ALERT",E197)))</formula>
    </cfRule>
    <cfRule type="containsText" dxfId="1037" priority="1326" operator="containsText" text="OK">
      <formula>NOT(ISERROR(SEARCH("OK",E197)))</formula>
    </cfRule>
  </conditionalFormatting>
  <conditionalFormatting sqref="E197">
    <cfRule type="containsText" dxfId="1036" priority="1322" operator="containsText" text="WARNING">
      <formula>NOT(ISERROR(SEARCH("WARNING",E197)))</formula>
    </cfRule>
    <cfRule type="containsText" dxfId="1035" priority="1323" operator="containsText" text="OK">
      <formula>NOT(ISERROR(SEARCH("OK",E197)))</formula>
    </cfRule>
  </conditionalFormatting>
  <conditionalFormatting sqref="E198">
    <cfRule type="containsText" dxfId="1034" priority="1312" operator="containsText" text="OK">
      <formula>NOT(ISERROR(SEARCH("OK",E198)))</formula>
    </cfRule>
  </conditionalFormatting>
  <conditionalFormatting sqref="E198">
    <cfRule type="containsText" dxfId="1033" priority="1318" operator="containsText" text="WORNING">
      <formula>NOT(ISERROR(SEARCH("WORNING",E198)))</formula>
    </cfRule>
    <cfRule type="containsText" dxfId="1032" priority="1319" operator="containsText" text="ALERT">
      <formula>NOT(ISERROR(SEARCH("ALERT",E198)))</formula>
    </cfRule>
    <cfRule type="containsText" dxfId="1031" priority="1320" operator="containsText" text="OK">
      <formula>NOT(ISERROR(SEARCH("OK",E198)))</formula>
    </cfRule>
  </conditionalFormatting>
  <conditionalFormatting sqref="E198">
    <cfRule type="containsText" dxfId="1030" priority="1315" operator="containsText" text="WORNING">
      <formula>NOT(ISERROR(SEARCH("WORNING",E198)))</formula>
    </cfRule>
    <cfRule type="containsText" dxfId="1029" priority="1316" operator="containsText" text="ALERT">
      <formula>NOT(ISERROR(SEARCH("ALERT",E198)))</formula>
    </cfRule>
    <cfRule type="containsText" dxfId="1028" priority="1317" operator="containsText" text="OK">
      <formula>NOT(ISERROR(SEARCH("OK",E198)))</formula>
    </cfRule>
  </conditionalFormatting>
  <conditionalFormatting sqref="E198">
    <cfRule type="containsText" dxfId="1027" priority="1313" operator="containsText" text="WARNING">
      <formula>NOT(ISERROR(SEARCH("WARNING",E198)))</formula>
    </cfRule>
    <cfRule type="containsText" dxfId="1026" priority="1314" operator="containsText" text="OK">
      <formula>NOT(ISERROR(SEARCH("OK",E198)))</formula>
    </cfRule>
  </conditionalFormatting>
  <conditionalFormatting sqref="E206:E207">
    <cfRule type="containsText" dxfId="1025" priority="1267" operator="containsText" text="OK">
      <formula>NOT(ISERROR(SEARCH("OK",E206)))</formula>
    </cfRule>
  </conditionalFormatting>
  <conditionalFormatting sqref="E212:E213">
    <cfRule type="containsText" dxfId="1024" priority="1258" operator="containsText" text="OK">
      <formula>NOT(ISERROR(SEARCH("OK",E212)))</formula>
    </cfRule>
  </conditionalFormatting>
  <conditionalFormatting sqref="E206:E207">
    <cfRule type="containsText" dxfId="1023" priority="1273" operator="containsText" text="WORNING">
      <formula>NOT(ISERROR(SEARCH("WORNING",E206)))</formula>
    </cfRule>
    <cfRule type="containsText" dxfId="1022" priority="1274" operator="containsText" text="ALERT">
      <formula>NOT(ISERROR(SEARCH("ALERT",E206)))</formula>
    </cfRule>
    <cfRule type="containsText" dxfId="1021" priority="1275" operator="containsText" text="OK">
      <formula>NOT(ISERROR(SEARCH("OK",E206)))</formula>
    </cfRule>
  </conditionalFormatting>
  <conditionalFormatting sqref="E206:E207">
    <cfRule type="containsText" dxfId="1020" priority="1270" operator="containsText" text="WORNING">
      <formula>NOT(ISERROR(SEARCH("WORNING",E206)))</formula>
    </cfRule>
    <cfRule type="containsText" dxfId="1019" priority="1271" operator="containsText" text="ALERT">
      <formula>NOT(ISERROR(SEARCH("ALERT",E206)))</formula>
    </cfRule>
    <cfRule type="containsText" dxfId="1018" priority="1272" operator="containsText" text="OK">
      <formula>NOT(ISERROR(SEARCH("OK",E206)))</formula>
    </cfRule>
  </conditionalFormatting>
  <conditionalFormatting sqref="E206:E207">
    <cfRule type="containsText" dxfId="1017" priority="1268" operator="containsText" text="WARNING">
      <formula>NOT(ISERROR(SEARCH("WARNING",E206)))</formula>
    </cfRule>
    <cfRule type="containsText" dxfId="1016" priority="1269" operator="containsText" text="OK">
      <formula>NOT(ISERROR(SEARCH("OK",E206)))</formula>
    </cfRule>
  </conditionalFormatting>
  <conditionalFormatting sqref="E202">
    <cfRule type="containsText" dxfId="1015" priority="1303" operator="containsText" text="OK">
      <formula>NOT(ISERROR(SEARCH("OK",E202)))</formula>
    </cfRule>
  </conditionalFormatting>
  <conditionalFormatting sqref="E202">
    <cfRule type="containsText" dxfId="1014" priority="1309" operator="containsText" text="WORNING">
      <formula>NOT(ISERROR(SEARCH("WORNING",E202)))</formula>
    </cfRule>
    <cfRule type="containsText" dxfId="1013" priority="1310" operator="containsText" text="ALERT">
      <formula>NOT(ISERROR(SEARCH("ALERT",E202)))</formula>
    </cfRule>
    <cfRule type="containsText" dxfId="1012" priority="1311" operator="containsText" text="OK">
      <formula>NOT(ISERROR(SEARCH("OK",E202)))</formula>
    </cfRule>
  </conditionalFormatting>
  <conditionalFormatting sqref="E202">
    <cfRule type="containsText" dxfId="1011" priority="1306" operator="containsText" text="WORNING">
      <formula>NOT(ISERROR(SEARCH("WORNING",E202)))</formula>
    </cfRule>
    <cfRule type="containsText" dxfId="1010" priority="1307" operator="containsText" text="ALERT">
      <formula>NOT(ISERROR(SEARCH("ALERT",E202)))</formula>
    </cfRule>
    <cfRule type="containsText" dxfId="1009" priority="1308" operator="containsText" text="OK">
      <formula>NOT(ISERROR(SEARCH("OK",E202)))</formula>
    </cfRule>
  </conditionalFormatting>
  <conditionalFormatting sqref="E202">
    <cfRule type="containsText" dxfId="1008" priority="1304" operator="containsText" text="WARNING">
      <formula>NOT(ISERROR(SEARCH("WARNING",E202)))</formula>
    </cfRule>
    <cfRule type="containsText" dxfId="1007" priority="1305" operator="containsText" text="OK">
      <formula>NOT(ISERROR(SEARCH("OK",E202)))</formula>
    </cfRule>
  </conditionalFormatting>
  <conditionalFormatting sqref="E203">
    <cfRule type="containsText" dxfId="1006" priority="1294" operator="containsText" text="OK">
      <formula>NOT(ISERROR(SEARCH("OK",E203)))</formula>
    </cfRule>
  </conditionalFormatting>
  <conditionalFormatting sqref="E203">
    <cfRule type="containsText" dxfId="1005" priority="1300" operator="containsText" text="WORNING">
      <formula>NOT(ISERROR(SEARCH("WORNING",E203)))</formula>
    </cfRule>
    <cfRule type="containsText" dxfId="1004" priority="1301" operator="containsText" text="ALERT">
      <formula>NOT(ISERROR(SEARCH("ALERT",E203)))</formula>
    </cfRule>
    <cfRule type="containsText" dxfId="1003" priority="1302" operator="containsText" text="OK">
      <formula>NOT(ISERROR(SEARCH("OK",E203)))</formula>
    </cfRule>
  </conditionalFormatting>
  <conditionalFormatting sqref="E203">
    <cfRule type="containsText" dxfId="1002" priority="1297" operator="containsText" text="WORNING">
      <formula>NOT(ISERROR(SEARCH("WORNING",E203)))</formula>
    </cfRule>
    <cfRule type="containsText" dxfId="1001" priority="1298" operator="containsText" text="ALERT">
      <formula>NOT(ISERROR(SEARCH("ALERT",E203)))</formula>
    </cfRule>
    <cfRule type="containsText" dxfId="1000" priority="1299" operator="containsText" text="OK">
      <formula>NOT(ISERROR(SEARCH("OK",E203)))</formula>
    </cfRule>
  </conditionalFormatting>
  <conditionalFormatting sqref="E203">
    <cfRule type="containsText" dxfId="999" priority="1295" operator="containsText" text="WARNING">
      <formula>NOT(ISERROR(SEARCH("WARNING",E203)))</formula>
    </cfRule>
    <cfRule type="containsText" dxfId="998" priority="1296" operator="containsText" text="OK">
      <formula>NOT(ISERROR(SEARCH("OK",E203)))</formula>
    </cfRule>
  </conditionalFormatting>
  <conditionalFormatting sqref="E205">
    <cfRule type="containsText" dxfId="997" priority="1285" operator="containsText" text="OK">
      <formula>NOT(ISERROR(SEARCH("OK",E205)))</formula>
    </cfRule>
  </conditionalFormatting>
  <conditionalFormatting sqref="E205">
    <cfRule type="containsText" dxfId="996" priority="1291" operator="containsText" text="WORNING">
      <formula>NOT(ISERROR(SEARCH("WORNING",E205)))</formula>
    </cfRule>
    <cfRule type="containsText" dxfId="995" priority="1292" operator="containsText" text="ALERT">
      <formula>NOT(ISERROR(SEARCH("ALERT",E205)))</formula>
    </cfRule>
    <cfRule type="containsText" dxfId="994" priority="1293" operator="containsText" text="OK">
      <formula>NOT(ISERROR(SEARCH("OK",E205)))</formula>
    </cfRule>
  </conditionalFormatting>
  <conditionalFormatting sqref="E205">
    <cfRule type="containsText" dxfId="993" priority="1288" operator="containsText" text="WORNING">
      <formula>NOT(ISERROR(SEARCH("WORNING",E205)))</formula>
    </cfRule>
    <cfRule type="containsText" dxfId="992" priority="1289" operator="containsText" text="ALERT">
      <formula>NOT(ISERROR(SEARCH("ALERT",E205)))</formula>
    </cfRule>
    <cfRule type="containsText" dxfId="991" priority="1290" operator="containsText" text="OK">
      <formula>NOT(ISERROR(SEARCH("OK",E205)))</formula>
    </cfRule>
  </conditionalFormatting>
  <conditionalFormatting sqref="E205">
    <cfRule type="containsText" dxfId="990" priority="1286" operator="containsText" text="WARNING">
      <formula>NOT(ISERROR(SEARCH("WARNING",E205)))</formula>
    </cfRule>
    <cfRule type="containsText" dxfId="989" priority="1287" operator="containsText" text="OK">
      <formula>NOT(ISERROR(SEARCH("OK",E205)))</formula>
    </cfRule>
  </conditionalFormatting>
  <conditionalFormatting sqref="E204">
    <cfRule type="containsText" dxfId="988" priority="1276" operator="containsText" text="OK">
      <formula>NOT(ISERROR(SEARCH("OK",E204)))</formula>
    </cfRule>
  </conditionalFormatting>
  <conditionalFormatting sqref="E204">
    <cfRule type="containsText" dxfId="987" priority="1282" operator="containsText" text="WORNING">
      <formula>NOT(ISERROR(SEARCH("WORNING",E204)))</formula>
    </cfRule>
    <cfRule type="containsText" dxfId="986" priority="1283" operator="containsText" text="ALERT">
      <formula>NOT(ISERROR(SEARCH("ALERT",E204)))</formula>
    </cfRule>
    <cfRule type="containsText" dxfId="985" priority="1284" operator="containsText" text="OK">
      <formula>NOT(ISERROR(SEARCH("OK",E204)))</formula>
    </cfRule>
  </conditionalFormatting>
  <conditionalFormatting sqref="E204">
    <cfRule type="containsText" dxfId="984" priority="1279" operator="containsText" text="WORNING">
      <formula>NOT(ISERROR(SEARCH("WORNING",E204)))</formula>
    </cfRule>
    <cfRule type="containsText" dxfId="983" priority="1280" operator="containsText" text="ALERT">
      <formula>NOT(ISERROR(SEARCH("ALERT",E204)))</formula>
    </cfRule>
    <cfRule type="containsText" dxfId="982" priority="1281" operator="containsText" text="OK">
      <formula>NOT(ISERROR(SEARCH("OK",E204)))</formula>
    </cfRule>
  </conditionalFormatting>
  <conditionalFormatting sqref="E204">
    <cfRule type="containsText" dxfId="981" priority="1277" operator="containsText" text="WARNING">
      <formula>NOT(ISERROR(SEARCH("WARNING",E204)))</formula>
    </cfRule>
    <cfRule type="containsText" dxfId="980" priority="1278" operator="containsText" text="OK">
      <formula>NOT(ISERROR(SEARCH("OK",E204)))</formula>
    </cfRule>
  </conditionalFormatting>
  <conditionalFormatting sqref="E212:E213">
    <cfRule type="containsText" dxfId="979" priority="1264" operator="containsText" text="WORNING">
      <formula>NOT(ISERROR(SEARCH("WORNING",E212)))</formula>
    </cfRule>
    <cfRule type="containsText" dxfId="978" priority="1265" operator="containsText" text="ALERT">
      <formula>NOT(ISERROR(SEARCH("ALERT",E212)))</formula>
    </cfRule>
    <cfRule type="containsText" dxfId="977" priority="1266" operator="containsText" text="OK">
      <formula>NOT(ISERROR(SEARCH("OK",E212)))</formula>
    </cfRule>
  </conditionalFormatting>
  <conditionalFormatting sqref="E212:E213">
    <cfRule type="containsText" dxfId="976" priority="1261" operator="containsText" text="WORNING">
      <formula>NOT(ISERROR(SEARCH("WORNING",E212)))</formula>
    </cfRule>
    <cfRule type="containsText" dxfId="975" priority="1262" operator="containsText" text="ALERT">
      <formula>NOT(ISERROR(SEARCH("ALERT",E212)))</formula>
    </cfRule>
    <cfRule type="containsText" dxfId="974" priority="1263" operator="containsText" text="OK">
      <formula>NOT(ISERROR(SEARCH("OK",E212)))</formula>
    </cfRule>
  </conditionalFormatting>
  <conditionalFormatting sqref="E212:E213">
    <cfRule type="containsText" dxfId="973" priority="1259" operator="containsText" text="WARNING">
      <formula>NOT(ISERROR(SEARCH("WARNING",E212)))</formula>
    </cfRule>
    <cfRule type="containsText" dxfId="972" priority="1260" operator="containsText" text="OK">
      <formula>NOT(ISERROR(SEARCH("OK",E212)))</formula>
    </cfRule>
  </conditionalFormatting>
  <conditionalFormatting sqref="E218">
    <cfRule type="containsText" dxfId="971" priority="1249" operator="containsText" text="OK">
      <formula>NOT(ISERROR(SEARCH("OK",E218)))</formula>
    </cfRule>
  </conditionalFormatting>
  <conditionalFormatting sqref="E218">
    <cfRule type="containsText" dxfId="970" priority="1255" operator="containsText" text="WORNING">
      <formula>NOT(ISERROR(SEARCH("WORNING",E218)))</formula>
    </cfRule>
    <cfRule type="containsText" dxfId="969" priority="1256" operator="containsText" text="ALERT">
      <formula>NOT(ISERROR(SEARCH("ALERT",E218)))</formula>
    </cfRule>
    <cfRule type="containsText" dxfId="968" priority="1257" operator="containsText" text="OK">
      <formula>NOT(ISERROR(SEARCH("OK",E218)))</formula>
    </cfRule>
  </conditionalFormatting>
  <conditionalFormatting sqref="E218">
    <cfRule type="containsText" dxfId="967" priority="1252" operator="containsText" text="WORNING">
      <formula>NOT(ISERROR(SEARCH("WORNING",E218)))</formula>
    </cfRule>
    <cfRule type="containsText" dxfId="966" priority="1253" operator="containsText" text="ALERT">
      <formula>NOT(ISERROR(SEARCH("ALERT",E218)))</formula>
    </cfRule>
    <cfRule type="containsText" dxfId="965" priority="1254" operator="containsText" text="OK">
      <formula>NOT(ISERROR(SEARCH("OK",E218)))</formula>
    </cfRule>
  </conditionalFormatting>
  <conditionalFormatting sqref="E218">
    <cfRule type="containsText" dxfId="964" priority="1250" operator="containsText" text="WARNING">
      <formula>NOT(ISERROR(SEARCH("WARNING",E218)))</formula>
    </cfRule>
    <cfRule type="containsText" dxfId="963" priority="1251" operator="containsText" text="OK">
      <formula>NOT(ISERROR(SEARCH("OK",E218)))</formula>
    </cfRule>
  </conditionalFormatting>
  <conditionalFormatting sqref="E219">
    <cfRule type="containsText" dxfId="962" priority="1240" operator="containsText" text="OK">
      <formula>NOT(ISERROR(SEARCH("OK",E219)))</formula>
    </cfRule>
  </conditionalFormatting>
  <conditionalFormatting sqref="E219">
    <cfRule type="containsText" dxfId="961" priority="1246" operator="containsText" text="WORNING">
      <formula>NOT(ISERROR(SEARCH("WORNING",E219)))</formula>
    </cfRule>
    <cfRule type="containsText" dxfId="960" priority="1247" operator="containsText" text="ALERT">
      <formula>NOT(ISERROR(SEARCH("ALERT",E219)))</formula>
    </cfRule>
    <cfRule type="containsText" dxfId="959" priority="1248" operator="containsText" text="OK">
      <formula>NOT(ISERROR(SEARCH("OK",E219)))</formula>
    </cfRule>
  </conditionalFormatting>
  <conditionalFormatting sqref="E219">
    <cfRule type="containsText" dxfId="958" priority="1243" operator="containsText" text="WORNING">
      <formula>NOT(ISERROR(SEARCH("WORNING",E219)))</formula>
    </cfRule>
    <cfRule type="containsText" dxfId="957" priority="1244" operator="containsText" text="ALERT">
      <formula>NOT(ISERROR(SEARCH("ALERT",E219)))</formula>
    </cfRule>
    <cfRule type="containsText" dxfId="956" priority="1245" operator="containsText" text="OK">
      <formula>NOT(ISERROR(SEARCH("OK",E219)))</formula>
    </cfRule>
  </conditionalFormatting>
  <conditionalFormatting sqref="E219">
    <cfRule type="containsText" dxfId="955" priority="1241" operator="containsText" text="WARNING">
      <formula>NOT(ISERROR(SEARCH("WARNING",E219)))</formula>
    </cfRule>
    <cfRule type="containsText" dxfId="954" priority="1242" operator="containsText" text="OK">
      <formula>NOT(ISERROR(SEARCH("OK",E219)))</formula>
    </cfRule>
  </conditionalFormatting>
  <conditionalFormatting sqref="E220">
    <cfRule type="containsText" dxfId="953" priority="1231" operator="containsText" text="OK">
      <formula>NOT(ISERROR(SEARCH("OK",E220)))</formula>
    </cfRule>
  </conditionalFormatting>
  <conditionalFormatting sqref="E220">
    <cfRule type="containsText" dxfId="952" priority="1237" operator="containsText" text="WORNING">
      <formula>NOT(ISERROR(SEARCH("WORNING",E220)))</formula>
    </cfRule>
    <cfRule type="containsText" dxfId="951" priority="1238" operator="containsText" text="ALERT">
      <formula>NOT(ISERROR(SEARCH("ALERT",E220)))</formula>
    </cfRule>
    <cfRule type="containsText" dxfId="950" priority="1239" operator="containsText" text="OK">
      <formula>NOT(ISERROR(SEARCH("OK",E220)))</formula>
    </cfRule>
  </conditionalFormatting>
  <conditionalFormatting sqref="E220">
    <cfRule type="containsText" dxfId="949" priority="1234" operator="containsText" text="WORNING">
      <formula>NOT(ISERROR(SEARCH("WORNING",E220)))</formula>
    </cfRule>
    <cfRule type="containsText" dxfId="948" priority="1235" operator="containsText" text="ALERT">
      <formula>NOT(ISERROR(SEARCH("ALERT",E220)))</formula>
    </cfRule>
    <cfRule type="containsText" dxfId="947" priority="1236" operator="containsText" text="OK">
      <formula>NOT(ISERROR(SEARCH("OK",E220)))</formula>
    </cfRule>
  </conditionalFormatting>
  <conditionalFormatting sqref="E220">
    <cfRule type="containsText" dxfId="946" priority="1232" operator="containsText" text="WARNING">
      <formula>NOT(ISERROR(SEARCH("WARNING",E220)))</formula>
    </cfRule>
    <cfRule type="containsText" dxfId="945" priority="1233" operator="containsText" text="OK">
      <formula>NOT(ISERROR(SEARCH("OK",E220)))</formula>
    </cfRule>
  </conditionalFormatting>
  <conditionalFormatting sqref="E221">
    <cfRule type="containsText" dxfId="944" priority="1222" operator="containsText" text="OK">
      <formula>NOT(ISERROR(SEARCH("OK",E221)))</formula>
    </cfRule>
  </conditionalFormatting>
  <conditionalFormatting sqref="E221">
    <cfRule type="containsText" dxfId="943" priority="1228" operator="containsText" text="WORNING">
      <formula>NOT(ISERROR(SEARCH("WORNING",E221)))</formula>
    </cfRule>
    <cfRule type="containsText" dxfId="942" priority="1229" operator="containsText" text="ALERT">
      <formula>NOT(ISERROR(SEARCH("ALERT",E221)))</formula>
    </cfRule>
    <cfRule type="containsText" dxfId="941" priority="1230" operator="containsText" text="OK">
      <formula>NOT(ISERROR(SEARCH("OK",E221)))</formula>
    </cfRule>
  </conditionalFormatting>
  <conditionalFormatting sqref="E221">
    <cfRule type="containsText" dxfId="940" priority="1223" operator="containsText" text="WARNING">
      <formula>NOT(ISERROR(SEARCH("WARNING",E221)))</formula>
    </cfRule>
    <cfRule type="containsText" dxfId="939" priority="1224" operator="containsText" text="OK">
      <formula>NOT(ISERROR(SEARCH("OK",E221)))</formula>
    </cfRule>
  </conditionalFormatting>
  <conditionalFormatting sqref="E223">
    <cfRule type="containsText" dxfId="938" priority="1213" operator="containsText" text="OK">
      <formula>NOT(ISERROR(SEARCH("OK",E223)))</formula>
    </cfRule>
  </conditionalFormatting>
  <conditionalFormatting sqref="E223">
    <cfRule type="containsText" dxfId="937" priority="1219" operator="containsText" text="WORNING">
      <formula>NOT(ISERROR(SEARCH("WORNING",E223)))</formula>
    </cfRule>
    <cfRule type="containsText" dxfId="936" priority="1220" operator="containsText" text="ALERT">
      <formula>NOT(ISERROR(SEARCH("ALERT",E223)))</formula>
    </cfRule>
    <cfRule type="containsText" dxfId="935" priority="1221" operator="containsText" text="OK">
      <formula>NOT(ISERROR(SEARCH("OK",E223)))</formula>
    </cfRule>
  </conditionalFormatting>
  <conditionalFormatting sqref="E223">
    <cfRule type="containsText" dxfId="934" priority="1214" operator="containsText" text="WARNING">
      <formula>NOT(ISERROR(SEARCH("WARNING",E223)))</formula>
    </cfRule>
    <cfRule type="containsText" dxfId="933" priority="1215" operator="containsText" text="OK">
      <formula>NOT(ISERROR(SEARCH("OK",E223)))</formula>
    </cfRule>
  </conditionalFormatting>
  <conditionalFormatting sqref="E222">
    <cfRule type="containsText" dxfId="932" priority="1204" operator="containsText" text="OK">
      <formula>NOT(ISERROR(SEARCH("OK",E222)))</formula>
    </cfRule>
  </conditionalFormatting>
  <conditionalFormatting sqref="E222">
    <cfRule type="containsText" dxfId="931" priority="1210" operator="containsText" text="WORNING">
      <formula>NOT(ISERROR(SEARCH("WORNING",E222)))</formula>
    </cfRule>
    <cfRule type="containsText" dxfId="930" priority="1211" operator="containsText" text="ALERT">
      <formula>NOT(ISERROR(SEARCH("ALERT",E222)))</formula>
    </cfRule>
    <cfRule type="containsText" dxfId="929" priority="1212" operator="containsText" text="OK">
      <formula>NOT(ISERROR(SEARCH("OK",E222)))</formula>
    </cfRule>
  </conditionalFormatting>
  <conditionalFormatting sqref="E222">
    <cfRule type="containsText" dxfId="928" priority="1205" operator="containsText" text="WARNING">
      <formula>NOT(ISERROR(SEARCH("WARNING",E222)))</formula>
    </cfRule>
    <cfRule type="containsText" dxfId="927" priority="1206" operator="containsText" text="OK">
      <formula>NOT(ISERROR(SEARCH("OK",E222)))</formula>
    </cfRule>
  </conditionalFormatting>
  <conditionalFormatting sqref="E224">
    <cfRule type="containsText" dxfId="926" priority="1195" operator="containsText" text="OK">
      <formula>NOT(ISERROR(SEARCH("OK",E224)))</formula>
    </cfRule>
  </conditionalFormatting>
  <conditionalFormatting sqref="E224">
    <cfRule type="containsText" dxfId="925" priority="1201" operator="containsText" text="WORNING">
      <formula>NOT(ISERROR(SEARCH("WORNING",E224)))</formula>
    </cfRule>
    <cfRule type="containsText" dxfId="924" priority="1202" operator="containsText" text="ALERT">
      <formula>NOT(ISERROR(SEARCH("ALERT",E224)))</formula>
    </cfRule>
    <cfRule type="containsText" dxfId="923" priority="1203" operator="containsText" text="OK">
      <formula>NOT(ISERROR(SEARCH("OK",E224)))</formula>
    </cfRule>
  </conditionalFormatting>
  <conditionalFormatting sqref="E224">
    <cfRule type="containsText" dxfId="922" priority="1196" operator="containsText" text="WARNING">
      <formula>NOT(ISERROR(SEARCH("WARNING",E224)))</formula>
    </cfRule>
    <cfRule type="containsText" dxfId="921" priority="1197" operator="containsText" text="OK">
      <formula>NOT(ISERROR(SEARCH("OK",E224)))</formula>
    </cfRule>
  </conditionalFormatting>
  <conditionalFormatting sqref="E229">
    <cfRule type="containsText" dxfId="920" priority="1180" operator="containsText" text="OK">
      <formula>NOT(ISERROR(SEARCH("OK",E229)))</formula>
    </cfRule>
  </conditionalFormatting>
  <conditionalFormatting sqref="E229">
    <cfRule type="containsText" dxfId="919" priority="1183" operator="containsText" text="WORNING">
      <formula>NOT(ISERROR(SEARCH("WORNING",E229)))</formula>
    </cfRule>
    <cfRule type="containsText" dxfId="918" priority="1184" operator="containsText" text="ALERT">
      <formula>NOT(ISERROR(SEARCH("ALERT",E229)))</formula>
    </cfRule>
    <cfRule type="containsText" dxfId="917" priority="1185" operator="containsText" text="OK">
      <formula>NOT(ISERROR(SEARCH("OK",E229)))</formula>
    </cfRule>
  </conditionalFormatting>
  <conditionalFormatting sqref="E229">
    <cfRule type="containsText" dxfId="916" priority="1181" operator="containsText" text="WARNING">
      <formula>NOT(ISERROR(SEARCH("WARNING",E229)))</formula>
    </cfRule>
    <cfRule type="containsText" dxfId="915" priority="1182" operator="containsText" text="OK">
      <formula>NOT(ISERROR(SEARCH("OK",E229)))</formula>
    </cfRule>
  </conditionalFormatting>
  <conditionalFormatting sqref="E230">
    <cfRule type="containsText" dxfId="914" priority="1171" operator="containsText" text="OK">
      <formula>NOT(ISERROR(SEARCH("OK",E230)))</formula>
    </cfRule>
  </conditionalFormatting>
  <conditionalFormatting sqref="E230">
    <cfRule type="containsText" dxfId="913" priority="1174" operator="containsText" text="WORNING">
      <formula>NOT(ISERROR(SEARCH("WORNING",E230)))</formula>
    </cfRule>
    <cfRule type="containsText" dxfId="912" priority="1175" operator="containsText" text="ALERT">
      <formula>NOT(ISERROR(SEARCH("ALERT",E230)))</formula>
    </cfRule>
    <cfRule type="containsText" dxfId="911" priority="1176" operator="containsText" text="OK">
      <formula>NOT(ISERROR(SEARCH("OK",E230)))</formula>
    </cfRule>
  </conditionalFormatting>
  <conditionalFormatting sqref="E230">
    <cfRule type="containsText" dxfId="910" priority="1172" operator="containsText" text="WARNING">
      <formula>NOT(ISERROR(SEARCH("WARNING",E230)))</formula>
    </cfRule>
    <cfRule type="containsText" dxfId="909" priority="1173" operator="containsText" text="OK">
      <formula>NOT(ISERROR(SEARCH("OK",E230)))</formula>
    </cfRule>
  </conditionalFormatting>
  <conditionalFormatting sqref="E231">
    <cfRule type="containsText" dxfId="908" priority="1162" operator="containsText" text="OK">
      <formula>NOT(ISERROR(SEARCH("OK",E231)))</formula>
    </cfRule>
  </conditionalFormatting>
  <conditionalFormatting sqref="E231">
    <cfRule type="containsText" dxfId="907" priority="1165" operator="containsText" text="WORNING">
      <formula>NOT(ISERROR(SEARCH("WORNING",E231)))</formula>
    </cfRule>
    <cfRule type="containsText" dxfId="906" priority="1166" operator="containsText" text="ALERT">
      <formula>NOT(ISERROR(SEARCH("ALERT",E231)))</formula>
    </cfRule>
    <cfRule type="containsText" dxfId="905" priority="1167" operator="containsText" text="OK">
      <formula>NOT(ISERROR(SEARCH("OK",E231)))</formula>
    </cfRule>
  </conditionalFormatting>
  <conditionalFormatting sqref="E231">
    <cfRule type="containsText" dxfId="904" priority="1163" operator="containsText" text="WARNING">
      <formula>NOT(ISERROR(SEARCH("WARNING",E231)))</formula>
    </cfRule>
    <cfRule type="containsText" dxfId="903" priority="1164" operator="containsText" text="OK">
      <formula>NOT(ISERROR(SEARCH("OK",E231)))</formula>
    </cfRule>
  </conditionalFormatting>
  <conditionalFormatting sqref="E232">
    <cfRule type="containsText" dxfId="902" priority="1153" operator="containsText" text="OK">
      <formula>NOT(ISERROR(SEARCH("OK",E232)))</formula>
    </cfRule>
  </conditionalFormatting>
  <conditionalFormatting sqref="E232">
    <cfRule type="containsText" dxfId="901" priority="1159" operator="containsText" text="WORNING">
      <formula>NOT(ISERROR(SEARCH("WORNING",E232)))</formula>
    </cfRule>
    <cfRule type="containsText" dxfId="900" priority="1160" operator="containsText" text="ALERT">
      <formula>NOT(ISERROR(SEARCH("ALERT",E232)))</formula>
    </cfRule>
    <cfRule type="containsText" dxfId="899" priority="1161" operator="containsText" text="OK">
      <formula>NOT(ISERROR(SEARCH("OK",E232)))</formula>
    </cfRule>
  </conditionalFormatting>
  <conditionalFormatting sqref="E232">
    <cfRule type="containsText" dxfId="898" priority="1156" operator="containsText" text="WORNING">
      <formula>NOT(ISERROR(SEARCH("WORNING",E232)))</formula>
    </cfRule>
    <cfRule type="containsText" dxfId="897" priority="1157" operator="containsText" text="ALERT">
      <formula>NOT(ISERROR(SEARCH("ALERT",E232)))</formula>
    </cfRule>
    <cfRule type="containsText" dxfId="896" priority="1158" operator="containsText" text="OK">
      <formula>NOT(ISERROR(SEARCH("OK",E232)))</formula>
    </cfRule>
  </conditionalFormatting>
  <conditionalFormatting sqref="E232">
    <cfRule type="containsText" dxfId="895" priority="1154" operator="containsText" text="WARNING">
      <formula>NOT(ISERROR(SEARCH("WARNING",E232)))</formula>
    </cfRule>
    <cfRule type="containsText" dxfId="894" priority="1155" operator="containsText" text="OK">
      <formula>NOT(ISERROR(SEARCH("OK",E232)))</formula>
    </cfRule>
  </conditionalFormatting>
  <conditionalFormatting sqref="E233">
    <cfRule type="containsText" dxfId="893" priority="1144" operator="containsText" text="OK">
      <formula>NOT(ISERROR(SEARCH("OK",E233)))</formula>
    </cfRule>
  </conditionalFormatting>
  <conditionalFormatting sqref="E233">
    <cfRule type="containsText" dxfId="892" priority="1150" operator="containsText" text="WORNING">
      <formula>NOT(ISERROR(SEARCH("WORNING",E233)))</formula>
    </cfRule>
    <cfRule type="containsText" dxfId="891" priority="1151" operator="containsText" text="ALERT">
      <formula>NOT(ISERROR(SEARCH("ALERT",E233)))</formula>
    </cfRule>
    <cfRule type="containsText" dxfId="890" priority="1152" operator="containsText" text="OK">
      <formula>NOT(ISERROR(SEARCH("OK",E233)))</formula>
    </cfRule>
  </conditionalFormatting>
  <conditionalFormatting sqref="E233">
    <cfRule type="containsText" dxfId="889" priority="1147" operator="containsText" text="WORNING">
      <formula>NOT(ISERROR(SEARCH("WORNING",E233)))</formula>
    </cfRule>
    <cfRule type="containsText" dxfId="888" priority="1148" operator="containsText" text="ALERT">
      <formula>NOT(ISERROR(SEARCH("ALERT",E233)))</formula>
    </cfRule>
    <cfRule type="containsText" dxfId="887" priority="1149" operator="containsText" text="OK">
      <formula>NOT(ISERROR(SEARCH("OK",E233)))</formula>
    </cfRule>
  </conditionalFormatting>
  <conditionalFormatting sqref="E233">
    <cfRule type="containsText" dxfId="886" priority="1145" operator="containsText" text="WARNING">
      <formula>NOT(ISERROR(SEARCH("WARNING",E233)))</formula>
    </cfRule>
    <cfRule type="containsText" dxfId="885" priority="1146" operator="containsText" text="OK">
      <formula>NOT(ISERROR(SEARCH("OK",E233)))</formula>
    </cfRule>
  </conditionalFormatting>
  <conditionalFormatting sqref="E234">
    <cfRule type="containsText" dxfId="884" priority="1135" operator="containsText" text="OK">
      <formula>NOT(ISERROR(SEARCH("OK",E234)))</formula>
    </cfRule>
  </conditionalFormatting>
  <conditionalFormatting sqref="E234">
    <cfRule type="containsText" dxfId="883" priority="1141" operator="containsText" text="WORNING">
      <formula>NOT(ISERROR(SEARCH("WORNING",E234)))</formula>
    </cfRule>
    <cfRule type="containsText" dxfId="882" priority="1142" operator="containsText" text="ALERT">
      <formula>NOT(ISERROR(SEARCH("ALERT",E234)))</formula>
    </cfRule>
    <cfRule type="containsText" dxfId="881" priority="1143" operator="containsText" text="OK">
      <formula>NOT(ISERROR(SEARCH("OK",E234)))</formula>
    </cfRule>
  </conditionalFormatting>
  <conditionalFormatting sqref="E234">
    <cfRule type="containsText" dxfId="880" priority="1138" operator="containsText" text="WORNING">
      <formula>NOT(ISERROR(SEARCH("WORNING",E234)))</formula>
    </cfRule>
    <cfRule type="containsText" dxfId="879" priority="1139" operator="containsText" text="ALERT">
      <formula>NOT(ISERROR(SEARCH("ALERT",E234)))</formula>
    </cfRule>
    <cfRule type="containsText" dxfId="878" priority="1140" operator="containsText" text="OK">
      <formula>NOT(ISERROR(SEARCH("OK",E234)))</formula>
    </cfRule>
  </conditionalFormatting>
  <conditionalFormatting sqref="E234">
    <cfRule type="containsText" dxfId="877" priority="1136" operator="containsText" text="WARNING">
      <formula>NOT(ISERROR(SEARCH("WARNING",E234)))</formula>
    </cfRule>
    <cfRule type="containsText" dxfId="876" priority="1137" operator="containsText" text="OK">
      <formula>NOT(ISERROR(SEARCH("OK",E234)))</formula>
    </cfRule>
  </conditionalFormatting>
  <conditionalFormatting sqref="E239">
    <cfRule type="containsText" dxfId="875" priority="1090" operator="containsText" text="OK">
      <formula>NOT(ISERROR(SEARCH("OK",E239)))</formula>
    </cfRule>
  </conditionalFormatting>
  <conditionalFormatting sqref="E239">
    <cfRule type="containsText" dxfId="874" priority="1096" operator="containsText" text="WORNING">
      <formula>NOT(ISERROR(SEARCH("WORNING",E239)))</formula>
    </cfRule>
    <cfRule type="containsText" dxfId="873" priority="1097" operator="containsText" text="ALERT">
      <formula>NOT(ISERROR(SEARCH("ALERT",E239)))</formula>
    </cfRule>
    <cfRule type="containsText" dxfId="872" priority="1098" operator="containsText" text="OK">
      <formula>NOT(ISERROR(SEARCH("OK",E239)))</formula>
    </cfRule>
  </conditionalFormatting>
  <conditionalFormatting sqref="E239">
    <cfRule type="containsText" dxfId="871" priority="1093" operator="containsText" text="WORNING">
      <formula>NOT(ISERROR(SEARCH("WORNING",E239)))</formula>
    </cfRule>
    <cfRule type="containsText" dxfId="870" priority="1094" operator="containsText" text="ALERT">
      <formula>NOT(ISERROR(SEARCH("ALERT",E239)))</formula>
    </cfRule>
    <cfRule type="containsText" dxfId="869" priority="1095" operator="containsText" text="OK">
      <formula>NOT(ISERROR(SEARCH("OK",E239)))</formula>
    </cfRule>
  </conditionalFormatting>
  <conditionalFormatting sqref="E239">
    <cfRule type="containsText" dxfId="868" priority="1091" operator="containsText" text="WARNING">
      <formula>NOT(ISERROR(SEARCH("WARNING",E239)))</formula>
    </cfRule>
    <cfRule type="containsText" dxfId="867" priority="1092" operator="containsText" text="OK">
      <formula>NOT(ISERROR(SEARCH("OK",E239)))</formula>
    </cfRule>
  </conditionalFormatting>
  <conditionalFormatting sqref="E235">
    <cfRule type="containsText" dxfId="866" priority="1126" operator="containsText" text="OK">
      <formula>NOT(ISERROR(SEARCH("OK",E235)))</formula>
    </cfRule>
  </conditionalFormatting>
  <conditionalFormatting sqref="E235">
    <cfRule type="containsText" dxfId="865" priority="1132" operator="containsText" text="WORNING">
      <formula>NOT(ISERROR(SEARCH("WORNING",E235)))</formula>
    </cfRule>
    <cfRule type="containsText" dxfId="864" priority="1133" operator="containsText" text="ALERT">
      <formula>NOT(ISERROR(SEARCH("ALERT",E235)))</formula>
    </cfRule>
    <cfRule type="containsText" dxfId="863" priority="1134" operator="containsText" text="OK">
      <formula>NOT(ISERROR(SEARCH("OK",E235)))</formula>
    </cfRule>
  </conditionalFormatting>
  <conditionalFormatting sqref="E235">
    <cfRule type="containsText" dxfId="862" priority="1129" operator="containsText" text="WORNING">
      <formula>NOT(ISERROR(SEARCH("WORNING",E235)))</formula>
    </cfRule>
    <cfRule type="containsText" dxfId="861" priority="1130" operator="containsText" text="ALERT">
      <formula>NOT(ISERROR(SEARCH("ALERT",E235)))</formula>
    </cfRule>
    <cfRule type="containsText" dxfId="860" priority="1131" operator="containsText" text="OK">
      <formula>NOT(ISERROR(SEARCH("OK",E235)))</formula>
    </cfRule>
  </conditionalFormatting>
  <conditionalFormatting sqref="E235">
    <cfRule type="containsText" dxfId="859" priority="1127" operator="containsText" text="WARNING">
      <formula>NOT(ISERROR(SEARCH("WARNING",E235)))</formula>
    </cfRule>
    <cfRule type="containsText" dxfId="858" priority="1128" operator="containsText" text="OK">
      <formula>NOT(ISERROR(SEARCH("OK",E235)))</formula>
    </cfRule>
  </conditionalFormatting>
  <conditionalFormatting sqref="E236">
    <cfRule type="containsText" dxfId="857" priority="1117" operator="containsText" text="OK">
      <formula>NOT(ISERROR(SEARCH("OK",E236)))</formula>
    </cfRule>
  </conditionalFormatting>
  <conditionalFormatting sqref="E236">
    <cfRule type="containsText" dxfId="856" priority="1123" operator="containsText" text="WORNING">
      <formula>NOT(ISERROR(SEARCH("WORNING",E236)))</formula>
    </cfRule>
    <cfRule type="containsText" dxfId="855" priority="1124" operator="containsText" text="ALERT">
      <formula>NOT(ISERROR(SEARCH("ALERT",E236)))</formula>
    </cfRule>
    <cfRule type="containsText" dxfId="854" priority="1125" operator="containsText" text="OK">
      <formula>NOT(ISERROR(SEARCH("OK",E236)))</formula>
    </cfRule>
  </conditionalFormatting>
  <conditionalFormatting sqref="E236">
    <cfRule type="containsText" dxfId="853" priority="1120" operator="containsText" text="WORNING">
      <formula>NOT(ISERROR(SEARCH("WORNING",E236)))</formula>
    </cfRule>
    <cfRule type="containsText" dxfId="852" priority="1121" operator="containsText" text="ALERT">
      <formula>NOT(ISERROR(SEARCH("ALERT",E236)))</formula>
    </cfRule>
    <cfRule type="containsText" dxfId="851" priority="1122" operator="containsText" text="OK">
      <formula>NOT(ISERROR(SEARCH("OK",E236)))</formula>
    </cfRule>
  </conditionalFormatting>
  <conditionalFormatting sqref="E236">
    <cfRule type="containsText" dxfId="850" priority="1118" operator="containsText" text="WARNING">
      <formula>NOT(ISERROR(SEARCH("WARNING",E236)))</formula>
    </cfRule>
    <cfRule type="containsText" dxfId="849" priority="1119" operator="containsText" text="OK">
      <formula>NOT(ISERROR(SEARCH("OK",E236)))</formula>
    </cfRule>
  </conditionalFormatting>
  <conditionalFormatting sqref="E237">
    <cfRule type="containsText" dxfId="848" priority="1108" operator="containsText" text="OK">
      <formula>NOT(ISERROR(SEARCH("OK",E237)))</formula>
    </cfRule>
  </conditionalFormatting>
  <conditionalFormatting sqref="E237">
    <cfRule type="containsText" dxfId="847" priority="1114" operator="containsText" text="WORNING">
      <formula>NOT(ISERROR(SEARCH("WORNING",E237)))</formula>
    </cfRule>
    <cfRule type="containsText" dxfId="846" priority="1115" operator="containsText" text="ALERT">
      <formula>NOT(ISERROR(SEARCH("ALERT",E237)))</formula>
    </cfRule>
    <cfRule type="containsText" dxfId="845" priority="1116" operator="containsText" text="OK">
      <formula>NOT(ISERROR(SEARCH("OK",E237)))</formula>
    </cfRule>
  </conditionalFormatting>
  <conditionalFormatting sqref="E237">
    <cfRule type="containsText" dxfId="844" priority="1111" operator="containsText" text="WORNING">
      <formula>NOT(ISERROR(SEARCH("WORNING",E237)))</formula>
    </cfRule>
    <cfRule type="containsText" dxfId="843" priority="1112" operator="containsText" text="ALERT">
      <formula>NOT(ISERROR(SEARCH("ALERT",E237)))</formula>
    </cfRule>
    <cfRule type="containsText" dxfId="842" priority="1113" operator="containsText" text="OK">
      <formula>NOT(ISERROR(SEARCH("OK",E237)))</formula>
    </cfRule>
  </conditionalFormatting>
  <conditionalFormatting sqref="E237">
    <cfRule type="containsText" dxfId="841" priority="1109" operator="containsText" text="WARNING">
      <formula>NOT(ISERROR(SEARCH("WARNING",E237)))</formula>
    </cfRule>
    <cfRule type="containsText" dxfId="840" priority="1110" operator="containsText" text="OK">
      <formula>NOT(ISERROR(SEARCH("OK",E237)))</formula>
    </cfRule>
  </conditionalFormatting>
  <conditionalFormatting sqref="E238">
    <cfRule type="containsText" dxfId="839" priority="1099" operator="containsText" text="OK">
      <formula>NOT(ISERROR(SEARCH("OK",E238)))</formula>
    </cfRule>
  </conditionalFormatting>
  <conditionalFormatting sqref="E238">
    <cfRule type="containsText" dxfId="838" priority="1105" operator="containsText" text="WORNING">
      <formula>NOT(ISERROR(SEARCH("WORNING",E238)))</formula>
    </cfRule>
    <cfRule type="containsText" dxfId="837" priority="1106" operator="containsText" text="ALERT">
      <formula>NOT(ISERROR(SEARCH("ALERT",E238)))</formula>
    </cfRule>
    <cfRule type="containsText" dxfId="836" priority="1107" operator="containsText" text="OK">
      <formula>NOT(ISERROR(SEARCH("OK",E238)))</formula>
    </cfRule>
  </conditionalFormatting>
  <conditionalFormatting sqref="E238">
    <cfRule type="containsText" dxfId="835" priority="1102" operator="containsText" text="WORNING">
      <formula>NOT(ISERROR(SEARCH("WORNING",E238)))</formula>
    </cfRule>
    <cfRule type="containsText" dxfId="834" priority="1103" operator="containsText" text="ALERT">
      <formula>NOT(ISERROR(SEARCH("ALERT",E238)))</formula>
    </cfRule>
    <cfRule type="containsText" dxfId="833" priority="1104" operator="containsText" text="OK">
      <formula>NOT(ISERROR(SEARCH("OK",E238)))</formula>
    </cfRule>
  </conditionalFormatting>
  <conditionalFormatting sqref="E238">
    <cfRule type="containsText" dxfId="832" priority="1100" operator="containsText" text="WARNING">
      <formula>NOT(ISERROR(SEARCH("WARNING",E238)))</formula>
    </cfRule>
    <cfRule type="containsText" dxfId="831" priority="1101" operator="containsText" text="OK">
      <formula>NOT(ISERROR(SEARCH("OK",E238)))</formula>
    </cfRule>
  </conditionalFormatting>
  <conditionalFormatting sqref="E240">
    <cfRule type="containsText" dxfId="830" priority="1081" operator="containsText" text="OK">
      <formula>NOT(ISERROR(SEARCH("OK",E240)))</formula>
    </cfRule>
  </conditionalFormatting>
  <conditionalFormatting sqref="E240">
    <cfRule type="containsText" dxfId="829" priority="1087" operator="containsText" text="WORNING">
      <formula>NOT(ISERROR(SEARCH("WORNING",E240)))</formula>
    </cfRule>
    <cfRule type="containsText" dxfId="828" priority="1088" operator="containsText" text="ALERT">
      <formula>NOT(ISERROR(SEARCH("ALERT",E240)))</formula>
    </cfRule>
    <cfRule type="containsText" dxfId="827" priority="1089" operator="containsText" text="OK">
      <formula>NOT(ISERROR(SEARCH("OK",E240)))</formula>
    </cfRule>
  </conditionalFormatting>
  <conditionalFormatting sqref="E240">
    <cfRule type="containsText" dxfId="826" priority="1084" operator="containsText" text="WORNING">
      <formula>NOT(ISERROR(SEARCH("WORNING",E240)))</formula>
    </cfRule>
    <cfRule type="containsText" dxfId="825" priority="1085" operator="containsText" text="ALERT">
      <formula>NOT(ISERROR(SEARCH("ALERT",E240)))</formula>
    </cfRule>
    <cfRule type="containsText" dxfId="824" priority="1086" operator="containsText" text="OK">
      <formula>NOT(ISERROR(SEARCH("OK",E240)))</formula>
    </cfRule>
  </conditionalFormatting>
  <conditionalFormatting sqref="E240">
    <cfRule type="containsText" dxfId="823" priority="1082" operator="containsText" text="WARNING">
      <formula>NOT(ISERROR(SEARCH("WARNING",E240)))</formula>
    </cfRule>
    <cfRule type="containsText" dxfId="822" priority="1083" operator="containsText" text="OK">
      <formula>NOT(ISERROR(SEARCH("OK",E240)))</formula>
    </cfRule>
  </conditionalFormatting>
  <conditionalFormatting sqref="E241">
    <cfRule type="containsText" dxfId="821" priority="1072" operator="containsText" text="OK">
      <formula>NOT(ISERROR(SEARCH("OK",E241)))</formula>
    </cfRule>
  </conditionalFormatting>
  <conditionalFormatting sqref="E241">
    <cfRule type="containsText" dxfId="820" priority="1078" operator="containsText" text="WORNING">
      <formula>NOT(ISERROR(SEARCH("WORNING",E241)))</formula>
    </cfRule>
    <cfRule type="containsText" dxfId="819" priority="1079" operator="containsText" text="ALERT">
      <formula>NOT(ISERROR(SEARCH("ALERT",E241)))</formula>
    </cfRule>
    <cfRule type="containsText" dxfId="818" priority="1080" operator="containsText" text="OK">
      <formula>NOT(ISERROR(SEARCH("OK",E241)))</formula>
    </cfRule>
  </conditionalFormatting>
  <conditionalFormatting sqref="E241">
    <cfRule type="containsText" dxfId="817" priority="1075" operator="containsText" text="WORNING">
      <formula>NOT(ISERROR(SEARCH("WORNING",E241)))</formula>
    </cfRule>
    <cfRule type="containsText" dxfId="816" priority="1076" operator="containsText" text="ALERT">
      <formula>NOT(ISERROR(SEARCH("ALERT",E241)))</formula>
    </cfRule>
    <cfRule type="containsText" dxfId="815" priority="1077" operator="containsText" text="OK">
      <formula>NOT(ISERROR(SEARCH("OK",E241)))</formula>
    </cfRule>
  </conditionalFormatting>
  <conditionalFormatting sqref="E241">
    <cfRule type="containsText" dxfId="814" priority="1073" operator="containsText" text="WARNING">
      <formula>NOT(ISERROR(SEARCH("WARNING",E241)))</formula>
    </cfRule>
    <cfRule type="containsText" dxfId="813" priority="1074" operator="containsText" text="OK">
      <formula>NOT(ISERROR(SEARCH("OK",E241)))</formula>
    </cfRule>
  </conditionalFormatting>
  <conditionalFormatting sqref="E242">
    <cfRule type="containsText" dxfId="812" priority="1063" operator="containsText" text="OK">
      <formula>NOT(ISERROR(SEARCH("OK",E242)))</formula>
    </cfRule>
  </conditionalFormatting>
  <conditionalFormatting sqref="E242">
    <cfRule type="containsText" dxfId="811" priority="1069" operator="containsText" text="WORNING">
      <formula>NOT(ISERROR(SEARCH("WORNING",E242)))</formula>
    </cfRule>
    <cfRule type="containsText" dxfId="810" priority="1070" operator="containsText" text="ALERT">
      <formula>NOT(ISERROR(SEARCH("ALERT",E242)))</formula>
    </cfRule>
    <cfRule type="containsText" dxfId="809" priority="1071" operator="containsText" text="OK">
      <formula>NOT(ISERROR(SEARCH("OK",E242)))</formula>
    </cfRule>
  </conditionalFormatting>
  <conditionalFormatting sqref="E242">
    <cfRule type="containsText" dxfId="808" priority="1066" operator="containsText" text="WORNING">
      <formula>NOT(ISERROR(SEARCH("WORNING",E242)))</formula>
    </cfRule>
    <cfRule type="containsText" dxfId="807" priority="1067" operator="containsText" text="ALERT">
      <formula>NOT(ISERROR(SEARCH("ALERT",E242)))</formula>
    </cfRule>
    <cfRule type="containsText" dxfId="806" priority="1068" operator="containsText" text="OK">
      <formula>NOT(ISERROR(SEARCH("OK",E242)))</formula>
    </cfRule>
  </conditionalFormatting>
  <conditionalFormatting sqref="E242">
    <cfRule type="containsText" dxfId="805" priority="1064" operator="containsText" text="WARNING">
      <formula>NOT(ISERROR(SEARCH("WARNING",E242)))</formula>
    </cfRule>
    <cfRule type="containsText" dxfId="804" priority="1065" operator="containsText" text="OK">
      <formula>NOT(ISERROR(SEARCH("OK",E242)))</formula>
    </cfRule>
  </conditionalFormatting>
  <conditionalFormatting sqref="E243">
    <cfRule type="containsText" dxfId="803" priority="1054" operator="containsText" text="OK">
      <formula>NOT(ISERROR(SEARCH("OK",E243)))</formula>
    </cfRule>
  </conditionalFormatting>
  <conditionalFormatting sqref="E243">
    <cfRule type="containsText" dxfId="802" priority="1057" operator="containsText" text="WORNING">
      <formula>NOT(ISERROR(SEARCH("WORNING",E243)))</formula>
    </cfRule>
    <cfRule type="containsText" dxfId="801" priority="1058" operator="containsText" text="ALERT">
      <formula>NOT(ISERROR(SEARCH("ALERT",E243)))</formula>
    </cfRule>
    <cfRule type="containsText" dxfId="800" priority="1059" operator="containsText" text="OK">
      <formula>NOT(ISERROR(SEARCH("OK",E243)))</formula>
    </cfRule>
  </conditionalFormatting>
  <conditionalFormatting sqref="E243">
    <cfRule type="containsText" dxfId="799" priority="1055" operator="containsText" text="WARNING">
      <formula>NOT(ISERROR(SEARCH("WARNING",E243)))</formula>
    </cfRule>
    <cfRule type="containsText" dxfId="798" priority="1056" operator="containsText" text="OK">
      <formula>NOT(ISERROR(SEARCH("OK",E243)))</formula>
    </cfRule>
  </conditionalFormatting>
  <conditionalFormatting sqref="E246">
    <cfRule type="containsText" dxfId="797" priority="1045" operator="containsText" text="OK">
      <formula>NOT(ISERROR(SEARCH("OK",E246)))</formula>
    </cfRule>
  </conditionalFormatting>
  <conditionalFormatting sqref="E246">
    <cfRule type="containsText" dxfId="796" priority="1048" operator="containsText" text="WORNING">
      <formula>NOT(ISERROR(SEARCH("WORNING",E246)))</formula>
    </cfRule>
    <cfRule type="containsText" dxfId="795" priority="1049" operator="containsText" text="ALERT">
      <formula>NOT(ISERROR(SEARCH("ALERT",E246)))</formula>
    </cfRule>
    <cfRule type="containsText" dxfId="794" priority="1050" operator="containsText" text="OK">
      <formula>NOT(ISERROR(SEARCH("OK",E246)))</formula>
    </cfRule>
  </conditionalFormatting>
  <conditionalFormatting sqref="E246">
    <cfRule type="containsText" dxfId="793" priority="1046" operator="containsText" text="WARNING">
      <formula>NOT(ISERROR(SEARCH("WARNING",E246)))</formula>
    </cfRule>
    <cfRule type="containsText" dxfId="792" priority="1047" operator="containsText" text="OK">
      <formula>NOT(ISERROR(SEARCH("OK",E246)))</formula>
    </cfRule>
  </conditionalFormatting>
  <conditionalFormatting sqref="E247">
    <cfRule type="containsText" dxfId="791" priority="1036" operator="containsText" text="OK">
      <formula>NOT(ISERROR(SEARCH("OK",E247)))</formula>
    </cfRule>
  </conditionalFormatting>
  <conditionalFormatting sqref="E247">
    <cfRule type="containsText" dxfId="790" priority="1042" operator="containsText" text="WORNING">
      <formula>NOT(ISERROR(SEARCH("WORNING",E247)))</formula>
    </cfRule>
    <cfRule type="containsText" dxfId="789" priority="1043" operator="containsText" text="ALERT">
      <formula>NOT(ISERROR(SEARCH("ALERT",E247)))</formula>
    </cfRule>
    <cfRule type="containsText" dxfId="788" priority="1044" operator="containsText" text="OK">
      <formula>NOT(ISERROR(SEARCH("OK",E247)))</formula>
    </cfRule>
  </conditionalFormatting>
  <conditionalFormatting sqref="E247">
    <cfRule type="containsText" dxfId="787" priority="1039" operator="containsText" text="WORNING">
      <formula>NOT(ISERROR(SEARCH("WORNING",E247)))</formula>
    </cfRule>
    <cfRule type="containsText" dxfId="786" priority="1040" operator="containsText" text="ALERT">
      <formula>NOT(ISERROR(SEARCH("ALERT",E247)))</formula>
    </cfRule>
    <cfRule type="containsText" dxfId="785" priority="1041" operator="containsText" text="OK">
      <formula>NOT(ISERROR(SEARCH("OK",E247)))</formula>
    </cfRule>
  </conditionalFormatting>
  <conditionalFormatting sqref="E247">
    <cfRule type="containsText" dxfId="784" priority="1037" operator="containsText" text="WARNING">
      <formula>NOT(ISERROR(SEARCH("WARNING",E247)))</formula>
    </cfRule>
    <cfRule type="containsText" dxfId="783" priority="1038" operator="containsText" text="OK">
      <formula>NOT(ISERROR(SEARCH("OK",E247)))</formula>
    </cfRule>
  </conditionalFormatting>
  <conditionalFormatting sqref="E248">
    <cfRule type="containsText" dxfId="782" priority="1027" operator="containsText" text="OK">
      <formula>NOT(ISERROR(SEARCH("OK",E248)))</formula>
    </cfRule>
  </conditionalFormatting>
  <conditionalFormatting sqref="E248">
    <cfRule type="containsText" dxfId="781" priority="1033" operator="containsText" text="WORNING">
      <formula>NOT(ISERROR(SEARCH("WORNING",E248)))</formula>
    </cfRule>
    <cfRule type="containsText" dxfId="780" priority="1034" operator="containsText" text="ALERT">
      <formula>NOT(ISERROR(SEARCH("ALERT",E248)))</formula>
    </cfRule>
    <cfRule type="containsText" dxfId="779" priority="1035" operator="containsText" text="OK">
      <formula>NOT(ISERROR(SEARCH("OK",E248)))</formula>
    </cfRule>
  </conditionalFormatting>
  <conditionalFormatting sqref="E248">
    <cfRule type="containsText" dxfId="778" priority="1030" operator="containsText" text="WORNING">
      <formula>NOT(ISERROR(SEARCH("WORNING",E248)))</formula>
    </cfRule>
    <cfRule type="containsText" dxfId="777" priority="1031" operator="containsText" text="ALERT">
      <formula>NOT(ISERROR(SEARCH("ALERT",E248)))</formula>
    </cfRule>
    <cfRule type="containsText" dxfId="776" priority="1032" operator="containsText" text="OK">
      <formula>NOT(ISERROR(SEARCH("OK",E248)))</formula>
    </cfRule>
  </conditionalFormatting>
  <conditionalFormatting sqref="E248">
    <cfRule type="containsText" dxfId="775" priority="1028" operator="containsText" text="WARNING">
      <formula>NOT(ISERROR(SEARCH("WARNING",E248)))</formula>
    </cfRule>
    <cfRule type="containsText" dxfId="774" priority="1029" operator="containsText" text="OK">
      <formula>NOT(ISERROR(SEARCH("OK",E248)))</formula>
    </cfRule>
  </conditionalFormatting>
  <conditionalFormatting sqref="E249">
    <cfRule type="containsText" dxfId="773" priority="1018" operator="containsText" text="OK">
      <formula>NOT(ISERROR(SEARCH("OK",E249)))</formula>
    </cfRule>
  </conditionalFormatting>
  <conditionalFormatting sqref="E249">
    <cfRule type="containsText" dxfId="772" priority="1024" operator="containsText" text="WORNING">
      <formula>NOT(ISERROR(SEARCH("WORNING",E249)))</formula>
    </cfRule>
    <cfRule type="containsText" dxfId="771" priority="1025" operator="containsText" text="ALERT">
      <formula>NOT(ISERROR(SEARCH("ALERT",E249)))</formula>
    </cfRule>
    <cfRule type="containsText" dxfId="770" priority="1026" operator="containsText" text="OK">
      <formula>NOT(ISERROR(SEARCH("OK",E249)))</formula>
    </cfRule>
  </conditionalFormatting>
  <conditionalFormatting sqref="E249">
    <cfRule type="containsText" dxfId="769" priority="1021" operator="containsText" text="WORNING">
      <formula>NOT(ISERROR(SEARCH("WORNING",E249)))</formula>
    </cfRule>
    <cfRule type="containsText" dxfId="768" priority="1022" operator="containsText" text="ALERT">
      <formula>NOT(ISERROR(SEARCH("ALERT",E249)))</formula>
    </cfRule>
    <cfRule type="containsText" dxfId="767" priority="1023" operator="containsText" text="OK">
      <formula>NOT(ISERROR(SEARCH("OK",E249)))</formula>
    </cfRule>
  </conditionalFormatting>
  <conditionalFormatting sqref="E249">
    <cfRule type="containsText" dxfId="766" priority="1019" operator="containsText" text="WARNING">
      <formula>NOT(ISERROR(SEARCH("WARNING",E249)))</formula>
    </cfRule>
    <cfRule type="containsText" dxfId="765" priority="1020" operator="containsText" text="OK">
      <formula>NOT(ISERROR(SEARCH("OK",E249)))</formula>
    </cfRule>
  </conditionalFormatting>
  <conditionalFormatting sqref="E250">
    <cfRule type="containsText" dxfId="764" priority="1009" operator="containsText" text="OK">
      <formula>NOT(ISERROR(SEARCH("OK",E250)))</formula>
    </cfRule>
  </conditionalFormatting>
  <conditionalFormatting sqref="E250">
    <cfRule type="containsText" dxfId="763" priority="1015" operator="containsText" text="WORNING">
      <formula>NOT(ISERROR(SEARCH("WORNING",E250)))</formula>
    </cfRule>
    <cfRule type="containsText" dxfId="762" priority="1016" operator="containsText" text="ALERT">
      <formula>NOT(ISERROR(SEARCH("ALERT",E250)))</formula>
    </cfRule>
    <cfRule type="containsText" dxfId="761" priority="1017" operator="containsText" text="OK">
      <formula>NOT(ISERROR(SEARCH("OK",E250)))</formula>
    </cfRule>
  </conditionalFormatting>
  <conditionalFormatting sqref="E250">
    <cfRule type="containsText" dxfId="760" priority="1012" operator="containsText" text="WORNING">
      <formula>NOT(ISERROR(SEARCH("WORNING",E250)))</formula>
    </cfRule>
    <cfRule type="containsText" dxfId="759" priority="1013" operator="containsText" text="ALERT">
      <formula>NOT(ISERROR(SEARCH("ALERT",E250)))</formula>
    </cfRule>
    <cfRule type="containsText" dxfId="758" priority="1014" operator="containsText" text="OK">
      <formula>NOT(ISERROR(SEARCH("OK",E250)))</formula>
    </cfRule>
  </conditionalFormatting>
  <conditionalFormatting sqref="E250">
    <cfRule type="containsText" dxfId="757" priority="1010" operator="containsText" text="WARNING">
      <formula>NOT(ISERROR(SEARCH("WARNING",E250)))</formula>
    </cfRule>
    <cfRule type="containsText" dxfId="756" priority="1011" operator="containsText" text="OK">
      <formula>NOT(ISERROR(SEARCH("OK",E250)))</formula>
    </cfRule>
  </conditionalFormatting>
  <conditionalFormatting sqref="E251">
    <cfRule type="containsText" dxfId="755" priority="1000" operator="containsText" text="OK">
      <formula>NOT(ISERROR(SEARCH("OK",E251)))</formula>
    </cfRule>
  </conditionalFormatting>
  <conditionalFormatting sqref="E251">
    <cfRule type="containsText" dxfId="754" priority="1006" operator="containsText" text="WORNING">
      <formula>NOT(ISERROR(SEARCH("WORNING",E251)))</formula>
    </cfRule>
    <cfRule type="containsText" dxfId="753" priority="1007" operator="containsText" text="ALERT">
      <formula>NOT(ISERROR(SEARCH("ALERT",E251)))</formula>
    </cfRule>
    <cfRule type="containsText" dxfId="752" priority="1008" operator="containsText" text="OK">
      <formula>NOT(ISERROR(SEARCH("OK",E251)))</formula>
    </cfRule>
  </conditionalFormatting>
  <conditionalFormatting sqref="E251">
    <cfRule type="containsText" dxfId="751" priority="1003" operator="containsText" text="WORNING">
      <formula>NOT(ISERROR(SEARCH("WORNING",E251)))</formula>
    </cfRule>
    <cfRule type="containsText" dxfId="750" priority="1004" operator="containsText" text="ALERT">
      <formula>NOT(ISERROR(SEARCH("ALERT",E251)))</formula>
    </cfRule>
    <cfRule type="containsText" dxfId="749" priority="1005" operator="containsText" text="OK">
      <formula>NOT(ISERROR(SEARCH("OK",E251)))</formula>
    </cfRule>
  </conditionalFormatting>
  <conditionalFormatting sqref="E251">
    <cfRule type="containsText" dxfId="748" priority="1001" operator="containsText" text="WARNING">
      <formula>NOT(ISERROR(SEARCH("WARNING",E251)))</formula>
    </cfRule>
    <cfRule type="containsText" dxfId="747" priority="1002" operator="containsText" text="OK">
      <formula>NOT(ISERROR(SEARCH("OK",E251)))</formula>
    </cfRule>
  </conditionalFormatting>
  <conditionalFormatting sqref="E252">
    <cfRule type="containsText" dxfId="746" priority="991" operator="containsText" text="OK">
      <formula>NOT(ISERROR(SEARCH("OK",E252)))</formula>
    </cfRule>
  </conditionalFormatting>
  <conditionalFormatting sqref="E252">
    <cfRule type="containsText" dxfId="745" priority="997" operator="containsText" text="WORNING">
      <formula>NOT(ISERROR(SEARCH("WORNING",E252)))</formula>
    </cfRule>
    <cfRule type="containsText" dxfId="744" priority="998" operator="containsText" text="ALERT">
      <formula>NOT(ISERROR(SEARCH("ALERT",E252)))</formula>
    </cfRule>
    <cfRule type="containsText" dxfId="743" priority="999" operator="containsText" text="OK">
      <formula>NOT(ISERROR(SEARCH("OK",E252)))</formula>
    </cfRule>
  </conditionalFormatting>
  <conditionalFormatting sqref="E252">
    <cfRule type="containsText" dxfId="742" priority="994" operator="containsText" text="WORNING">
      <formula>NOT(ISERROR(SEARCH("WORNING",E252)))</formula>
    </cfRule>
    <cfRule type="containsText" dxfId="741" priority="995" operator="containsText" text="ALERT">
      <formula>NOT(ISERROR(SEARCH("ALERT",E252)))</formula>
    </cfRule>
    <cfRule type="containsText" dxfId="740" priority="996" operator="containsText" text="OK">
      <formula>NOT(ISERROR(SEARCH("OK",E252)))</formula>
    </cfRule>
  </conditionalFormatting>
  <conditionalFormatting sqref="E252">
    <cfRule type="containsText" dxfId="739" priority="992" operator="containsText" text="WARNING">
      <formula>NOT(ISERROR(SEARCH("WARNING",E252)))</formula>
    </cfRule>
    <cfRule type="containsText" dxfId="738" priority="993" operator="containsText" text="OK">
      <formula>NOT(ISERROR(SEARCH("OK",E252)))</formula>
    </cfRule>
  </conditionalFormatting>
  <conditionalFormatting sqref="E253">
    <cfRule type="containsText" dxfId="737" priority="982" operator="containsText" text="OK">
      <formula>NOT(ISERROR(SEARCH("OK",E253)))</formula>
    </cfRule>
  </conditionalFormatting>
  <conditionalFormatting sqref="E253">
    <cfRule type="containsText" dxfId="736" priority="988" operator="containsText" text="WORNING">
      <formula>NOT(ISERROR(SEARCH("WORNING",E253)))</formula>
    </cfRule>
    <cfRule type="containsText" dxfId="735" priority="989" operator="containsText" text="ALERT">
      <formula>NOT(ISERROR(SEARCH("ALERT",E253)))</formula>
    </cfRule>
    <cfRule type="containsText" dxfId="734" priority="990" operator="containsText" text="OK">
      <formula>NOT(ISERROR(SEARCH("OK",E253)))</formula>
    </cfRule>
  </conditionalFormatting>
  <conditionalFormatting sqref="E253">
    <cfRule type="containsText" dxfId="733" priority="985" operator="containsText" text="WORNING">
      <formula>NOT(ISERROR(SEARCH("WORNING",E253)))</formula>
    </cfRule>
    <cfRule type="containsText" dxfId="732" priority="986" operator="containsText" text="ALERT">
      <formula>NOT(ISERROR(SEARCH("ALERT",E253)))</formula>
    </cfRule>
    <cfRule type="containsText" dxfId="731" priority="987" operator="containsText" text="OK">
      <formula>NOT(ISERROR(SEARCH("OK",E253)))</formula>
    </cfRule>
  </conditionalFormatting>
  <conditionalFormatting sqref="E253">
    <cfRule type="containsText" dxfId="730" priority="983" operator="containsText" text="WARNING">
      <formula>NOT(ISERROR(SEARCH("WARNING",E253)))</formula>
    </cfRule>
    <cfRule type="containsText" dxfId="729" priority="984" operator="containsText" text="OK">
      <formula>NOT(ISERROR(SEARCH("OK",E253)))</formula>
    </cfRule>
  </conditionalFormatting>
  <conditionalFormatting sqref="E261:E262">
    <cfRule type="containsText" dxfId="728" priority="937" operator="containsText" text="OK">
      <formula>NOT(ISERROR(SEARCH("OK",E261)))</formula>
    </cfRule>
  </conditionalFormatting>
  <conditionalFormatting sqref="E267:E268">
    <cfRule type="containsText" dxfId="727" priority="928" operator="containsText" text="OK">
      <formula>NOT(ISERROR(SEARCH("OK",E267)))</formula>
    </cfRule>
  </conditionalFormatting>
  <conditionalFormatting sqref="E261:E262">
    <cfRule type="containsText" dxfId="726" priority="943" operator="containsText" text="WORNING">
      <formula>NOT(ISERROR(SEARCH("WORNING",E261)))</formula>
    </cfRule>
    <cfRule type="containsText" dxfId="725" priority="944" operator="containsText" text="ALERT">
      <formula>NOT(ISERROR(SEARCH("ALERT",E261)))</formula>
    </cfRule>
    <cfRule type="containsText" dxfId="724" priority="945" operator="containsText" text="OK">
      <formula>NOT(ISERROR(SEARCH("OK",E261)))</formula>
    </cfRule>
  </conditionalFormatting>
  <conditionalFormatting sqref="E261:E262">
    <cfRule type="containsText" dxfId="723" priority="940" operator="containsText" text="WORNING">
      <formula>NOT(ISERROR(SEARCH("WORNING",E261)))</formula>
    </cfRule>
    <cfRule type="containsText" dxfId="722" priority="941" operator="containsText" text="ALERT">
      <formula>NOT(ISERROR(SEARCH("ALERT",E261)))</formula>
    </cfRule>
    <cfRule type="containsText" dxfId="721" priority="942" operator="containsText" text="OK">
      <formula>NOT(ISERROR(SEARCH("OK",E261)))</formula>
    </cfRule>
  </conditionalFormatting>
  <conditionalFormatting sqref="E261:E262">
    <cfRule type="containsText" dxfId="720" priority="938" operator="containsText" text="WARNING">
      <formula>NOT(ISERROR(SEARCH("WARNING",E261)))</formula>
    </cfRule>
    <cfRule type="containsText" dxfId="719" priority="939" operator="containsText" text="OK">
      <formula>NOT(ISERROR(SEARCH("OK",E261)))</formula>
    </cfRule>
  </conditionalFormatting>
  <conditionalFormatting sqref="E257">
    <cfRule type="containsText" dxfId="718" priority="973" operator="containsText" text="OK">
      <formula>NOT(ISERROR(SEARCH("OK",E257)))</formula>
    </cfRule>
  </conditionalFormatting>
  <conditionalFormatting sqref="E257">
    <cfRule type="containsText" dxfId="717" priority="979" operator="containsText" text="WORNING">
      <formula>NOT(ISERROR(SEARCH("WORNING",E257)))</formula>
    </cfRule>
    <cfRule type="containsText" dxfId="716" priority="980" operator="containsText" text="ALERT">
      <formula>NOT(ISERROR(SEARCH("ALERT",E257)))</formula>
    </cfRule>
    <cfRule type="containsText" dxfId="715" priority="981" operator="containsText" text="OK">
      <formula>NOT(ISERROR(SEARCH("OK",E257)))</formula>
    </cfRule>
  </conditionalFormatting>
  <conditionalFormatting sqref="E257">
    <cfRule type="containsText" dxfId="714" priority="976" operator="containsText" text="WORNING">
      <formula>NOT(ISERROR(SEARCH("WORNING",E257)))</formula>
    </cfRule>
    <cfRule type="containsText" dxfId="713" priority="977" operator="containsText" text="ALERT">
      <formula>NOT(ISERROR(SEARCH("ALERT",E257)))</formula>
    </cfRule>
    <cfRule type="containsText" dxfId="712" priority="978" operator="containsText" text="OK">
      <formula>NOT(ISERROR(SEARCH("OK",E257)))</formula>
    </cfRule>
  </conditionalFormatting>
  <conditionalFormatting sqref="E257">
    <cfRule type="containsText" dxfId="711" priority="974" operator="containsText" text="WARNING">
      <formula>NOT(ISERROR(SEARCH("WARNING",E257)))</formula>
    </cfRule>
    <cfRule type="containsText" dxfId="710" priority="975" operator="containsText" text="OK">
      <formula>NOT(ISERROR(SEARCH("OK",E257)))</formula>
    </cfRule>
  </conditionalFormatting>
  <conditionalFormatting sqref="E258">
    <cfRule type="containsText" dxfId="709" priority="964" operator="containsText" text="OK">
      <formula>NOT(ISERROR(SEARCH("OK",E258)))</formula>
    </cfRule>
  </conditionalFormatting>
  <conditionalFormatting sqref="E258">
    <cfRule type="containsText" dxfId="708" priority="970" operator="containsText" text="WORNING">
      <formula>NOT(ISERROR(SEARCH("WORNING",E258)))</formula>
    </cfRule>
    <cfRule type="containsText" dxfId="707" priority="971" operator="containsText" text="ALERT">
      <formula>NOT(ISERROR(SEARCH("ALERT",E258)))</formula>
    </cfRule>
    <cfRule type="containsText" dxfId="706" priority="972" operator="containsText" text="OK">
      <formula>NOT(ISERROR(SEARCH("OK",E258)))</formula>
    </cfRule>
  </conditionalFormatting>
  <conditionalFormatting sqref="E258">
    <cfRule type="containsText" dxfId="705" priority="967" operator="containsText" text="WORNING">
      <formula>NOT(ISERROR(SEARCH("WORNING",E258)))</formula>
    </cfRule>
    <cfRule type="containsText" dxfId="704" priority="968" operator="containsText" text="ALERT">
      <formula>NOT(ISERROR(SEARCH("ALERT",E258)))</formula>
    </cfRule>
    <cfRule type="containsText" dxfId="703" priority="969" operator="containsText" text="OK">
      <formula>NOT(ISERROR(SEARCH("OK",E258)))</formula>
    </cfRule>
  </conditionalFormatting>
  <conditionalFormatting sqref="E258">
    <cfRule type="containsText" dxfId="702" priority="965" operator="containsText" text="WARNING">
      <formula>NOT(ISERROR(SEARCH("WARNING",E258)))</formula>
    </cfRule>
    <cfRule type="containsText" dxfId="701" priority="966" operator="containsText" text="OK">
      <formula>NOT(ISERROR(SEARCH("OK",E258)))</formula>
    </cfRule>
  </conditionalFormatting>
  <conditionalFormatting sqref="E260">
    <cfRule type="containsText" dxfId="700" priority="955" operator="containsText" text="OK">
      <formula>NOT(ISERROR(SEARCH("OK",E260)))</formula>
    </cfRule>
  </conditionalFormatting>
  <conditionalFormatting sqref="E260">
    <cfRule type="containsText" dxfId="699" priority="961" operator="containsText" text="WORNING">
      <formula>NOT(ISERROR(SEARCH("WORNING",E260)))</formula>
    </cfRule>
    <cfRule type="containsText" dxfId="698" priority="962" operator="containsText" text="ALERT">
      <formula>NOT(ISERROR(SEARCH("ALERT",E260)))</formula>
    </cfRule>
    <cfRule type="containsText" dxfId="697" priority="963" operator="containsText" text="OK">
      <formula>NOT(ISERROR(SEARCH("OK",E260)))</formula>
    </cfRule>
  </conditionalFormatting>
  <conditionalFormatting sqref="E260">
    <cfRule type="containsText" dxfId="696" priority="958" operator="containsText" text="WORNING">
      <formula>NOT(ISERROR(SEARCH("WORNING",E260)))</formula>
    </cfRule>
    <cfRule type="containsText" dxfId="695" priority="959" operator="containsText" text="ALERT">
      <formula>NOT(ISERROR(SEARCH("ALERT",E260)))</formula>
    </cfRule>
    <cfRule type="containsText" dxfId="694" priority="960" operator="containsText" text="OK">
      <formula>NOT(ISERROR(SEARCH("OK",E260)))</formula>
    </cfRule>
  </conditionalFormatting>
  <conditionalFormatting sqref="E260">
    <cfRule type="containsText" dxfId="693" priority="956" operator="containsText" text="WARNING">
      <formula>NOT(ISERROR(SEARCH("WARNING",E260)))</formula>
    </cfRule>
    <cfRule type="containsText" dxfId="692" priority="957" operator="containsText" text="OK">
      <formula>NOT(ISERROR(SEARCH("OK",E260)))</formula>
    </cfRule>
  </conditionalFormatting>
  <conditionalFormatting sqref="E259">
    <cfRule type="containsText" dxfId="691" priority="946" operator="containsText" text="OK">
      <formula>NOT(ISERROR(SEARCH("OK",E259)))</formula>
    </cfRule>
  </conditionalFormatting>
  <conditionalFormatting sqref="E259">
    <cfRule type="containsText" dxfId="690" priority="952" operator="containsText" text="WORNING">
      <formula>NOT(ISERROR(SEARCH("WORNING",E259)))</formula>
    </cfRule>
    <cfRule type="containsText" dxfId="689" priority="953" operator="containsText" text="ALERT">
      <formula>NOT(ISERROR(SEARCH("ALERT",E259)))</formula>
    </cfRule>
    <cfRule type="containsText" dxfId="688" priority="954" operator="containsText" text="OK">
      <formula>NOT(ISERROR(SEARCH("OK",E259)))</formula>
    </cfRule>
  </conditionalFormatting>
  <conditionalFormatting sqref="E259">
    <cfRule type="containsText" dxfId="687" priority="949" operator="containsText" text="WORNING">
      <formula>NOT(ISERROR(SEARCH("WORNING",E259)))</formula>
    </cfRule>
    <cfRule type="containsText" dxfId="686" priority="950" operator="containsText" text="ALERT">
      <formula>NOT(ISERROR(SEARCH("ALERT",E259)))</formula>
    </cfRule>
    <cfRule type="containsText" dxfId="685" priority="951" operator="containsText" text="OK">
      <formula>NOT(ISERROR(SEARCH("OK",E259)))</formula>
    </cfRule>
  </conditionalFormatting>
  <conditionalFormatting sqref="E259">
    <cfRule type="containsText" dxfId="684" priority="947" operator="containsText" text="WARNING">
      <formula>NOT(ISERROR(SEARCH("WARNING",E259)))</formula>
    </cfRule>
    <cfRule type="containsText" dxfId="683" priority="948" operator="containsText" text="OK">
      <formula>NOT(ISERROR(SEARCH("OK",E259)))</formula>
    </cfRule>
  </conditionalFormatting>
  <conditionalFormatting sqref="E267:E268">
    <cfRule type="containsText" dxfId="682" priority="934" operator="containsText" text="WORNING">
      <formula>NOT(ISERROR(SEARCH("WORNING",E267)))</formula>
    </cfRule>
    <cfRule type="containsText" dxfId="681" priority="935" operator="containsText" text="ALERT">
      <formula>NOT(ISERROR(SEARCH("ALERT",E267)))</formula>
    </cfRule>
    <cfRule type="containsText" dxfId="680" priority="936" operator="containsText" text="OK">
      <formula>NOT(ISERROR(SEARCH("OK",E267)))</formula>
    </cfRule>
  </conditionalFormatting>
  <conditionalFormatting sqref="E267:E268">
    <cfRule type="containsText" dxfId="679" priority="931" operator="containsText" text="WORNING">
      <formula>NOT(ISERROR(SEARCH("WORNING",E267)))</formula>
    </cfRule>
    <cfRule type="containsText" dxfId="678" priority="932" operator="containsText" text="ALERT">
      <formula>NOT(ISERROR(SEARCH("ALERT",E267)))</formula>
    </cfRule>
    <cfRule type="containsText" dxfId="677" priority="933" operator="containsText" text="OK">
      <formula>NOT(ISERROR(SEARCH("OK",E267)))</formula>
    </cfRule>
  </conditionalFormatting>
  <conditionalFormatting sqref="E267:E268">
    <cfRule type="containsText" dxfId="676" priority="929" operator="containsText" text="WARNING">
      <formula>NOT(ISERROR(SEARCH("WARNING",E267)))</formula>
    </cfRule>
    <cfRule type="containsText" dxfId="675" priority="930" operator="containsText" text="OK">
      <formula>NOT(ISERROR(SEARCH("OK",E267)))</formula>
    </cfRule>
  </conditionalFormatting>
  <conditionalFormatting sqref="E273">
    <cfRule type="containsText" dxfId="674" priority="919" operator="containsText" text="OK">
      <formula>NOT(ISERROR(SEARCH("OK",E273)))</formula>
    </cfRule>
  </conditionalFormatting>
  <conditionalFormatting sqref="E273">
    <cfRule type="containsText" dxfId="673" priority="925" operator="containsText" text="WORNING">
      <formula>NOT(ISERROR(SEARCH("WORNING",E273)))</formula>
    </cfRule>
    <cfRule type="containsText" dxfId="672" priority="926" operator="containsText" text="ALERT">
      <formula>NOT(ISERROR(SEARCH("ALERT",E273)))</formula>
    </cfRule>
    <cfRule type="containsText" dxfId="671" priority="927" operator="containsText" text="OK">
      <formula>NOT(ISERROR(SEARCH("OK",E273)))</formula>
    </cfRule>
  </conditionalFormatting>
  <conditionalFormatting sqref="E273">
    <cfRule type="containsText" dxfId="670" priority="922" operator="containsText" text="WORNING">
      <formula>NOT(ISERROR(SEARCH("WORNING",E273)))</formula>
    </cfRule>
    <cfRule type="containsText" dxfId="669" priority="923" operator="containsText" text="ALERT">
      <formula>NOT(ISERROR(SEARCH("ALERT",E273)))</formula>
    </cfRule>
    <cfRule type="containsText" dxfId="668" priority="924" operator="containsText" text="OK">
      <formula>NOT(ISERROR(SEARCH("OK",E273)))</formula>
    </cfRule>
  </conditionalFormatting>
  <conditionalFormatting sqref="E273">
    <cfRule type="containsText" dxfId="667" priority="920" operator="containsText" text="WARNING">
      <formula>NOT(ISERROR(SEARCH("WARNING",E273)))</formula>
    </cfRule>
    <cfRule type="containsText" dxfId="666" priority="921" operator="containsText" text="OK">
      <formula>NOT(ISERROR(SEARCH("OK",E273)))</formula>
    </cfRule>
  </conditionalFormatting>
  <conditionalFormatting sqref="E274">
    <cfRule type="containsText" dxfId="665" priority="910" operator="containsText" text="OK">
      <formula>NOT(ISERROR(SEARCH("OK",E274)))</formula>
    </cfRule>
  </conditionalFormatting>
  <conditionalFormatting sqref="E274">
    <cfRule type="containsText" dxfId="664" priority="916" operator="containsText" text="WORNING">
      <formula>NOT(ISERROR(SEARCH("WORNING",E274)))</formula>
    </cfRule>
    <cfRule type="containsText" dxfId="663" priority="917" operator="containsText" text="ALERT">
      <formula>NOT(ISERROR(SEARCH("ALERT",E274)))</formula>
    </cfRule>
    <cfRule type="containsText" dxfId="662" priority="918" operator="containsText" text="OK">
      <formula>NOT(ISERROR(SEARCH("OK",E274)))</formula>
    </cfRule>
  </conditionalFormatting>
  <conditionalFormatting sqref="E274">
    <cfRule type="containsText" dxfId="661" priority="913" operator="containsText" text="WORNING">
      <formula>NOT(ISERROR(SEARCH("WORNING",E274)))</formula>
    </cfRule>
    <cfRule type="containsText" dxfId="660" priority="914" operator="containsText" text="ALERT">
      <formula>NOT(ISERROR(SEARCH("ALERT",E274)))</formula>
    </cfRule>
    <cfRule type="containsText" dxfId="659" priority="915" operator="containsText" text="OK">
      <formula>NOT(ISERROR(SEARCH("OK",E274)))</formula>
    </cfRule>
  </conditionalFormatting>
  <conditionalFormatting sqref="E274">
    <cfRule type="containsText" dxfId="658" priority="911" operator="containsText" text="WARNING">
      <formula>NOT(ISERROR(SEARCH("WARNING",E274)))</formula>
    </cfRule>
    <cfRule type="containsText" dxfId="657" priority="912" operator="containsText" text="OK">
      <formula>NOT(ISERROR(SEARCH("OK",E274)))</formula>
    </cfRule>
  </conditionalFormatting>
  <conditionalFormatting sqref="E275">
    <cfRule type="containsText" dxfId="656" priority="901" operator="containsText" text="OK">
      <formula>NOT(ISERROR(SEARCH("OK",E275)))</formula>
    </cfRule>
  </conditionalFormatting>
  <conditionalFormatting sqref="E275">
    <cfRule type="containsText" dxfId="655" priority="907" operator="containsText" text="WORNING">
      <formula>NOT(ISERROR(SEARCH("WORNING",E275)))</formula>
    </cfRule>
    <cfRule type="containsText" dxfId="654" priority="908" operator="containsText" text="ALERT">
      <formula>NOT(ISERROR(SEARCH("ALERT",E275)))</formula>
    </cfRule>
    <cfRule type="containsText" dxfId="653" priority="909" operator="containsText" text="OK">
      <formula>NOT(ISERROR(SEARCH("OK",E275)))</formula>
    </cfRule>
  </conditionalFormatting>
  <conditionalFormatting sqref="E275">
    <cfRule type="containsText" dxfId="652" priority="904" operator="containsText" text="WORNING">
      <formula>NOT(ISERROR(SEARCH("WORNING",E275)))</formula>
    </cfRule>
    <cfRule type="containsText" dxfId="651" priority="905" operator="containsText" text="ALERT">
      <formula>NOT(ISERROR(SEARCH("ALERT",E275)))</formula>
    </cfRule>
    <cfRule type="containsText" dxfId="650" priority="906" operator="containsText" text="OK">
      <formula>NOT(ISERROR(SEARCH("OK",E275)))</formula>
    </cfRule>
  </conditionalFormatting>
  <conditionalFormatting sqref="E275">
    <cfRule type="containsText" dxfId="649" priority="902" operator="containsText" text="WARNING">
      <formula>NOT(ISERROR(SEARCH("WARNING",E275)))</formula>
    </cfRule>
    <cfRule type="containsText" dxfId="648" priority="903" operator="containsText" text="OK">
      <formula>NOT(ISERROR(SEARCH("OK",E275)))</formula>
    </cfRule>
  </conditionalFormatting>
  <conditionalFormatting sqref="E276">
    <cfRule type="containsText" dxfId="647" priority="892" operator="containsText" text="OK">
      <formula>NOT(ISERROR(SEARCH("OK",E276)))</formula>
    </cfRule>
  </conditionalFormatting>
  <conditionalFormatting sqref="E276">
    <cfRule type="containsText" dxfId="646" priority="898" operator="containsText" text="WORNING">
      <formula>NOT(ISERROR(SEARCH("WORNING",E276)))</formula>
    </cfRule>
    <cfRule type="containsText" dxfId="645" priority="899" operator="containsText" text="ALERT">
      <formula>NOT(ISERROR(SEARCH("ALERT",E276)))</formula>
    </cfRule>
    <cfRule type="containsText" dxfId="644" priority="900" operator="containsText" text="OK">
      <formula>NOT(ISERROR(SEARCH("OK",E276)))</formula>
    </cfRule>
  </conditionalFormatting>
  <conditionalFormatting sqref="E276">
    <cfRule type="containsText" dxfId="643" priority="895" operator="containsText" text="WORNING">
      <formula>NOT(ISERROR(SEARCH("WORNING",E276)))</formula>
    </cfRule>
    <cfRule type="containsText" dxfId="642" priority="896" operator="containsText" text="ALERT">
      <formula>NOT(ISERROR(SEARCH("ALERT",E276)))</formula>
    </cfRule>
    <cfRule type="containsText" dxfId="641" priority="897" operator="containsText" text="OK">
      <formula>NOT(ISERROR(SEARCH("OK",E276)))</formula>
    </cfRule>
  </conditionalFormatting>
  <conditionalFormatting sqref="E276">
    <cfRule type="containsText" dxfId="640" priority="893" operator="containsText" text="WARNING">
      <formula>NOT(ISERROR(SEARCH("WARNING",E276)))</formula>
    </cfRule>
    <cfRule type="containsText" dxfId="639" priority="894" operator="containsText" text="OK">
      <formula>NOT(ISERROR(SEARCH("OK",E276)))</formula>
    </cfRule>
  </conditionalFormatting>
  <conditionalFormatting sqref="E278">
    <cfRule type="containsText" dxfId="638" priority="883" operator="containsText" text="OK">
      <formula>NOT(ISERROR(SEARCH("OK",E278)))</formula>
    </cfRule>
  </conditionalFormatting>
  <conditionalFormatting sqref="E278">
    <cfRule type="containsText" dxfId="637" priority="889" operator="containsText" text="WORNING">
      <formula>NOT(ISERROR(SEARCH("WORNING",E278)))</formula>
    </cfRule>
    <cfRule type="containsText" dxfId="636" priority="890" operator="containsText" text="ALERT">
      <formula>NOT(ISERROR(SEARCH("ALERT",E278)))</formula>
    </cfRule>
    <cfRule type="containsText" dxfId="635" priority="891" operator="containsText" text="OK">
      <formula>NOT(ISERROR(SEARCH("OK",E278)))</formula>
    </cfRule>
  </conditionalFormatting>
  <conditionalFormatting sqref="E278">
    <cfRule type="containsText" dxfId="634" priority="886" operator="containsText" text="WORNING">
      <formula>NOT(ISERROR(SEARCH("WORNING",E278)))</formula>
    </cfRule>
    <cfRule type="containsText" dxfId="633" priority="887" operator="containsText" text="ALERT">
      <formula>NOT(ISERROR(SEARCH("ALERT",E278)))</formula>
    </cfRule>
    <cfRule type="containsText" dxfId="632" priority="888" operator="containsText" text="OK">
      <formula>NOT(ISERROR(SEARCH("OK",E278)))</formula>
    </cfRule>
  </conditionalFormatting>
  <conditionalFormatting sqref="E278">
    <cfRule type="containsText" dxfId="631" priority="884" operator="containsText" text="WARNING">
      <formula>NOT(ISERROR(SEARCH("WARNING",E278)))</formula>
    </cfRule>
    <cfRule type="containsText" dxfId="630" priority="885" operator="containsText" text="OK">
      <formula>NOT(ISERROR(SEARCH("OK",E278)))</formula>
    </cfRule>
  </conditionalFormatting>
  <conditionalFormatting sqref="E277">
    <cfRule type="containsText" dxfId="629" priority="874" operator="containsText" text="OK">
      <formula>NOT(ISERROR(SEARCH("OK",E277)))</formula>
    </cfRule>
  </conditionalFormatting>
  <conditionalFormatting sqref="E277">
    <cfRule type="containsText" dxfId="628" priority="880" operator="containsText" text="WORNING">
      <formula>NOT(ISERROR(SEARCH("WORNING",E277)))</formula>
    </cfRule>
    <cfRule type="containsText" dxfId="627" priority="881" operator="containsText" text="ALERT">
      <formula>NOT(ISERROR(SEARCH("ALERT",E277)))</formula>
    </cfRule>
    <cfRule type="containsText" dxfId="626" priority="882" operator="containsText" text="OK">
      <formula>NOT(ISERROR(SEARCH("OK",E277)))</formula>
    </cfRule>
  </conditionalFormatting>
  <conditionalFormatting sqref="E277">
    <cfRule type="containsText" dxfId="625" priority="877" operator="containsText" text="WORNING">
      <formula>NOT(ISERROR(SEARCH("WORNING",E277)))</formula>
    </cfRule>
    <cfRule type="containsText" dxfId="624" priority="878" operator="containsText" text="ALERT">
      <formula>NOT(ISERROR(SEARCH("ALERT",E277)))</formula>
    </cfRule>
    <cfRule type="containsText" dxfId="623" priority="879" operator="containsText" text="OK">
      <formula>NOT(ISERROR(SEARCH("OK",E277)))</formula>
    </cfRule>
  </conditionalFormatting>
  <conditionalFormatting sqref="E277">
    <cfRule type="containsText" dxfId="622" priority="875" operator="containsText" text="WARNING">
      <formula>NOT(ISERROR(SEARCH("WARNING",E277)))</formula>
    </cfRule>
    <cfRule type="containsText" dxfId="621" priority="876" operator="containsText" text="OK">
      <formula>NOT(ISERROR(SEARCH("OK",E277)))</formula>
    </cfRule>
  </conditionalFormatting>
  <conditionalFormatting sqref="E279">
    <cfRule type="containsText" dxfId="620" priority="865" operator="containsText" text="OK">
      <formula>NOT(ISERROR(SEARCH("OK",E279)))</formula>
    </cfRule>
  </conditionalFormatting>
  <conditionalFormatting sqref="E279">
    <cfRule type="containsText" dxfId="619" priority="871" operator="containsText" text="WORNING">
      <formula>NOT(ISERROR(SEARCH("WORNING",E279)))</formula>
    </cfRule>
    <cfRule type="containsText" dxfId="618" priority="872" operator="containsText" text="ALERT">
      <formula>NOT(ISERROR(SEARCH("ALERT",E279)))</formula>
    </cfRule>
    <cfRule type="containsText" dxfId="617" priority="873" operator="containsText" text="OK">
      <formula>NOT(ISERROR(SEARCH("OK",E279)))</formula>
    </cfRule>
  </conditionalFormatting>
  <conditionalFormatting sqref="E279">
    <cfRule type="containsText" dxfId="616" priority="868" operator="containsText" text="WORNING">
      <formula>NOT(ISERROR(SEARCH("WORNING",E279)))</formula>
    </cfRule>
    <cfRule type="containsText" dxfId="615" priority="869" operator="containsText" text="ALERT">
      <formula>NOT(ISERROR(SEARCH("ALERT",E279)))</formula>
    </cfRule>
    <cfRule type="containsText" dxfId="614" priority="870" operator="containsText" text="OK">
      <formula>NOT(ISERROR(SEARCH("OK",E279)))</formula>
    </cfRule>
  </conditionalFormatting>
  <conditionalFormatting sqref="E279">
    <cfRule type="containsText" dxfId="613" priority="866" operator="containsText" text="WARNING">
      <formula>NOT(ISERROR(SEARCH("WARNING",E279)))</formula>
    </cfRule>
    <cfRule type="containsText" dxfId="612" priority="867" operator="containsText" text="OK">
      <formula>NOT(ISERROR(SEARCH("OK",E279)))</formula>
    </cfRule>
  </conditionalFormatting>
  <conditionalFormatting sqref="E280">
    <cfRule type="containsText" dxfId="611" priority="604" operator="containsText" text="OK">
      <formula>NOT(ISERROR(SEARCH("OK",E280)))</formula>
    </cfRule>
  </conditionalFormatting>
  <conditionalFormatting sqref="E280">
    <cfRule type="containsText" dxfId="610" priority="605" operator="containsText" text="WARNING">
      <formula>NOT(ISERROR(SEARCH("WARNING",E280)))</formula>
    </cfRule>
    <cfRule type="containsText" dxfId="609" priority="606" operator="containsText" text="OK">
      <formula>NOT(ISERROR(SEARCH("OK",E280)))</formula>
    </cfRule>
  </conditionalFormatting>
  <conditionalFormatting sqref="E280">
    <cfRule type="containsText" dxfId="608" priority="595" operator="containsText" text="OK">
      <formula>NOT(ISERROR(SEARCH("OK",E280)))</formula>
    </cfRule>
  </conditionalFormatting>
  <conditionalFormatting sqref="E280">
    <cfRule type="containsText" dxfId="607" priority="601" operator="containsText" text="WORNING">
      <formula>NOT(ISERROR(SEARCH("WORNING",E280)))</formula>
    </cfRule>
    <cfRule type="containsText" dxfId="606" priority="602" operator="containsText" text="ALERT">
      <formula>NOT(ISERROR(SEARCH("ALERT",E280)))</formula>
    </cfRule>
    <cfRule type="containsText" dxfId="605" priority="603" operator="containsText" text="OK">
      <formula>NOT(ISERROR(SEARCH("OK",E280)))</formula>
    </cfRule>
  </conditionalFormatting>
  <conditionalFormatting sqref="E280">
    <cfRule type="containsText" dxfId="604" priority="596" operator="containsText" text="WARNING">
      <formula>NOT(ISERROR(SEARCH("WARNING",E280)))</formula>
    </cfRule>
    <cfRule type="containsText" dxfId="603" priority="597" operator="containsText" text="OK">
      <formula>NOT(ISERROR(SEARCH("OK",E280)))</formula>
    </cfRule>
  </conditionalFormatting>
  <conditionalFormatting sqref="E282">
    <cfRule type="containsText" dxfId="602" priority="559" operator="containsText" text="OK">
      <formula>NOT(ISERROR(SEARCH("OK",E282)))</formula>
    </cfRule>
  </conditionalFormatting>
  <conditionalFormatting sqref="E282">
    <cfRule type="containsText" dxfId="601" priority="560" operator="containsText" text="WARNING">
      <formula>NOT(ISERROR(SEARCH("WARNING",E282)))</formula>
    </cfRule>
    <cfRule type="containsText" dxfId="600" priority="561" operator="containsText" text="OK">
      <formula>NOT(ISERROR(SEARCH("OK",E282)))</formula>
    </cfRule>
  </conditionalFormatting>
  <conditionalFormatting sqref="E282">
    <cfRule type="containsText" dxfId="599" priority="550" operator="containsText" text="OK">
      <formula>NOT(ISERROR(SEARCH("OK",E282)))</formula>
    </cfRule>
  </conditionalFormatting>
  <conditionalFormatting sqref="E282">
    <cfRule type="containsText" dxfId="598" priority="556" operator="containsText" text="WORNING">
      <formula>NOT(ISERROR(SEARCH("WORNING",E282)))</formula>
    </cfRule>
    <cfRule type="containsText" dxfId="597" priority="557" operator="containsText" text="ALERT">
      <formula>NOT(ISERROR(SEARCH("ALERT",E282)))</formula>
    </cfRule>
    <cfRule type="containsText" dxfId="596" priority="558" operator="containsText" text="OK">
      <formula>NOT(ISERROR(SEARCH("OK",E282)))</formula>
    </cfRule>
  </conditionalFormatting>
  <conditionalFormatting sqref="E282">
    <cfRule type="containsText" dxfId="595" priority="551" operator="containsText" text="WARNING">
      <formula>NOT(ISERROR(SEARCH("WARNING",E282)))</formula>
    </cfRule>
    <cfRule type="containsText" dxfId="594" priority="552" operator="containsText" text="OK">
      <formula>NOT(ISERROR(SEARCH("OK",E282)))</formula>
    </cfRule>
  </conditionalFormatting>
  <conditionalFormatting sqref="E169">
    <cfRule type="containsText" dxfId="593" priority="769" operator="containsText" text="OK">
      <formula>NOT(ISERROR(SEARCH("OK",E169)))</formula>
    </cfRule>
  </conditionalFormatting>
  <conditionalFormatting sqref="E169">
    <cfRule type="containsText" dxfId="592" priority="772" operator="containsText" text="WORNING">
      <formula>NOT(ISERROR(SEARCH("WORNING",E169)))</formula>
    </cfRule>
    <cfRule type="containsText" dxfId="591" priority="773" operator="containsText" text="ALERT">
      <formula>NOT(ISERROR(SEARCH("ALERT",E169)))</formula>
    </cfRule>
    <cfRule type="containsText" dxfId="590" priority="774" operator="containsText" text="OK">
      <formula>NOT(ISERROR(SEARCH("OK",E169)))</formula>
    </cfRule>
  </conditionalFormatting>
  <conditionalFormatting sqref="E169">
    <cfRule type="containsText" dxfId="589" priority="770" operator="containsText" text="WARNING">
      <formula>NOT(ISERROR(SEARCH("WARNING",E169)))</formula>
    </cfRule>
    <cfRule type="containsText" dxfId="588" priority="771" operator="containsText" text="OK">
      <formula>NOT(ISERROR(SEARCH("OK",E169)))</formula>
    </cfRule>
  </conditionalFormatting>
  <conditionalFormatting sqref="E169">
    <cfRule type="containsText" dxfId="587" priority="760" operator="containsText" text="OK">
      <formula>NOT(ISERROR(SEARCH("OK",E169)))</formula>
    </cfRule>
  </conditionalFormatting>
  <conditionalFormatting sqref="E169">
    <cfRule type="containsText" dxfId="586" priority="763" operator="containsText" text="WORNING">
      <formula>NOT(ISERROR(SEARCH("WORNING",E169)))</formula>
    </cfRule>
    <cfRule type="containsText" dxfId="585" priority="764" operator="containsText" text="ALERT">
      <formula>NOT(ISERROR(SEARCH("ALERT",E169)))</formula>
    </cfRule>
    <cfRule type="containsText" dxfId="584" priority="765" operator="containsText" text="OK">
      <formula>NOT(ISERROR(SEARCH("OK",E169)))</formula>
    </cfRule>
  </conditionalFormatting>
  <conditionalFormatting sqref="E169">
    <cfRule type="containsText" dxfId="583" priority="761" operator="containsText" text="WARNING">
      <formula>NOT(ISERROR(SEARCH("WARNING",E169)))</formula>
    </cfRule>
    <cfRule type="containsText" dxfId="582" priority="762" operator="containsText" text="OK">
      <formula>NOT(ISERROR(SEARCH("OK",E169)))</formula>
    </cfRule>
  </conditionalFormatting>
  <conditionalFormatting sqref="E170">
    <cfRule type="containsText" dxfId="581" priority="739" operator="containsText" text="OK">
      <formula>NOT(ISERROR(SEARCH("OK",E170)))</formula>
    </cfRule>
  </conditionalFormatting>
  <conditionalFormatting sqref="E170">
    <cfRule type="containsText" dxfId="580" priority="740" operator="containsText" text="WARNING">
      <formula>NOT(ISERROR(SEARCH("WARNING",E170)))</formula>
    </cfRule>
    <cfRule type="containsText" dxfId="579" priority="741" operator="containsText" text="OK">
      <formula>NOT(ISERROR(SEARCH("OK",E170)))</formula>
    </cfRule>
  </conditionalFormatting>
  <conditionalFormatting sqref="E170">
    <cfRule type="containsText" dxfId="578" priority="730" operator="containsText" text="OK">
      <formula>NOT(ISERROR(SEARCH("OK",E170)))</formula>
    </cfRule>
  </conditionalFormatting>
  <conditionalFormatting sqref="E170">
    <cfRule type="containsText" dxfId="577" priority="736" operator="containsText" text="WORNING">
      <formula>NOT(ISERROR(SEARCH("WORNING",E170)))</formula>
    </cfRule>
    <cfRule type="containsText" dxfId="576" priority="737" operator="containsText" text="ALERT">
      <formula>NOT(ISERROR(SEARCH("ALERT",E170)))</formula>
    </cfRule>
    <cfRule type="containsText" dxfId="575" priority="738" operator="containsText" text="OK">
      <formula>NOT(ISERROR(SEARCH("OK",E170)))</formula>
    </cfRule>
  </conditionalFormatting>
  <conditionalFormatting sqref="E170">
    <cfRule type="containsText" dxfId="574" priority="731" operator="containsText" text="WARNING">
      <formula>NOT(ISERROR(SEARCH("WARNING",E170)))</formula>
    </cfRule>
    <cfRule type="containsText" dxfId="573" priority="732" operator="containsText" text="OK">
      <formula>NOT(ISERROR(SEARCH("OK",E170)))</formula>
    </cfRule>
  </conditionalFormatting>
  <conditionalFormatting sqref="E171">
    <cfRule type="containsText" dxfId="572" priority="724" operator="containsText" text="OK">
      <formula>NOT(ISERROR(SEARCH("OK",E171)))</formula>
    </cfRule>
  </conditionalFormatting>
  <conditionalFormatting sqref="E171">
    <cfRule type="containsText" dxfId="571" priority="727" operator="containsText" text="WORNING">
      <formula>NOT(ISERROR(SEARCH("WORNING",E171)))</formula>
    </cfRule>
    <cfRule type="containsText" dxfId="570" priority="728" operator="containsText" text="ALERT">
      <formula>NOT(ISERROR(SEARCH("ALERT",E171)))</formula>
    </cfRule>
    <cfRule type="containsText" dxfId="569" priority="729" operator="containsText" text="OK">
      <formula>NOT(ISERROR(SEARCH("OK",E171)))</formula>
    </cfRule>
  </conditionalFormatting>
  <conditionalFormatting sqref="E171">
    <cfRule type="containsText" dxfId="568" priority="725" operator="containsText" text="WARNING">
      <formula>NOT(ISERROR(SEARCH("WARNING",E171)))</formula>
    </cfRule>
    <cfRule type="containsText" dxfId="567" priority="726" operator="containsText" text="OK">
      <formula>NOT(ISERROR(SEARCH("OK",E171)))</formula>
    </cfRule>
  </conditionalFormatting>
  <conditionalFormatting sqref="E171">
    <cfRule type="containsText" dxfId="566" priority="715" operator="containsText" text="OK">
      <formula>NOT(ISERROR(SEARCH("OK",E171)))</formula>
    </cfRule>
  </conditionalFormatting>
  <conditionalFormatting sqref="E171">
    <cfRule type="containsText" dxfId="565" priority="718" operator="containsText" text="WORNING">
      <formula>NOT(ISERROR(SEARCH("WORNING",E171)))</formula>
    </cfRule>
    <cfRule type="containsText" dxfId="564" priority="719" operator="containsText" text="ALERT">
      <formula>NOT(ISERROR(SEARCH("ALERT",E171)))</formula>
    </cfRule>
    <cfRule type="containsText" dxfId="563" priority="720" operator="containsText" text="OK">
      <formula>NOT(ISERROR(SEARCH("OK",E171)))</formula>
    </cfRule>
  </conditionalFormatting>
  <conditionalFormatting sqref="E171">
    <cfRule type="containsText" dxfId="562" priority="716" operator="containsText" text="WARNING">
      <formula>NOT(ISERROR(SEARCH("WARNING",E171)))</formula>
    </cfRule>
    <cfRule type="containsText" dxfId="561" priority="717" operator="containsText" text="OK">
      <formula>NOT(ISERROR(SEARCH("OK",E171)))</formula>
    </cfRule>
  </conditionalFormatting>
  <conditionalFormatting sqref="E173">
    <cfRule type="containsText" dxfId="560" priority="694" operator="containsText" text="OK">
      <formula>NOT(ISERROR(SEARCH("OK",E173)))</formula>
    </cfRule>
  </conditionalFormatting>
  <conditionalFormatting sqref="E173">
    <cfRule type="containsText" dxfId="559" priority="695" operator="containsText" text="WARNING">
      <formula>NOT(ISERROR(SEARCH("WARNING",E173)))</formula>
    </cfRule>
    <cfRule type="containsText" dxfId="558" priority="696" operator="containsText" text="OK">
      <formula>NOT(ISERROR(SEARCH("OK",E173)))</formula>
    </cfRule>
  </conditionalFormatting>
  <conditionalFormatting sqref="E173">
    <cfRule type="containsText" dxfId="557" priority="685" operator="containsText" text="OK">
      <formula>NOT(ISERROR(SEARCH("OK",E173)))</formula>
    </cfRule>
  </conditionalFormatting>
  <conditionalFormatting sqref="E173">
    <cfRule type="containsText" dxfId="556" priority="691" operator="containsText" text="WORNING">
      <formula>NOT(ISERROR(SEARCH("WORNING",E173)))</formula>
    </cfRule>
    <cfRule type="containsText" dxfId="555" priority="692" operator="containsText" text="ALERT">
      <formula>NOT(ISERROR(SEARCH("ALERT",E173)))</formula>
    </cfRule>
    <cfRule type="containsText" dxfId="554" priority="693" operator="containsText" text="OK">
      <formula>NOT(ISERROR(SEARCH("OK",E173)))</formula>
    </cfRule>
  </conditionalFormatting>
  <conditionalFormatting sqref="E173">
    <cfRule type="containsText" dxfId="553" priority="686" operator="containsText" text="WARNING">
      <formula>NOT(ISERROR(SEARCH("WARNING",E173)))</formula>
    </cfRule>
    <cfRule type="containsText" dxfId="552" priority="687" operator="containsText" text="OK">
      <formula>NOT(ISERROR(SEARCH("OK",E173)))</formula>
    </cfRule>
  </conditionalFormatting>
  <conditionalFormatting sqref="E225">
    <cfRule type="containsText" dxfId="551" priority="679" operator="containsText" text="OK">
      <formula>NOT(ISERROR(SEARCH("OK",E225)))</formula>
    </cfRule>
  </conditionalFormatting>
  <conditionalFormatting sqref="E225">
    <cfRule type="containsText" dxfId="550" priority="682" operator="containsText" text="WORNING">
      <formula>NOT(ISERROR(SEARCH("WORNING",E225)))</formula>
    </cfRule>
    <cfRule type="containsText" dxfId="549" priority="683" operator="containsText" text="ALERT">
      <formula>NOT(ISERROR(SEARCH("ALERT",E225)))</formula>
    </cfRule>
    <cfRule type="containsText" dxfId="548" priority="684" operator="containsText" text="OK">
      <formula>NOT(ISERROR(SEARCH("OK",E225)))</formula>
    </cfRule>
  </conditionalFormatting>
  <conditionalFormatting sqref="E225">
    <cfRule type="containsText" dxfId="547" priority="680" operator="containsText" text="WARNING">
      <formula>NOT(ISERROR(SEARCH("WARNING",E225)))</formula>
    </cfRule>
    <cfRule type="containsText" dxfId="546" priority="681" operator="containsText" text="OK">
      <formula>NOT(ISERROR(SEARCH("OK",E225)))</formula>
    </cfRule>
  </conditionalFormatting>
  <conditionalFormatting sqref="E225">
    <cfRule type="containsText" dxfId="545" priority="670" operator="containsText" text="OK">
      <formula>NOT(ISERROR(SEARCH("OK",E225)))</formula>
    </cfRule>
  </conditionalFormatting>
  <conditionalFormatting sqref="E225">
    <cfRule type="containsText" dxfId="544" priority="673" operator="containsText" text="WORNING">
      <formula>NOT(ISERROR(SEARCH("WORNING",E225)))</formula>
    </cfRule>
    <cfRule type="containsText" dxfId="543" priority="674" operator="containsText" text="ALERT">
      <formula>NOT(ISERROR(SEARCH("ALERT",E225)))</formula>
    </cfRule>
    <cfRule type="containsText" dxfId="542" priority="675" operator="containsText" text="OK">
      <formula>NOT(ISERROR(SEARCH("OK",E225)))</formula>
    </cfRule>
  </conditionalFormatting>
  <conditionalFormatting sqref="E225">
    <cfRule type="containsText" dxfId="541" priority="671" operator="containsText" text="WARNING">
      <formula>NOT(ISERROR(SEARCH("WARNING",E225)))</formula>
    </cfRule>
    <cfRule type="containsText" dxfId="540" priority="672" operator="containsText" text="OK">
      <formula>NOT(ISERROR(SEARCH("OK",E225)))</formula>
    </cfRule>
  </conditionalFormatting>
  <conditionalFormatting sqref="E226">
    <cfRule type="containsText" dxfId="539" priority="649" operator="containsText" text="OK">
      <formula>NOT(ISERROR(SEARCH("OK",E226)))</formula>
    </cfRule>
  </conditionalFormatting>
  <conditionalFormatting sqref="E226">
    <cfRule type="containsText" dxfId="538" priority="650" operator="containsText" text="WARNING">
      <formula>NOT(ISERROR(SEARCH("WARNING",E226)))</formula>
    </cfRule>
    <cfRule type="containsText" dxfId="537" priority="651" operator="containsText" text="OK">
      <formula>NOT(ISERROR(SEARCH("OK",E226)))</formula>
    </cfRule>
  </conditionalFormatting>
  <conditionalFormatting sqref="E226">
    <cfRule type="containsText" dxfId="536" priority="640" operator="containsText" text="OK">
      <formula>NOT(ISERROR(SEARCH("OK",E226)))</formula>
    </cfRule>
  </conditionalFormatting>
  <conditionalFormatting sqref="E226">
    <cfRule type="containsText" dxfId="535" priority="646" operator="containsText" text="WORNING">
      <formula>NOT(ISERROR(SEARCH("WORNING",E226)))</formula>
    </cfRule>
    <cfRule type="containsText" dxfId="534" priority="647" operator="containsText" text="ALERT">
      <formula>NOT(ISERROR(SEARCH("ALERT",E226)))</formula>
    </cfRule>
    <cfRule type="containsText" dxfId="533" priority="648" operator="containsText" text="OK">
      <formula>NOT(ISERROR(SEARCH("OK",E226)))</formula>
    </cfRule>
  </conditionalFormatting>
  <conditionalFormatting sqref="E226">
    <cfRule type="containsText" dxfId="532" priority="641" operator="containsText" text="WARNING">
      <formula>NOT(ISERROR(SEARCH("WARNING",E226)))</formula>
    </cfRule>
    <cfRule type="containsText" dxfId="531" priority="642" operator="containsText" text="OK">
      <formula>NOT(ISERROR(SEARCH("OK",E226)))</formula>
    </cfRule>
  </conditionalFormatting>
  <conditionalFormatting sqref="E227">
    <cfRule type="containsText" dxfId="530" priority="634" operator="containsText" text="OK">
      <formula>NOT(ISERROR(SEARCH("OK",E227)))</formula>
    </cfRule>
  </conditionalFormatting>
  <conditionalFormatting sqref="E227">
    <cfRule type="containsText" dxfId="529" priority="637" operator="containsText" text="WORNING">
      <formula>NOT(ISERROR(SEARCH("WORNING",E227)))</formula>
    </cfRule>
    <cfRule type="containsText" dxfId="528" priority="638" operator="containsText" text="ALERT">
      <formula>NOT(ISERROR(SEARCH("ALERT",E227)))</formula>
    </cfRule>
    <cfRule type="containsText" dxfId="527" priority="639" operator="containsText" text="OK">
      <formula>NOT(ISERROR(SEARCH("OK",E227)))</formula>
    </cfRule>
  </conditionalFormatting>
  <conditionalFormatting sqref="E227">
    <cfRule type="containsText" dxfId="526" priority="635" operator="containsText" text="WARNING">
      <formula>NOT(ISERROR(SEARCH("WARNING",E227)))</formula>
    </cfRule>
    <cfRule type="containsText" dxfId="525" priority="636" operator="containsText" text="OK">
      <formula>NOT(ISERROR(SEARCH("OK",E227)))</formula>
    </cfRule>
  </conditionalFormatting>
  <conditionalFormatting sqref="E227">
    <cfRule type="containsText" dxfId="524" priority="625" operator="containsText" text="OK">
      <formula>NOT(ISERROR(SEARCH("OK",E227)))</formula>
    </cfRule>
  </conditionalFormatting>
  <conditionalFormatting sqref="E227">
    <cfRule type="containsText" dxfId="523" priority="628" operator="containsText" text="WORNING">
      <formula>NOT(ISERROR(SEARCH("WORNING",E227)))</formula>
    </cfRule>
    <cfRule type="containsText" dxfId="522" priority="629" operator="containsText" text="ALERT">
      <formula>NOT(ISERROR(SEARCH("ALERT",E227)))</formula>
    </cfRule>
    <cfRule type="containsText" dxfId="521" priority="630" operator="containsText" text="OK">
      <formula>NOT(ISERROR(SEARCH("OK",E227)))</formula>
    </cfRule>
  </conditionalFormatting>
  <conditionalFormatting sqref="E227">
    <cfRule type="containsText" dxfId="520" priority="626" operator="containsText" text="WARNING">
      <formula>NOT(ISERROR(SEARCH("WARNING",E227)))</formula>
    </cfRule>
    <cfRule type="containsText" dxfId="519" priority="627" operator="containsText" text="OK">
      <formula>NOT(ISERROR(SEARCH("OK",E227)))</formula>
    </cfRule>
  </conditionalFormatting>
  <conditionalFormatting sqref="E111">
    <cfRule type="containsText" dxfId="518" priority="511" operator="containsText" text="OK">
      <formula>NOT(ISERROR(SEARCH("OK",E111)))</formula>
    </cfRule>
  </conditionalFormatting>
  <conditionalFormatting sqref="E111">
    <cfRule type="containsText" dxfId="517" priority="517" operator="containsText" text="WORNING">
      <formula>NOT(ISERROR(SEARCH("WORNING",E111)))</formula>
    </cfRule>
    <cfRule type="containsText" dxfId="516" priority="518" operator="containsText" text="ALERT">
      <formula>NOT(ISERROR(SEARCH("ALERT",E111)))</formula>
    </cfRule>
    <cfRule type="containsText" dxfId="515" priority="519" operator="containsText" text="OK">
      <formula>NOT(ISERROR(SEARCH("OK",E111)))</formula>
    </cfRule>
  </conditionalFormatting>
  <conditionalFormatting sqref="E111">
    <cfRule type="containsText" dxfId="514" priority="514" operator="containsText" text="WORNING">
      <formula>NOT(ISERROR(SEARCH("WORNING",E111)))</formula>
    </cfRule>
    <cfRule type="containsText" dxfId="513" priority="515" operator="containsText" text="ALERT">
      <formula>NOT(ISERROR(SEARCH("ALERT",E111)))</formula>
    </cfRule>
    <cfRule type="containsText" dxfId="512" priority="516" operator="containsText" text="OK">
      <formula>NOT(ISERROR(SEARCH("OK",E111)))</formula>
    </cfRule>
  </conditionalFormatting>
  <conditionalFormatting sqref="E111">
    <cfRule type="containsText" dxfId="511" priority="512" operator="containsText" text="WARNING">
      <formula>NOT(ISERROR(SEARCH("WARNING",E111)))</formula>
    </cfRule>
    <cfRule type="containsText" dxfId="510" priority="513" operator="containsText" text="OK">
      <formula>NOT(ISERROR(SEARCH("OK",E111)))</formula>
    </cfRule>
  </conditionalFormatting>
  <conditionalFormatting sqref="E112">
    <cfRule type="containsText" dxfId="509" priority="502" operator="containsText" text="OK">
      <formula>NOT(ISERROR(SEARCH("OK",E112)))</formula>
    </cfRule>
  </conditionalFormatting>
  <conditionalFormatting sqref="E112">
    <cfRule type="containsText" dxfId="508" priority="508" operator="containsText" text="WORNING">
      <formula>NOT(ISERROR(SEARCH("WORNING",E112)))</formula>
    </cfRule>
    <cfRule type="containsText" dxfId="507" priority="509" operator="containsText" text="ALERT">
      <formula>NOT(ISERROR(SEARCH("ALERT",E112)))</formula>
    </cfRule>
    <cfRule type="containsText" dxfId="506" priority="510" operator="containsText" text="OK">
      <formula>NOT(ISERROR(SEARCH("OK",E112)))</formula>
    </cfRule>
  </conditionalFormatting>
  <conditionalFormatting sqref="E112">
    <cfRule type="containsText" dxfId="505" priority="505" operator="containsText" text="WORNING">
      <formula>NOT(ISERROR(SEARCH("WORNING",E112)))</formula>
    </cfRule>
    <cfRule type="containsText" dxfId="504" priority="506" operator="containsText" text="ALERT">
      <formula>NOT(ISERROR(SEARCH("ALERT",E112)))</formula>
    </cfRule>
    <cfRule type="containsText" dxfId="503" priority="507" operator="containsText" text="OK">
      <formula>NOT(ISERROR(SEARCH("OK",E112)))</formula>
    </cfRule>
  </conditionalFormatting>
  <conditionalFormatting sqref="E112">
    <cfRule type="containsText" dxfId="502" priority="503" operator="containsText" text="WARNING">
      <formula>NOT(ISERROR(SEARCH("WARNING",E112)))</formula>
    </cfRule>
    <cfRule type="containsText" dxfId="501" priority="504" operator="containsText" text="OK">
      <formula>NOT(ISERROR(SEARCH("OK",E112)))</formula>
    </cfRule>
  </conditionalFormatting>
  <conditionalFormatting sqref="E113">
    <cfRule type="containsText" dxfId="500" priority="493" operator="containsText" text="OK">
      <formula>NOT(ISERROR(SEARCH("OK",E113)))</formula>
    </cfRule>
  </conditionalFormatting>
  <conditionalFormatting sqref="E113">
    <cfRule type="containsText" dxfId="499" priority="499" operator="containsText" text="WORNING">
      <formula>NOT(ISERROR(SEARCH("WORNING",E113)))</formula>
    </cfRule>
    <cfRule type="containsText" dxfId="498" priority="500" operator="containsText" text="ALERT">
      <formula>NOT(ISERROR(SEARCH("ALERT",E113)))</formula>
    </cfRule>
    <cfRule type="containsText" dxfId="497" priority="501" operator="containsText" text="OK">
      <formula>NOT(ISERROR(SEARCH("OK",E113)))</formula>
    </cfRule>
  </conditionalFormatting>
  <conditionalFormatting sqref="E113">
    <cfRule type="containsText" dxfId="496" priority="496" operator="containsText" text="WORNING">
      <formula>NOT(ISERROR(SEARCH("WORNING",E113)))</formula>
    </cfRule>
    <cfRule type="containsText" dxfId="495" priority="497" operator="containsText" text="ALERT">
      <formula>NOT(ISERROR(SEARCH("ALERT",E113)))</formula>
    </cfRule>
    <cfRule type="containsText" dxfId="494" priority="498" operator="containsText" text="OK">
      <formula>NOT(ISERROR(SEARCH("OK",E113)))</formula>
    </cfRule>
  </conditionalFormatting>
  <conditionalFormatting sqref="E113">
    <cfRule type="containsText" dxfId="493" priority="494" operator="containsText" text="WARNING">
      <formula>NOT(ISERROR(SEARCH("WARNING",E113)))</formula>
    </cfRule>
    <cfRule type="containsText" dxfId="492" priority="495" operator="containsText" text="OK">
      <formula>NOT(ISERROR(SEARCH("OK",E113)))</formula>
    </cfRule>
  </conditionalFormatting>
  <conditionalFormatting sqref="E114">
    <cfRule type="containsText" dxfId="491" priority="484" operator="containsText" text="OK">
      <formula>NOT(ISERROR(SEARCH("OK",E114)))</formula>
    </cfRule>
  </conditionalFormatting>
  <conditionalFormatting sqref="E114">
    <cfRule type="containsText" dxfId="490" priority="490" operator="containsText" text="WORNING">
      <formula>NOT(ISERROR(SEARCH("WORNING",E114)))</formula>
    </cfRule>
    <cfRule type="containsText" dxfId="489" priority="491" operator="containsText" text="ALERT">
      <formula>NOT(ISERROR(SEARCH("ALERT",E114)))</formula>
    </cfRule>
    <cfRule type="containsText" dxfId="488" priority="492" operator="containsText" text="OK">
      <formula>NOT(ISERROR(SEARCH("OK",E114)))</formula>
    </cfRule>
  </conditionalFormatting>
  <conditionalFormatting sqref="E114">
    <cfRule type="containsText" dxfId="487" priority="487" operator="containsText" text="WORNING">
      <formula>NOT(ISERROR(SEARCH("WORNING",E114)))</formula>
    </cfRule>
    <cfRule type="containsText" dxfId="486" priority="488" operator="containsText" text="ALERT">
      <formula>NOT(ISERROR(SEARCH("ALERT",E114)))</formula>
    </cfRule>
    <cfRule type="containsText" dxfId="485" priority="489" operator="containsText" text="OK">
      <formula>NOT(ISERROR(SEARCH("OK",E114)))</formula>
    </cfRule>
  </conditionalFormatting>
  <conditionalFormatting sqref="E114">
    <cfRule type="containsText" dxfId="484" priority="485" operator="containsText" text="WARNING">
      <formula>NOT(ISERROR(SEARCH("WARNING",E114)))</formula>
    </cfRule>
    <cfRule type="containsText" dxfId="483" priority="486" operator="containsText" text="OK">
      <formula>NOT(ISERROR(SEARCH("OK",E114)))</formula>
    </cfRule>
  </conditionalFormatting>
  <conditionalFormatting sqref="E111">
    <cfRule type="containsText" dxfId="482" priority="475" operator="containsText" text="OK">
      <formula>NOT(ISERROR(SEARCH("OK",E111)))</formula>
    </cfRule>
  </conditionalFormatting>
  <conditionalFormatting sqref="E111">
    <cfRule type="containsText" dxfId="481" priority="481" operator="containsText" text="WORNING">
      <formula>NOT(ISERROR(SEARCH("WORNING",E111)))</formula>
    </cfRule>
    <cfRule type="containsText" dxfId="480" priority="482" operator="containsText" text="ALERT">
      <formula>NOT(ISERROR(SEARCH("ALERT",E111)))</formula>
    </cfRule>
    <cfRule type="containsText" dxfId="479" priority="483" operator="containsText" text="OK">
      <formula>NOT(ISERROR(SEARCH("OK",E111)))</formula>
    </cfRule>
  </conditionalFormatting>
  <conditionalFormatting sqref="E111">
    <cfRule type="containsText" dxfId="478" priority="478" operator="containsText" text="WORNING">
      <formula>NOT(ISERROR(SEARCH("WORNING",E111)))</formula>
    </cfRule>
    <cfRule type="containsText" dxfId="477" priority="479" operator="containsText" text="ALERT">
      <formula>NOT(ISERROR(SEARCH("ALERT",E111)))</formula>
    </cfRule>
    <cfRule type="containsText" dxfId="476" priority="480" operator="containsText" text="OK">
      <formula>NOT(ISERROR(SEARCH("OK",E111)))</formula>
    </cfRule>
  </conditionalFormatting>
  <conditionalFormatting sqref="E111">
    <cfRule type="containsText" dxfId="475" priority="476" operator="containsText" text="WARNING">
      <formula>NOT(ISERROR(SEARCH("WARNING",E111)))</formula>
    </cfRule>
    <cfRule type="containsText" dxfId="474" priority="477" operator="containsText" text="OK">
      <formula>NOT(ISERROR(SEARCH("OK",E111)))</formula>
    </cfRule>
  </conditionalFormatting>
  <conditionalFormatting sqref="E112">
    <cfRule type="containsText" dxfId="473" priority="466" operator="containsText" text="OK">
      <formula>NOT(ISERROR(SEARCH("OK",E112)))</formula>
    </cfRule>
  </conditionalFormatting>
  <conditionalFormatting sqref="E112">
    <cfRule type="containsText" dxfId="472" priority="472" operator="containsText" text="WORNING">
      <formula>NOT(ISERROR(SEARCH("WORNING",E112)))</formula>
    </cfRule>
    <cfRule type="containsText" dxfId="471" priority="473" operator="containsText" text="ALERT">
      <formula>NOT(ISERROR(SEARCH("ALERT",E112)))</formula>
    </cfRule>
    <cfRule type="containsText" dxfId="470" priority="474" operator="containsText" text="OK">
      <formula>NOT(ISERROR(SEARCH("OK",E112)))</formula>
    </cfRule>
  </conditionalFormatting>
  <conditionalFormatting sqref="E112">
    <cfRule type="containsText" dxfId="469" priority="469" operator="containsText" text="WORNING">
      <formula>NOT(ISERROR(SEARCH("WORNING",E112)))</formula>
    </cfRule>
    <cfRule type="containsText" dxfId="468" priority="470" operator="containsText" text="ALERT">
      <formula>NOT(ISERROR(SEARCH("ALERT",E112)))</formula>
    </cfRule>
    <cfRule type="containsText" dxfId="467" priority="471" operator="containsText" text="OK">
      <formula>NOT(ISERROR(SEARCH("OK",E112)))</formula>
    </cfRule>
  </conditionalFormatting>
  <conditionalFormatting sqref="E112">
    <cfRule type="containsText" dxfId="466" priority="467" operator="containsText" text="WARNING">
      <formula>NOT(ISERROR(SEARCH("WARNING",E112)))</formula>
    </cfRule>
    <cfRule type="containsText" dxfId="465" priority="468" operator="containsText" text="OK">
      <formula>NOT(ISERROR(SEARCH("OK",E112)))</formula>
    </cfRule>
  </conditionalFormatting>
  <conditionalFormatting sqref="E113">
    <cfRule type="containsText" dxfId="464" priority="457" operator="containsText" text="OK">
      <formula>NOT(ISERROR(SEARCH("OK",E113)))</formula>
    </cfRule>
  </conditionalFormatting>
  <conditionalFormatting sqref="E113">
    <cfRule type="containsText" dxfId="463" priority="463" operator="containsText" text="WORNING">
      <formula>NOT(ISERROR(SEARCH("WORNING",E113)))</formula>
    </cfRule>
    <cfRule type="containsText" dxfId="462" priority="464" operator="containsText" text="ALERT">
      <formula>NOT(ISERROR(SEARCH("ALERT",E113)))</formula>
    </cfRule>
    <cfRule type="containsText" dxfId="461" priority="465" operator="containsText" text="OK">
      <formula>NOT(ISERROR(SEARCH("OK",E113)))</formula>
    </cfRule>
  </conditionalFormatting>
  <conditionalFormatting sqref="E113">
    <cfRule type="containsText" dxfId="460" priority="460" operator="containsText" text="WORNING">
      <formula>NOT(ISERROR(SEARCH("WORNING",E113)))</formula>
    </cfRule>
    <cfRule type="containsText" dxfId="459" priority="461" operator="containsText" text="ALERT">
      <formula>NOT(ISERROR(SEARCH("ALERT",E113)))</formula>
    </cfRule>
    <cfRule type="containsText" dxfId="458" priority="462" operator="containsText" text="OK">
      <formula>NOT(ISERROR(SEARCH("OK",E113)))</formula>
    </cfRule>
  </conditionalFormatting>
  <conditionalFormatting sqref="E113">
    <cfRule type="containsText" dxfId="457" priority="458" operator="containsText" text="WARNING">
      <formula>NOT(ISERROR(SEARCH("WARNING",E113)))</formula>
    </cfRule>
    <cfRule type="containsText" dxfId="456" priority="459" operator="containsText" text="OK">
      <formula>NOT(ISERROR(SEARCH("OK",E113)))</formula>
    </cfRule>
  </conditionalFormatting>
  <conditionalFormatting sqref="E114">
    <cfRule type="containsText" dxfId="455" priority="448" operator="containsText" text="OK">
      <formula>NOT(ISERROR(SEARCH("OK",E114)))</formula>
    </cfRule>
  </conditionalFormatting>
  <conditionalFormatting sqref="E114">
    <cfRule type="containsText" dxfId="454" priority="454" operator="containsText" text="WORNING">
      <formula>NOT(ISERROR(SEARCH("WORNING",E114)))</formula>
    </cfRule>
    <cfRule type="containsText" dxfId="453" priority="455" operator="containsText" text="ALERT">
      <formula>NOT(ISERROR(SEARCH("ALERT",E114)))</formula>
    </cfRule>
    <cfRule type="containsText" dxfId="452" priority="456" operator="containsText" text="OK">
      <formula>NOT(ISERROR(SEARCH("OK",E114)))</formula>
    </cfRule>
  </conditionalFormatting>
  <conditionalFormatting sqref="E114">
    <cfRule type="containsText" dxfId="451" priority="451" operator="containsText" text="WORNING">
      <formula>NOT(ISERROR(SEARCH("WORNING",E114)))</formula>
    </cfRule>
    <cfRule type="containsText" dxfId="450" priority="452" operator="containsText" text="ALERT">
      <formula>NOT(ISERROR(SEARCH("ALERT",E114)))</formula>
    </cfRule>
    <cfRule type="containsText" dxfId="449" priority="453" operator="containsText" text="OK">
      <formula>NOT(ISERROR(SEARCH("OK",E114)))</formula>
    </cfRule>
  </conditionalFormatting>
  <conditionalFormatting sqref="E114">
    <cfRule type="containsText" dxfId="448" priority="449" operator="containsText" text="WARNING">
      <formula>NOT(ISERROR(SEARCH("WARNING",E114)))</formula>
    </cfRule>
    <cfRule type="containsText" dxfId="447" priority="450" operator="containsText" text="OK">
      <formula>NOT(ISERROR(SEARCH("OK",E114)))</formula>
    </cfRule>
  </conditionalFormatting>
  <conditionalFormatting sqref="E162">
    <cfRule type="containsText" dxfId="446" priority="439" operator="containsText" text="OK">
      <formula>NOT(ISERROR(SEARCH("OK",E162)))</formula>
    </cfRule>
  </conditionalFormatting>
  <conditionalFormatting sqref="E162">
    <cfRule type="containsText" dxfId="445" priority="445" operator="containsText" text="WORNING">
      <formula>NOT(ISERROR(SEARCH("WORNING",E162)))</formula>
    </cfRule>
    <cfRule type="containsText" dxfId="444" priority="446" operator="containsText" text="ALERT">
      <formula>NOT(ISERROR(SEARCH("ALERT",E162)))</formula>
    </cfRule>
    <cfRule type="containsText" dxfId="443" priority="447" operator="containsText" text="OK">
      <formula>NOT(ISERROR(SEARCH("OK",E162)))</formula>
    </cfRule>
  </conditionalFormatting>
  <conditionalFormatting sqref="E162">
    <cfRule type="containsText" dxfId="442" priority="442" operator="containsText" text="WORNING">
      <formula>NOT(ISERROR(SEARCH("WORNING",E162)))</formula>
    </cfRule>
    <cfRule type="containsText" dxfId="441" priority="443" operator="containsText" text="ALERT">
      <formula>NOT(ISERROR(SEARCH("ALERT",E162)))</formula>
    </cfRule>
    <cfRule type="containsText" dxfId="440" priority="444" operator="containsText" text="OK">
      <formula>NOT(ISERROR(SEARCH("OK",E162)))</formula>
    </cfRule>
  </conditionalFormatting>
  <conditionalFormatting sqref="E162">
    <cfRule type="containsText" dxfId="439" priority="440" operator="containsText" text="WARNING">
      <formula>NOT(ISERROR(SEARCH("WARNING",E162)))</formula>
    </cfRule>
    <cfRule type="containsText" dxfId="438" priority="441" operator="containsText" text="OK">
      <formula>NOT(ISERROR(SEARCH("OK",E162)))</formula>
    </cfRule>
  </conditionalFormatting>
  <conditionalFormatting sqref="E163">
    <cfRule type="containsText" dxfId="437" priority="430" operator="containsText" text="OK">
      <formula>NOT(ISERROR(SEARCH("OK",E163)))</formula>
    </cfRule>
  </conditionalFormatting>
  <conditionalFormatting sqref="E163">
    <cfRule type="containsText" dxfId="436" priority="436" operator="containsText" text="WORNING">
      <formula>NOT(ISERROR(SEARCH("WORNING",E163)))</formula>
    </cfRule>
    <cfRule type="containsText" dxfId="435" priority="437" operator="containsText" text="ALERT">
      <formula>NOT(ISERROR(SEARCH("ALERT",E163)))</formula>
    </cfRule>
    <cfRule type="containsText" dxfId="434" priority="438" operator="containsText" text="OK">
      <formula>NOT(ISERROR(SEARCH("OK",E163)))</formula>
    </cfRule>
  </conditionalFormatting>
  <conditionalFormatting sqref="E163">
    <cfRule type="containsText" dxfId="433" priority="433" operator="containsText" text="WORNING">
      <formula>NOT(ISERROR(SEARCH("WORNING",E163)))</formula>
    </cfRule>
    <cfRule type="containsText" dxfId="432" priority="434" operator="containsText" text="ALERT">
      <formula>NOT(ISERROR(SEARCH("ALERT",E163)))</formula>
    </cfRule>
    <cfRule type="containsText" dxfId="431" priority="435" operator="containsText" text="OK">
      <formula>NOT(ISERROR(SEARCH("OK",E163)))</formula>
    </cfRule>
  </conditionalFormatting>
  <conditionalFormatting sqref="E163">
    <cfRule type="containsText" dxfId="430" priority="431" operator="containsText" text="WARNING">
      <formula>NOT(ISERROR(SEARCH("WARNING",E163)))</formula>
    </cfRule>
    <cfRule type="containsText" dxfId="429" priority="432" operator="containsText" text="OK">
      <formula>NOT(ISERROR(SEARCH("OK",E163)))</formula>
    </cfRule>
  </conditionalFormatting>
  <conditionalFormatting sqref="E164">
    <cfRule type="containsText" dxfId="428" priority="421" operator="containsText" text="OK">
      <formula>NOT(ISERROR(SEARCH("OK",E164)))</formula>
    </cfRule>
  </conditionalFormatting>
  <conditionalFormatting sqref="E164">
    <cfRule type="containsText" dxfId="427" priority="427" operator="containsText" text="WORNING">
      <formula>NOT(ISERROR(SEARCH("WORNING",E164)))</formula>
    </cfRule>
    <cfRule type="containsText" dxfId="426" priority="428" operator="containsText" text="ALERT">
      <formula>NOT(ISERROR(SEARCH("ALERT",E164)))</formula>
    </cfRule>
    <cfRule type="containsText" dxfId="425" priority="429" operator="containsText" text="OK">
      <formula>NOT(ISERROR(SEARCH("OK",E164)))</formula>
    </cfRule>
  </conditionalFormatting>
  <conditionalFormatting sqref="E164">
    <cfRule type="containsText" dxfId="424" priority="424" operator="containsText" text="WORNING">
      <formula>NOT(ISERROR(SEARCH("WORNING",E164)))</formula>
    </cfRule>
    <cfRule type="containsText" dxfId="423" priority="425" operator="containsText" text="ALERT">
      <formula>NOT(ISERROR(SEARCH("ALERT",E164)))</formula>
    </cfRule>
    <cfRule type="containsText" dxfId="422" priority="426" operator="containsText" text="OK">
      <formula>NOT(ISERROR(SEARCH("OK",E164)))</formula>
    </cfRule>
  </conditionalFormatting>
  <conditionalFormatting sqref="E164">
    <cfRule type="containsText" dxfId="421" priority="422" operator="containsText" text="WARNING">
      <formula>NOT(ISERROR(SEARCH("WARNING",E164)))</formula>
    </cfRule>
    <cfRule type="containsText" dxfId="420" priority="423" operator="containsText" text="OK">
      <formula>NOT(ISERROR(SEARCH("OK",E164)))</formula>
    </cfRule>
  </conditionalFormatting>
  <conditionalFormatting sqref="E165">
    <cfRule type="containsText" dxfId="419" priority="412" operator="containsText" text="OK">
      <formula>NOT(ISERROR(SEARCH("OK",E165)))</formula>
    </cfRule>
  </conditionalFormatting>
  <conditionalFormatting sqref="E165">
    <cfRule type="containsText" dxfId="418" priority="418" operator="containsText" text="WORNING">
      <formula>NOT(ISERROR(SEARCH("WORNING",E165)))</formula>
    </cfRule>
    <cfRule type="containsText" dxfId="417" priority="419" operator="containsText" text="ALERT">
      <formula>NOT(ISERROR(SEARCH("ALERT",E165)))</formula>
    </cfRule>
    <cfRule type="containsText" dxfId="416" priority="420" operator="containsText" text="OK">
      <formula>NOT(ISERROR(SEARCH("OK",E165)))</formula>
    </cfRule>
  </conditionalFormatting>
  <conditionalFormatting sqref="E165">
    <cfRule type="containsText" dxfId="415" priority="415" operator="containsText" text="WORNING">
      <formula>NOT(ISERROR(SEARCH("WORNING",E165)))</formula>
    </cfRule>
    <cfRule type="containsText" dxfId="414" priority="416" operator="containsText" text="ALERT">
      <formula>NOT(ISERROR(SEARCH("ALERT",E165)))</formula>
    </cfRule>
    <cfRule type="containsText" dxfId="413" priority="417" operator="containsText" text="OK">
      <formula>NOT(ISERROR(SEARCH("OK",E165)))</formula>
    </cfRule>
  </conditionalFormatting>
  <conditionalFormatting sqref="E165">
    <cfRule type="containsText" dxfId="412" priority="413" operator="containsText" text="WARNING">
      <formula>NOT(ISERROR(SEARCH("WARNING",E165)))</formula>
    </cfRule>
    <cfRule type="containsText" dxfId="411" priority="414" operator="containsText" text="OK">
      <formula>NOT(ISERROR(SEARCH("OK",E165)))</formula>
    </cfRule>
  </conditionalFormatting>
  <conditionalFormatting sqref="E162">
    <cfRule type="containsText" dxfId="410" priority="403" operator="containsText" text="OK">
      <formula>NOT(ISERROR(SEARCH("OK",E162)))</formula>
    </cfRule>
  </conditionalFormatting>
  <conditionalFormatting sqref="E162">
    <cfRule type="containsText" dxfId="409" priority="409" operator="containsText" text="WORNING">
      <formula>NOT(ISERROR(SEARCH("WORNING",E162)))</formula>
    </cfRule>
    <cfRule type="containsText" dxfId="408" priority="410" operator="containsText" text="ALERT">
      <formula>NOT(ISERROR(SEARCH("ALERT",E162)))</formula>
    </cfRule>
    <cfRule type="containsText" dxfId="407" priority="411" operator="containsText" text="OK">
      <formula>NOT(ISERROR(SEARCH("OK",E162)))</formula>
    </cfRule>
  </conditionalFormatting>
  <conditionalFormatting sqref="E162">
    <cfRule type="containsText" dxfId="406" priority="406" operator="containsText" text="WORNING">
      <formula>NOT(ISERROR(SEARCH("WORNING",E162)))</formula>
    </cfRule>
    <cfRule type="containsText" dxfId="405" priority="407" operator="containsText" text="ALERT">
      <formula>NOT(ISERROR(SEARCH("ALERT",E162)))</formula>
    </cfRule>
    <cfRule type="containsText" dxfId="404" priority="408" operator="containsText" text="OK">
      <formula>NOT(ISERROR(SEARCH("OK",E162)))</formula>
    </cfRule>
  </conditionalFormatting>
  <conditionalFormatting sqref="E162">
    <cfRule type="containsText" dxfId="403" priority="404" operator="containsText" text="WARNING">
      <formula>NOT(ISERROR(SEARCH("WARNING",E162)))</formula>
    </cfRule>
    <cfRule type="containsText" dxfId="402" priority="405" operator="containsText" text="OK">
      <formula>NOT(ISERROR(SEARCH("OK",E162)))</formula>
    </cfRule>
  </conditionalFormatting>
  <conditionalFormatting sqref="E163">
    <cfRule type="containsText" dxfId="401" priority="394" operator="containsText" text="OK">
      <formula>NOT(ISERROR(SEARCH("OK",E163)))</formula>
    </cfRule>
  </conditionalFormatting>
  <conditionalFormatting sqref="E163">
    <cfRule type="containsText" dxfId="400" priority="400" operator="containsText" text="WORNING">
      <formula>NOT(ISERROR(SEARCH("WORNING",E163)))</formula>
    </cfRule>
    <cfRule type="containsText" dxfId="399" priority="401" operator="containsText" text="ALERT">
      <formula>NOT(ISERROR(SEARCH("ALERT",E163)))</formula>
    </cfRule>
    <cfRule type="containsText" dxfId="398" priority="402" operator="containsText" text="OK">
      <formula>NOT(ISERROR(SEARCH("OK",E163)))</formula>
    </cfRule>
  </conditionalFormatting>
  <conditionalFormatting sqref="E163">
    <cfRule type="containsText" dxfId="397" priority="397" operator="containsText" text="WORNING">
      <formula>NOT(ISERROR(SEARCH("WORNING",E163)))</formula>
    </cfRule>
    <cfRule type="containsText" dxfId="396" priority="398" operator="containsText" text="ALERT">
      <formula>NOT(ISERROR(SEARCH("ALERT",E163)))</formula>
    </cfRule>
    <cfRule type="containsText" dxfId="395" priority="399" operator="containsText" text="OK">
      <formula>NOT(ISERROR(SEARCH("OK",E163)))</formula>
    </cfRule>
  </conditionalFormatting>
  <conditionalFormatting sqref="E163">
    <cfRule type="containsText" dxfId="394" priority="395" operator="containsText" text="WARNING">
      <formula>NOT(ISERROR(SEARCH("WARNING",E163)))</formula>
    </cfRule>
    <cfRule type="containsText" dxfId="393" priority="396" operator="containsText" text="OK">
      <formula>NOT(ISERROR(SEARCH("OK",E163)))</formula>
    </cfRule>
  </conditionalFormatting>
  <conditionalFormatting sqref="E164">
    <cfRule type="containsText" dxfId="392" priority="385" operator="containsText" text="OK">
      <formula>NOT(ISERROR(SEARCH("OK",E164)))</formula>
    </cfRule>
  </conditionalFormatting>
  <conditionalFormatting sqref="E164">
    <cfRule type="containsText" dxfId="391" priority="391" operator="containsText" text="WORNING">
      <formula>NOT(ISERROR(SEARCH("WORNING",E164)))</formula>
    </cfRule>
    <cfRule type="containsText" dxfId="390" priority="392" operator="containsText" text="ALERT">
      <formula>NOT(ISERROR(SEARCH("ALERT",E164)))</formula>
    </cfRule>
    <cfRule type="containsText" dxfId="389" priority="393" operator="containsText" text="OK">
      <formula>NOT(ISERROR(SEARCH("OK",E164)))</formula>
    </cfRule>
  </conditionalFormatting>
  <conditionalFormatting sqref="E164">
    <cfRule type="containsText" dxfId="388" priority="388" operator="containsText" text="WORNING">
      <formula>NOT(ISERROR(SEARCH("WORNING",E164)))</formula>
    </cfRule>
    <cfRule type="containsText" dxfId="387" priority="389" operator="containsText" text="ALERT">
      <formula>NOT(ISERROR(SEARCH("ALERT",E164)))</formula>
    </cfRule>
    <cfRule type="containsText" dxfId="386" priority="390" operator="containsText" text="OK">
      <formula>NOT(ISERROR(SEARCH("OK",E164)))</formula>
    </cfRule>
  </conditionalFormatting>
  <conditionalFormatting sqref="E164">
    <cfRule type="containsText" dxfId="385" priority="386" operator="containsText" text="WARNING">
      <formula>NOT(ISERROR(SEARCH("WARNING",E164)))</formula>
    </cfRule>
    <cfRule type="containsText" dxfId="384" priority="387" operator="containsText" text="OK">
      <formula>NOT(ISERROR(SEARCH("OK",E164)))</formula>
    </cfRule>
  </conditionalFormatting>
  <conditionalFormatting sqref="E165">
    <cfRule type="containsText" dxfId="383" priority="376" operator="containsText" text="OK">
      <formula>NOT(ISERROR(SEARCH("OK",E165)))</formula>
    </cfRule>
  </conditionalFormatting>
  <conditionalFormatting sqref="E165">
    <cfRule type="containsText" dxfId="382" priority="382" operator="containsText" text="WORNING">
      <formula>NOT(ISERROR(SEARCH("WORNING",E165)))</formula>
    </cfRule>
    <cfRule type="containsText" dxfId="381" priority="383" operator="containsText" text="ALERT">
      <formula>NOT(ISERROR(SEARCH("ALERT",E165)))</formula>
    </cfRule>
    <cfRule type="containsText" dxfId="380" priority="384" operator="containsText" text="OK">
      <formula>NOT(ISERROR(SEARCH("OK",E165)))</formula>
    </cfRule>
  </conditionalFormatting>
  <conditionalFormatting sqref="E165">
    <cfRule type="containsText" dxfId="379" priority="379" operator="containsText" text="WORNING">
      <formula>NOT(ISERROR(SEARCH("WORNING",E165)))</formula>
    </cfRule>
    <cfRule type="containsText" dxfId="378" priority="380" operator="containsText" text="ALERT">
      <formula>NOT(ISERROR(SEARCH("ALERT",E165)))</formula>
    </cfRule>
    <cfRule type="containsText" dxfId="377" priority="381" operator="containsText" text="OK">
      <formula>NOT(ISERROR(SEARCH("OK",E165)))</formula>
    </cfRule>
  </conditionalFormatting>
  <conditionalFormatting sqref="E165">
    <cfRule type="containsText" dxfId="376" priority="377" operator="containsText" text="WARNING">
      <formula>NOT(ISERROR(SEARCH("WARNING",E165)))</formula>
    </cfRule>
    <cfRule type="containsText" dxfId="375" priority="378" operator="containsText" text="OK">
      <formula>NOT(ISERROR(SEARCH("OK",E165)))</formula>
    </cfRule>
  </conditionalFormatting>
  <conditionalFormatting sqref="E162">
    <cfRule type="containsText" dxfId="374" priority="367" operator="containsText" text="OK">
      <formula>NOT(ISERROR(SEARCH("OK",E162)))</formula>
    </cfRule>
  </conditionalFormatting>
  <conditionalFormatting sqref="E162">
    <cfRule type="containsText" dxfId="373" priority="373" operator="containsText" text="WORNING">
      <formula>NOT(ISERROR(SEARCH("WORNING",E162)))</formula>
    </cfRule>
    <cfRule type="containsText" dxfId="372" priority="374" operator="containsText" text="ALERT">
      <formula>NOT(ISERROR(SEARCH("ALERT",E162)))</formula>
    </cfRule>
    <cfRule type="containsText" dxfId="371" priority="375" operator="containsText" text="OK">
      <formula>NOT(ISERROR(SEARCH("OK",E162)))</formula>
    </cfRule>
  </conditionalFormatting>
  <conditionalFormatting sqref="E162">
    <cfRule type="containsText" dxfId="370" priority="370" operator="containsText" text="WORNING">
      <formula>NOT(ISERROR(SEARCH("WORNING",E162)))</formula>
    </cfRule>
    <cfRule type="containsText" dxfId="369" priority="371" operator="containsText" text="ALERT">
      <formula>NOT(ISERROR(SEARCH("ALERT",E162)))</formula>
    </cfRule>
    <cfRule type="containsText" dxfId="368" priority="372" operator="containsText" text="OK">
      <formula>NOT(ISERROR(SEARCH("OK",E162)))</formula>
    </cfRule>
  </conditionalFormatting>
  <conditionalFormatting sqref="E162">
    <cfRule type="containsText" dxfId="367" priority="368" operator="containsText" text="WARNING">
      <formula>NOT(ISERROR(SEARCH("WARNING",E162)))</formula>
    </cfRule>
    <cfRule type="containsText" dxfId="366" priority="369" operator="containsText" text="OK">
      <formula>NOT(ISERROR(SEARCH("OK",E162)))</formula>
    </cfRule>
  </conditionalFormatting>
  <conditionalFormatting sqref="E163">
    <cfRule type="containsText" dxfId="365" priority="358" operator="containsText" text="OK">
      <formula>NOT(ISERROR(SEARCH("OK",E163)))</formula>
    </cfRule>
  </conditionalFormatting>
  <conditionalFormatting sqref="E163">
    <cfRule type="containsText" dxfId="364" priority="364" operator="containsText" text="WORNING">
      <formula>NOT(ISERROR(SEARCH("WORNING",E163)))</formula>
    </cfRule>
    <cfRule type="containsText" dxfId="363" priority="365" operator="containsText" text="ALERT">
      <formula>NOT(ISERROR(SEARCH("ALERT",E163)))</formula>
    </cfRule>
    <cfRule type="containsText" dxfId="362" priority="366" operator="containsText" text="OK">
      <formula>NOT(ISERROR(SEARCH("OK",E163)))</formula>
    </cfRule>
  </conditionalFormatting>
  <conditionalFormatting sqref="E163">
    <cfRule type="containsText" dxfId="361" priority="361" operator="containsText" text="WORNING">
      <formula>NOT(ISERROR(SEARCH("WORNING",E163)))</formula>
    </cfRule>
    <cfRule type="containsText" dxfId="360" priority="362" operator="containsText" text="ALERT">
      <formula>NOT(ISERROR(SEARCH("ALERT",E163)))</formula>
    </cfRule>
    <cfRule type="containsText" dxfId="359" priority="363" operator="containsText" text="OK">
      <formula>NOT(ISERROR(SEARCH("OK",E163)))</formula>
    </cfRule>
  </conditionalFormatting>
  <conditionalFormatting sqref="E163">
    <cfRule type="containsText" dxfId="358" priority="359" operator="containsText" text="WARNING">
      <formula>NOT(ISERROR(SEARCH("WARNING",E163)))</formula>
    </cfRule>
    <cfRule type="containsText" dxfId="357" priority="360" operator="containsText" text="OK">
      <formula>NOT(ISERROR(SEARCH("OK",E163)))</formula>
    </cfRule>
  </conditionalFormatting>
  <conditionalFormatting sqref="E164">
    <cfRule type="containsText" dxfId="356" priority="349" operator="containsText" text="OK">
      <formula>NOT(ISERROR(SEARCH("OK",E164)))</formula>
    </cfRule>
  </conditionalFormatting>
  <conditionalFormatting sqref="E164">
    <cfRule type="containsText" dxfId="355" priority="355" operator="containsText" text="WORNING">
      <formula>NOT(ISERROR(SEARCH("WORNING",E164)))</formula>
    </cfRule>
    <cfRule type="containsText" dxfId="354" priority="356" operator="containsText" text="ALERT">
      <formula>NOT(ISERROR(SEARCH("ALERT",E164)))</formula>
    </cfRule>
    <cfRule type="containsText" dxfId="353" priority="357" operator="containsText" text="OK">
      <formula>NOT(ISERROR(SEARCH("OK",E164)))</formula>
    </cfRule>
  </conditionalFormatting>
  <conditionalFormatting sqref="E164">
    <cfRule type="containsText" dxfId="352" priority="352" operator="containsText" text="WORNING">
      <formula>NOT(ISERROR(SEARCH("WORNING",E164)))</formula>
    </cfRule>
    <cfRule type="containsText" dxfId="351" priority="353" operator="containsText" text="ALERT">
      <formula>NOT(ISERROR(SEARCH("ALERT",E164)))</formula>
    </cfRule>
    <cfRule type="containsText" dxfId="350" priority="354" operator="containsText" text="OK">
      <formula>NOT(ISERROR(SEARCH("OK",E164)))</formula>
    </cfRule>
  </conditionalFormatting>
  <conditionalFormatting sqref="E164">
    <cfRule type="containsText" dxfId="349" priority="350" operator="containsText" text="WARNING">
      <formula>NOT(ISERROR(SEARCH("WARNING",E164)))</formula>
    </cfRule>
    <cfRule type="containsText" dxfId="348" priority="351" operator="containsText" text="OK">
      <formula>NOT(ISERROR(SEARCH("OK",E164)))</formula>
    </cfRule>
  </conditionalFormatting>
  <conditionalFormatting sqref="E165">
    <cfRule type="containsText" dxfId="347" priority="340" operator="containsText" text="OK">
      <formula>NOT(ISERROR(SEARCH("OK",E165)))</formula>
    </cfRule>
  </conditionalFormatting>
  <conditionalFormatting sqref="E165">
    <cfRule type="containsText" dxfId="346" priority="346" operator="containsText" text="WORNING">
      <formula>NOT(ISERROR(SEARCH("WORNING",E165)))</formula>
    </cfRule>
    <cfRule type="containsText" dxfId="345" priority="347" operator="containsText" text="ALERT">
      <formula>NOT(ISERROR(SEARCH("ALERT",E165)))</formula>
    </cfRule>
    <cfRule type="containsText" dxfId="344" priority="348" operator="containsText" text="OK">
      <formula>NOT(ISERROR(SEARCH("OK",E165)))</formula>
    </cfRule>
  </conditionalFormatting>
  <conditionalFormatting sqref="E165">
    <cfRule type="containsText" dxfId="343" priority="343" operator="containsText" text="WORNING">
      <formula>NOT(ISERROR(SEARCH("WORNING",E165)))</formula>
    </cfRule>
    <cfRule type="containsText" dxfId="342" priority="344" operator="containsText" text="ALERT">
      <formula>NOT(ISERROR(SEARCH("ALERT",E165)))</formula>
    </cfRule>
    <cfRule type="containsText" dxfId="341" priority="345" operator="containsText" text="OK">
      <formula>NOT(ISERROR(SEARCH("OK",E165)))</formula>
    </cfRule>
  </conditionalFormatting>
  <conditionalFormatting sqref="E165">
    <cfRule type="containsText" dxfId="340" priority="341" operator="containsText" text="WARNING">
      <formula>NOT(ISERROR(SEARCH("WARNING",E165)))</formula>
    </cfRule>
    <cfRule type="containsText" dxfId="339" priority="342" operator="containsText" text="OK">
      <formula>NOT(ISERROR(SEARCH("OK",E165)))</formula>
    </cfRule>
  </conditionalFormatting>
  <conditionalFormatting sqref="E218">
    <cfRule type="containsText" dxfId="338" priority="331" operator="containsText" text="OK">
      <formula>NOT(ISERROR(SEARCH("OK",E218)))</formula>
    </cfRule>
  </conditionalFormatting>
  <conditionalFormatting sqref="E218">
    <cfRule type="containsText" dxfId="337" priority="337" operator="containsText" text="WORNING">
      <formula>NOT(ISERROR(SEARCH("WORNING",E218)))</formula>
    </cfRule>
    <cfRule type="containsText" dxfId="336" priority="338" operator="containsText" text="ALERT">
      <formula>NOT(ISERROR(SEARCH("ALERT",E218)))</formula>
    </cfRule>
    <cfRule type="containsText" dxfId="335" priority="339" operator="containsText" text="OK">
      <formula>NOT(ISERROR(SEARCH("OK",E218)))</formula>
    </cfRule>
  </conditionalFormatting>
  <conditionalFormatting sqref="E218">
    <cfRule type="containsText" dxfId="334" priority="334" operator="containsText" text="WORNING">
      <formula>NOT(ISERROR(SEARCH("WORNING",E218)))</formula>
    </cfRule>
    <cfRule type="containsText" dxfId="333" priority="335" operator="containsText" text="ALERT">
      <formula>NOT(ISERROR(SEARCH("ALERT",E218)))</formula>
    </cfRule>
    <cfRule type="containsText" dxfId="332" priority="336" operator="containsText" text="OK">
      <formula>NOT(ISERROR(SEARCH("OK",E218)))</formula>
    </cfRule>
  </conditionalFormatting>
  <conditionalFormatting sqref="E218">
    <cfRule type="containsText" dxfId="331" priority="332" operator="containsText" text="WARNING">
      <formula>NOT(ISERROR(SEARCH("WARNING",E218)))</formula>
    </cfRule>
    <cfRule type="containsText" dxfId="330" priority="333" operator="containsText" text="OK">
      <formula>NOT(ISERROR(SEARCH("OK",E218)))</formula>
    </cfRule>
  </conditionalFormatting>
  <conditionalFormatting sqref="E219">
    <cfRule type="containsText" dxfId="329" priority="322" operator="containsText" text="OK">
      <formula>NOT(ISERROR(SEARCH("OK",E219)))</formula>
    </cfRule>
  </conditionalFormatting>
  <conditionalFormatting sqref="E219">
    <cfRule type="containsText" dxfId="328" priority="328" operator="containsText" text="WORNING">
      <formula>NOT(ISERROR(SEARCH("WORNING",E219)))</formula>
    </cfRule>
    <cfRule type="containsText" dxfId="327" priority="329" operator="containsText" text="ALERT">
      <formula>NOT(ISERROR(SEARCH("ALERT",E219)))</formula>
    </cfRule>
    <cfRule type="containsText" dxfId="326" priority="330" operator="containsText" text="OK">
      <formula>NOT(ISERROR(SEARCH("OK",E219)))</formula>
    </cfRule>
  </conditionalFormatting>
  <conditionalFormatting sqref="E219">
    <cfRule type="containsText" dxfId="325" priority="325" operator="containsText" text="WORNING">
      <formula>NOT(ISERROR(SEARCH("WORNING",E219)))</formula>
    </cfRule>
    <cfRule type="containsText" dxfId="324" priority="326" operator="containsText" text="ALERT">
      <formula>NOT(ISERROR(SEARCH("ALERT",E219)))</formula>
    </cfRule>
    <cfRule type="containsText" dxfId="323" priority="327" operator="containsText" text="OK">
      <formula>NOT(ISERROR(SEARCH("OK",E219)))</formula>
    </cfRule>
  </conditionalFormatting>
  <conditionalFormatting sqref="E219">
    <cfRule type="containsText" dxfId="322" priority="323" operator="containsText" text="WARNING">
      <formula>NOT(ISERROR(SEARCH("WARNING",E219)))</formula>
    </cfRule>
    <cfRule type="containsText" dxfId="321" priority="324" operator="containsText" text="OK">
      <formula>NOT(ISERROR(SEARCH("OK",E219)))</formula>
    </cfRule>
  </conditionalFormatting>
  <conditionalFormatting sqref="E220">
    <cfRule type="containsText" dxfId="320" priority="313" operator="containsText" text="OK">
      <formula>NOT(ISERROR(SEARCH("OK",E220)))</formula>
    </cfRule>
  </conditionalFormatting>
  <conditionalFormatting sqref="E220">
    <cfRule type="containsText" dxfId="319" priority="319" operator="containsText" text="WORNING">
      <formula>NOT(ISERROR(SEARCH("WORNING",E220)))</formula>
    </cfRule>
    <cfRule type="containsText" dxfId="318" priority="320" operator="containsText" text="ALERT">
      <formula>NOT(ISERROR(SEARCH("ALERT",E220)))</formula>
    </cfRule>
    <cfRule type="containsText" dxfId="317" priority="321" operator="containsText" text="OK">
      <formula>NOT(ISERROR(SEARCH("OK",E220)))</formula>
    </cfRule>
  </conditionalFormatting>
  <conditionalFormatting sqref="E220">
    <cfRule type="containsText" dxfId="316" priority="316" operator="containsText" text="WORNING">
      <formula>NOT(ISERROR(SEARCH("WORNING",E220)))</formula>
    </cfRule>
    <cfRule type="containsText" dxfId="315" priority="317" operator="containsText" text="ALERT">
      <formula>NOT(ISERROR(SEARCH("ALERT",E220)))</formula>
    </cfRule>
    <cfRule type="containsText" dxfId="314" priority="318" operator="containsText" text="OK">
      <formula>NOT(ISERROR(SEARCH("OK",E220)))</formula>
    </cfRule>
  </conditionalFormatting>
  <conditionalFormatting sqref="E220">
    <cfRule type="containsText" dxfId="313" priority="314" operator="containsText" text="WARNING">
      <formula>NOT(ISERROR(SEARCH("WARNING",E220)))</formula>
    </cfRule>
    <cfRule type="containsText" dxfId="312" priority="315" operator="containsText" text="OK">
      <formula>NOT(ISERROR(SEARCH("OK",E220)))</formula>
    </cfRule>
  </conditionalFormatting>
  <conditionalFormatting sqref="E221">
    <cfRule type="containsText" dxfId="311" priority="304" operator="containsText" text="OK">
      <formula>NOT(ISERROR(SEARCH("OK",E221)))</formula>
    </cfRule>
  </conditionalFormatting>
  <conditionalFormatting sqref="E221">
    <cfRule type="containsText" dxfId="310" priority="310" operator="containsText" text="WORNING">
      <formula>NOT(ISERROR(SEARCH("WORNING",E221)))</formula>
    </cfRule>
    <cfRule type="containsText" dxfId="309" priority="311" operator="containsText" text="ALERT">
      <formula>NOT(ISERROR(SEARCH("ALERT",E221)))</formula>
    </cfRule>
    <cfRule type="containsText" dxfId="308" priority="312" operator="containsText" text="OK">
      <formula>NOT(ISERROR(SEARCH("OK",E221)))</formula>
    </cfRule>
  </conditionalFormatting>
  <conditionalFormatting sqref="E221">
    <cfRule type="containsText" dxfId="307" priority="307" operator="containsText" text="WORNING">
      <formula>NOT(ISERROR(SEARCH("WORNING",E221)))</formula>
    </cfRule>
    <cfRule type="containsText" dxfId="306" priority="308" operator="containsText" text="ALERT">
      <formula>NOT(ISERROR(SEARCH("ALERT",E221)))</formula>
    </cfRule>
    <cfRule type="containsText" dxfId="305" priority="309" operator="containsText" text="OK">
      <formula>NOT(ISERROR(SEARCH("OK",E221)))</formula>
    </cfRule>
  </conditionalFormatting>
  <conditionalFormatting sqref="E221">
    <cfRule type="containsText" dxfId="304" priority="305" operator="containsText" text="WARNING">
      <formula>NOT(ISERROR(SEARCH("WARNING",E221)))</formula>
    </cfRule>
    <cfRule type="containsText" dxfId="303" priority="306" operator="containsText" text="OK">
      <formula>NOT(ISERROR(SEARCH("OK",E221)))</formula>
    </cfRule>
  </conditionalFormatting>
  <conditionalFormatting sqref="E218">
    <cfRule type="containsText" dxfId="302" priority="295" operator="containsText" text="OK">
      <formula>NOT(ISERROR(SEARCH("OK",E218)))</formula>
    </cfRule>
  </conditionalFormatting>
  <conditionalFormatting sqref="E218">
    <cfRule type="containsText" dxfId="301" priority="301" operator="containsText" text="WORNING">
      <formula>NOT(ISERROR(SEARCH("WORNING",E218)))</formula>
    </cfRule>
    <cfRule type="containsText" dxfId="300" priority="302" operator="containsText" text="ALERT">
      <formula>NOT(ISERROR(SEARCH("ALERT",E218)))</formula>
    </cfRule>
    <cfRule type="containsText" dxfId="299" priority="303" operator="containsText" text="OK">
      <formula>NOT(ISERROR(SEARCH("OK",E218)))</formula>
    </cfRule>
  </conditionalFormatting>
  <conditionalFormatting sqref="E218">
    <cfRule type="containsText" dxfId="298" priority="298" operator="containsText" text="WORNING">
      <formula>NOT(ISERROR(SEARCH("WORNING",E218)))</formula>
    </cfRule>
    <cfRule type="containsText" dxfId="297" priority="299" operator="containsText" text="ALERT">
      <formula>NOT(ISERROR(SEARCH("ALERT",E218)))</formula>
    </cfRule>
    <cfRule type="containsText" dxfId="296" priority="300" operator="containsText" text="OK">
      <formula>NOT(ISERROR(SEARCH("OK",E218)))</formula>
    </cfRule>
  </conditionalFormatting>
  <conditionalFormatting sqref="E218">
    <cfRule type="containsText" dxfId="295" priority="296" operator="containsText" text="WARNING">
      <formula>NOT(ISERROR(SEARCH("WARNING",E218)))</formula>
    </cfRule>
    <cfRule type="containsText" dxfId="294" priority="297" operator="containsText" text="OK">
      <formula>NOT(ISERROR(SEARCH("OK",E218)))</formula>
    </cfRule>
  </conditionalFormatting>
  <conditionalFormatting sqref="E219">
    <cfRule type="containsText" dxfId="293" priority="286" operator="containsText" text="OK">
      <formula>NOT(ISERROR(SEARCH("OK",E219)))</formula>
    </cfRule>
  </conditionalFormatting>
  <conditionalFormatting sqref="E219">
    <cfRule type="containsText" dxfId="292" priority="292" operator="containsText" text="WORNING">
      <formula>NOT(ISERROR(SEARCH("WORNING",E219)))</formula>
    </cfRule>
    <cfRule type="containsText" dxfId="291" priority="293" operator="containsText" text="ALERT">
      <formula>NOT(ISERROR(SEARCH("ALERT",E219)))</formula>
    </cfRule>
    <cfRule type="containsText" dxfId="290" priority="294" operator="containsText" text="OK">
      <formula>NOT(ISERROR(SEARCH("OK",E219)))</formula>
    </cfRule>
  </conditionalFormatting>
  <conditionalFormatting sqref="E219">
    <cfRule type="containsText" dxfId="289" priority="289" operator="containsText" text="WORNING">
      <formula>NOT(ISERROR(SEARCH("WORNING",E219)))</formula>
    </cfRule>
    <cfRule type="containsText" dxfId="288" priority="290" operator="containsText" text="ALERT">
      <formula>NOT(ISERROR(SEARCH("ALERT",E219)))</formula>
    </cfRule>
    <cfRule type="containsText" dxfId="287" priority="291" operator="containsText" text="OK">
      <formula>NOT(ISERROR(SEARCH("OK",E219)))</formula>
    </cfRule>
  </conditionalFormatting>
  <conditionalFormatting sqref="E219">
    <cfRule type="containsText" dxfId="286" priority="287" operator="containsText" text="WARNING">
      <formula>NOT(ISERROR(SEARCH("WARNING",E219)))</formula>
    </cfRule>
    <cfRule type="containsText" dxfId="285" priority="288" operator="containsText" text="OK">
      <formula>NOT(ISERROR(SEARCH("OK",E219)))</formula>
    </cfRule>
  </conditionalFormatting>
  <conditionalFormatting sqref="E220">
    <cfRule type="containsText" dxfId="284" priority="277" operator="containsText" text="OK">
      <formula>NOT(ISERROR(SEARCH("OK",E220)))</formula>
    </cfRule>
  </conditionalFormatting>
  <conditionalFormatting sqref="E220">
    <cfRule type="containsText" dxfId="283" priority="283" operator="containsText" text="WORNING">
      <formula>NOT(ISERROR(SEARCH("WORNING",E220)))</formula>
    </cfRule>
    <cfRule type="containsText" dxfId="282" priority="284" operator="containsText" text="ALERT">
      <formula>NOT(ISERROR(SEARCH("ALERT",E220)))</formula>
    </cfRule>
    <cfRule type="containsText" dxfId="281" priority="285" operator="containsText" text="OK">
      <formula>NOT(ISERROR(SEARCH("OK",E220)))</formula>
    </cfRule>
  </conditionalFormatting>
  <conditionalFormatting sqref="E220">
    <cfRule type="containsText" dxfId="280" priority="280" operator="containsText" text="WORNING">
      <formula>NOT(ISERROR(SEARCH("WORNING",E220)))</formula>
    </cfRule>
    <cfRule type="containsText" dxfId="279" priority="281" operator="containsText" text="ALERT">
      <formula>NOT(ISERROR(SEARCH("ALERT",E220)))</formula>
    </cfRule>
    <cfRule type="containsText" dxfId="278" priority="282" operator="containsText" text="OK">
      <formula>NOT(ISERROR(SEARCH("OK",E220)))</formula>
    </cfRule>
  </conditionalFormatting>
  <conditionalFormatting sqref="E220">
    <cfRule type="containsText" dxfId="277" priority="278" operator="containsText" text="WARNING">
      <formula>NOT(ISERROR(SEARCH("WARNING",E220)))</formula>
    </cfRule>
    <cfRule type="containsText" dxfId="276" priority="279" operator="containsText" text="OK">
      <formula>NOT(ISERROR(SEARCH("OK",E220)))</formula>
    </cfRule>
  </conditionalFormatting>
  <conditionalFormatting sqref="E221">
    <cfRule type="containsText" dxfId="275" priority="268" operator="containsText" text="OK">
      <formula>NOT(ISERROR(SEARCH("OK",E221)))</formula>
    </cfRule>
  </conditionalFormatting>
  <conditionalFormatting sqref="E221">
    <cfRule type="containsText" dxfId="274" priority="274" operator="containsText" text="WORNING">
      <formula>NOT(ISERROR(SEARCH("WORNING",E221)))</formula>
    </cfRule>
    <cfRule type="containsText" dxfId="273" priority="275" operator="containsText" text="ALERT">
      <formula>NOT(ISERROR(SEARCH("ALERT",E221)))</formula>
    </cfRule>
    <cfRule type="containsText" dxfId="272" priority="276" operator="containsText" text="OK">
      <formula>NOT(ISERROR(SEARCH("OK",E221)))</formula>
    </cfRule>
  </conditionalFormatting>
  <conditionalFormatting sqref="E221">
    <cfRule type="containsText" dxfId="271" priority="271" operator="containsText" text="WORNING">
      <formula>NOT(ISERROR(SEARCH("WORNING",E221)))</formula>
    </cfRule>
    <cfRule type="containsText" dxfId="270" priority="272" operator="containsText" text="ALERT">
      <formula>NOT(ISERROR(SEARCH("ALERT",E221)))</formula>
    </cfRule>
    <cfRule type="containsText" dxfId="269" priority="273" operator="containsText" text="OK">
      <formula>NOT(ISERROR(SEARCH("OK",E221)))</formula>
    </cfRule>
  </conditionalFormatting>
  <conditionalFormatting sqref="E221">
    <cfRule type="containsText" dxfId="268" priority="269" operator="containsText" text="WARNING">
      <formula>NOT(ISERROR(SEARCH("WARNING",E221)))</formula>
    </cfRule>
    <cfRule type="containsText" dxfId="267" priority="270" operator="containsText" text="OK">
      <formula>NOT(ISERROR(SEARCH("OK",E221)))</formula>
    </cfRule>
  </conditionalFormatting>
  <conditionalFormatting sqref="E218">
    <cfRule type="containsText" dxfId="266" priority="259" operator="containsText" text="OK">
      <formula>NOT(ISERROR(SEARCH("OK",E218)))</formula>
    </cfRule>
  </conditionalFormatting>
  <conditionalFormatting sqref="E218">
    <cfRule type="containsText" dxfId="265" priority="265" operator="containsText" text="WORNING">
      <formula>NOT(ISERROR(SEARCH("WORNING",E218)))</formula>
    </cfRule>
    <cfRule type="containsText" dxfId="264" priority="266" operator="containsText" text="ALERT">
      <formula>NOT(ISERROR(SEARCH("ALERT",E218)))</formula>
    </cfRule>
    <cfRule type="containsText" dxfId="263" priority="267" operator="containsText" text="OK">
      <formula>NOT(ISERROR(SEARCH("OK",E218)))</formula>
    </cfRule>
  </conditionalFormatting>
  <conditionalFormatting sqref="E218">
    <cfRule type="containsText" dxfId="262" priority="262" operator="containsText" text="WORNING">
      <formula>NOT(ISERROR(SEARCH("WORNING",E218)))</formula>
    </cfRule>
    <cfRule type="containsText" dxfId="261" priority="263" operator="containsText" text="ALERT">
      <formula>NOT(ISERROR(SEARCH("ALERT",E218)))</formula>
    </cfRule>
    <cfRule type="containsText" dxfId="260" priority="264" operator="containsText" text="OK">
      <formula>NOT(ISERROR(SEARCH("OK",E218)))</formula>
    </cfRule>
  </conditionalFormatting>
  <conditionalFormatting sqref="E218">
    <cfRule type="containsText" dxfId="259" priority="260" operator="containsText" text="WARNING">
      <formula>NOT(ISERROR(SEARCH("WARNING",E218)))</formula>
    </cfRule>
    <cfRule type="containsText" dxfId="258" priority="261" operator="containsText" text="OK">
      <formula>NOT(ISERROR(SEARCH("OK",E218)))</formula>
    </cfRule>
  </conditionalFormatting>
  <conditionalFormatting sqref="E219">
    <cfRule type="containsText" dxfId="257" priority="250" operator="containsText" text="OK">
      <formula>NOT(ISERROR(SEARCH("OK",E219)))</formula>
    </cfRule>
  </conditionalFormatting>
  <conditionalFormatting sqref="E219">
    <cfRule type="containsText" dxfId="256" priority="256" operator="containsText" text="WORNING">
      <formula>NOT(ISERROR(SEARCH("WORNING",E219)))</formula>
    </cfRule>
    <cfRule type="containsText" dxfId="255" priority="257" operator="containsText" text="ALERT">
      <formula>NOT(ISERROR(SEARCH("ALERT",E219)))</formula>
    </cfRule>
    <cfRule type="containsText" dxfId="254" priority="258" operator="containsText" text="OK">
      <formula>NOT(ISERROR(SEARCH("OK",E219)))</formula>
    </cfRule>
  </conditionalFormatting>
  <conditionalFormatting sqref="E219">
    <cfRule type="containsText" dxfId="253" priority="253" operator="containsText" text="WORNING">
      <formula>NOT(ISERROR(SEARCH("WORNING",E219)))</formula>
    </cfRule>
    <cfRule type="containsText" dxfId="252" priority="254" operator="containsText" text="ALERT">
      <formula>NOT(ISERROR(SEARCH("ALERT",E219)))</formula>
    </cfRule>
    <cfRule type="containsText" dxfId="251" priority="255" operator="containsText" text="OK">
      <formula>NOT(ISERROR(SEARCH("OK",E219)))</formula>
    </cfRule>
  </conditionalFormatting>
  <conditionalFormatting sqref="E219">
    <cfRule type="containsText" dxfId="250" priority="251" operator="containsText" text="WARNING">
      <formula>NOT(ISERROR(SEARCH("WARNING",E219)))</formula>
    </cfRule>
    <cfRule type="containsText" dxfId="249" priority="252" operator="containsText" text="OK">
      <formula>NOT(ISERROR(SEARCH("OK",E219)))</formula>
    </cfRule>
  </conditionalFormatting>
  <conditionalFormatting sqref="E220">
    <cfRule type="containsText" dxfId="248" priority="241" operator="containsText" text="OK">
      <formula>NOT(ISERROR(SEARCH("OK",E220)))</formula>
    </cfRule>
  </conditionalFormatting>
  <conditionalFormatting sqref="E220">
    <cfRule type="containsText" dxfId="247" priority="247" operator="containsText" text="WORNING">
      <formula>NOT(ISERROR(SEARCH("WORNING",E220)))</formula>
    </cfRule>
    <cfRule type="containsText" dxfId="246" priority="248" operator="containsText" text="ALERT">
      <formula>NOT(ISERROR(SEARCH("ALERT",E220)))</formula>
    </cfRule>
    <cfRule type="containsText" dxfId="245" priority="249" operator="containsText" text="OK">
      <formula>NOT(ISERROR(SEARCH("OK",E220)))</formula>
    </cfRule>
  </conditionalFormatting>
  <conditionalFormatting sqref="E220">
    <cfRule type="containsText" dxfId="244" priority="244" operator="containsText" text="WORNING">
      <formula>NOT(ISERROR(SEARCH("WORNING",E220)))</formula>
    </cfRule>
    <cfRule type="containsText" dxfId="243" priority="245" operator="containsText" text="ALERT">
      <formula>NOT(ISERROR(SEARCH("ALERT",E220)))</formula>
    </cfRule>
    <cfRule type="containsText" dxfId="242" priority="246" operator="containsText" text="OK">
      <formula>NOT(ISERROR(SEARCH("OK",E220)))</formula>
    </cfRule>
  </conditionalFormatting>
  <conditionalFormatting sqref="E220">
    <cfRule type="containsText" dxfId="241" priority="242" operator="containsText" text="WARNING">
      <formula>NOT(ISERROR(SEARCH("WARNING",E220)))</formula>
    </cfRule>
    <cfRule type="containsText" dxfId="240" priority="243" operator="containsText" text="OK">
      <formula>NOT(ISERROR(SEARCH("OK",E220)))</formula>
    </cfRule>
  </conditionalFormatting>
  <conditionalFormatting sqref="E221">
    <cfRule type="containsText" dxfId="239" priority="232" operator="containsText" text="OK">
      <formula>NOT(ISERROR(SEARCH("OK",E221)))</formula>
    </cfRule>
  </conditionalFormatting>
  <conditionalFormatting sqref="E221">
    <cfRule type="containsText" dxfId="238" priority="238" operator="containsText" text="WORNING">
      <formula>NOT(ISERROR(SEARCH("WORNING",E221)))</formula>
    </cfRule>
    <cfRule type="containsText" dxfId="237" priority="239" operator="containsText" text="ALERT">
      <formula>NOT(ISERROR(SEARCH("ALERT",E221)))</formula>
    </cfRule>
    <cfRule type="containsText" dxfId="236" priority="240" operator="containsText" text="OK">
      <formula>NOT(ISERROR(SEARCH("OK",E221)))</formula>
    </cfRule>
  </conditionalFormatting>
  <conditionalFormatting sqref="E221">
    <cfRule type="containsText" dxfId="235" priority="235" operator="containsText" text="WORNING">
      <formula>NOT(ISERROR(SEARCH("WORNING",E221)))</formula>
    </cfRule>
    <cfRule type="containsText" dxfId="234" priority="236" operator="containsText" text="ALERT">
      <formula>NOT(ISERROR(SEARCH("ALERT",E221)))</formula>
    </cfRule>
    <cfRule type="containsText" dxfId="233" priority="237" operator="containsText" text="OK">
      <formula>NOT(ISERROR(SEARCH("OK",E221)))</formula>
    </cfRule>
  </conditionalFormatting>
  <conditionalFormatting sqref="E221">
    <cfRule type="containsText" dxfId="232" priority="233" operator="containsText" text="WARNING">
      <formula>NOT(ISERROR(SEARCH("WARNING",E221)))</formula>
    </cfRule>
    <cfRule type="containsText" dxfId="231" priority="234" operator="containsText" text="OK">
      <formula>NOT(ISERROR(SEARCH("OK",E221)))</formula>
    </cfRule>
  </conditionalFormatting>
  <conditionalFormatting sqref="E218">
    <cfRule type="containsText" dxfId="230" priority="223" operator="containsText" text="OK">
      <formula>NOT(ISERROR(SEARCH("OK",E218)))</formula>
    </cfRule>
  </conditionalFormatting>
  <conditionalFormatting sqref="E218">
    <cfRule type="containsText" dxfId="229" priority="229" operator="containsText" text="WORNING">
      <formula>NOT(ISERROR(SEARCH("WORNING",E218)))</formula>
    </cfRule>
    <cfRule type="containsText" dxfId="228" priority="230" operator="containsText" text="ALERT">
      <formula>NOT(ISERROR(SEARCH("ALERT",E218)))</formula>
    </cfRule>
    <cfRule type="containsText" dxfId="227" priority="231" operator="containsText" text="OK">
      <formula>NOT(ISERROR(SEARCH("OK",E218)))</formula>
    </cfRule>
  </conditionalFormatting>
  <conditionalFormatting sqref="E218">
    <cfRule type="containsText" dxfId="226" priority="226" operator="containsText" text="WORNING">
      <formula>NOT(ISERROR(SEARCH("WORNING",E218)))</formula>
    </cfRule>
    <cfRule type="containsText" dxfId="225" priority="227" operator="containsText" text="ALERT">
      <formula>NOT(ISERROR(SEARCH("ALERT",E218)))</formula>
    </cfRule>
    <cfRule type="containsText" dxfId="224" priority="228" operator="containsText" text="OK">
      <formula>NOT(ISERROR(SEARCH("OK",E218)))</formula>
    </cfRule>
  </conditionalFormatting>
  <conditionalFormatting sqref="E218">
    <cfRule type="containsText" dxfId="223" priority="224" operator="containsText" text="WARNING">
      <formula>NOT(ISERROR(SEARCH("WARNING",E218)))</formula>
    </cfRule>
    <cfRule type="containsText" dxfId="222" priority="225" operator="containsText" text="OK">
      <formula>NOT(ISERROR(SEARCH("OK",E218)))</formula>
    </cfRule>
  </conditionalFormatting>
  <conditionalFormatting sqref="E219">
    <cfRule type="containsText" dxfId="221" priority="214" operator="containsText" text="OK">
      <formula>NOT(ISERROR(SEARCH("OK",E219)))</formula>
    </cfRule>
  </conditionalFormatting>
  <conditionalFormatting sqref="E219">
    <cfRule type="containsText" dxfId="220" priority="220" operator="containsText" text="WORNING">
      <formula>NOT(ISERROR(SEARCH("WORNING",E219)))</formula>
    </cfRule>
    <cfRule type="containsText" dxfId="219" priority="221" operator="containsText" text="ALERT">
      <formula>NOT(ISERROR(SEARCH("ALERT",E219)))</formula>
    </cfRule>
    <cfRule type="containsText" dxfId="218" priority="222" operator="containsText" text="OK">
      <formula>NOT(ISERROR(SEARCH("OK",E219)))</formula>
    </cfRule>
  </conditionalFormatting>
  <conditionalFormatting sqref="E219">
    <cfRule type="containsText" dxfId="217" priority="217" operator="containsText" text="WORNING">
      <formula>NOT(ISERROR(SEARCH("WORNING",E219)))</formula>
    </cfRule>
    <cfRule type="containsText" dxfId="216" priority="218" operator="containsText" text="ALERT">
      <formula>NOT(ISERROR(SEARCH("ALERT",E219)))</formula>
    </cfRule>
    <cfRule type="containsText" dxfId="215" priority="219" operator="containsText" text="OK">
      <formula>NOT(ISERROR(SEARCH("OK",E219)))</formula>
    </cfRule>
  </conditionalFormatting>
  <conditionalFormatting sqref="E219">
    <cfRule type="containsText" dxfId="214" priority="215" operator="containsText" text="WARNING">
      <formula>NOT(ISERROR(SEARCH("WARNING",E219)))</formula>
    </cfRule>
    <cfRule type="containsText" dxfId="213" priority="216" operator="containsText" text="OK">
      <formula>NOT(ISERROR(SEARCH("OK",E219)))</formula>
    </cfRule>
  </conditionalFormatting>
  <conditionalFormatting sqref="E220">
    <cfRule type="containsText" dxfId="212" priority="205" operator="containsText" text="OK">
      <formula>NOT(ISERROR(SEARCH("OK",E220)))</formula>
    </cfRule>
  </conditionalFormatting>
  <conditionalFormatting sqref="E220">
    <cfRule type="containsText" dxfId="211" priority="211" operator="containsText" text="WORNING">
      <formula>NOT(ISERROR(SEARCH("WORNING",E220)))</formula>
    </cfRule>
    <cfRule type="containsText" dxfId="210" priority="212" operator="containsText" text="ALERT">
      <formula>NOT(ISERROR(SEARCH("ALERT",E220)))</formula>
    </cfRule>
    <cfRule type="containsText" dxfId="209" priority="213" operator="containsText" text="OK">
      <formula>NOT(ISERROR(SEARCH("OK",E220)))</formula>
    </cfRule>
  </conditionalFormatting>
  <conditionalFormatting sqref="E220">
    <cfRule type="containsText" dxfId="208" priority="208" operator="containsText" text="WORNING">
      <formula>NOT(ISERROR(SEARCH("WORNING",E220)))</formula>
    </cfRule>
    <cfRule type="containsText" dxfId="207" priority="209" operator="containsText" text="ALERT">
      <formula>NOT(ISERROR(SEARCH("ALERT",E220)))</formula>
    </cfRule>
    <cfRule type="containsText" dxfId="206" priority="210" operator="containsText" text="OK">
      <formula>NOT(ISERROR(SEARCH("OK",E220)))</formula>
    </cfRule>
  </conditionalFormatting>
  <conditionalFormatting sqref="E220">
    <cfRule type="containsText" dxfId="205" priority="206" operator="containsText" text="WARNING">
      <formula>NOT(ISERROR(SEARCH("WARNING",E220)))</formula>
    </cfRule>
    <cfRule type="containsText" dxfId="204" priority="207" operator="containsText" text="OK">
      <formula>NOT(ISERROR(SEARCH("OK",E220)))</formula>
    </cfRule>
  </conditionalFormatting>
  <conditionalFormatting sqref="E221">
    <cfRule type="containsText" dxfId="203" priority="196" operator="containsText" text="OK">
      <formula>NOT(ISERROR(SEARCH("OK",E221)))</formula>
    </cfRule>
  </conditionalFormatting>
  <conditionalFormatting sqref="E221">
    <cfRule type="containsText" dxfId="202" priority="202" operator="containsText" text="WORNING">
      <formula>NOT(ISERROR(SEARCH("WORNING",E221)))</formula>
    </cfRule>
    <cfRule type="containsText" dxfId="201" priority="203" operator="containsText" text="ALERT">
      <formula>NOT(ISERROR(SEARCH("ALERT",E221)))</formula>
    </cfRule>
    <cfRule type="containsText" dxfId="200" priority="204" operator="containsText" text="OK">
      <formula>NOT(ISERROR(SEARCH("OK",E221)))</formula>
    </cfRule>
  </conditionalFormatting>
  <conditionalFormatting sqref="E221">
    <cfRule type="containsText" dxfId="199" priority="199" operator="containsText" text="WORNING">
      <formula>NOT(ISERROR(SEARCH("WORNING",E221)))</formula>
    </cfRule>
    <cfRule type="containsText" dxfId="198" priority="200" operator="containsText" text="ALERT">
      <formula>NOT(ISERROR(SEARCH("ALERT",E221)))</formula>
    </cfRule>
    <cfRule type="containsText" dxfId="197" priority="201" operator="containsText" text="OK">
      <formula>NOT(ISERROR(SEARCH("OK",E221)))</formula>
    </cfRule>
  </conditionalFormatting>
  <conditionalFormatting sqref="E221">
    <cfRule type="containsText" dxfId="196" priority="197" operator="containsText" text="WARNING">
      <formula>NOT(ISERROR(SEARCH("WARNING",E221)))</formula>
    </cfRule>
    <cfRule type="containsText" dxfId="195" priority="198" operator="containsText" text="OK">
      <formula>NOT(ISERROR(SEARCH("OK",E221)))</formula>
    </cfRule>
  </conditionalFormatting>
  <conditionalFormatting sqref="E276">
    <cfRule type="containsText" dxfId="194" priority="163" operator="containsText" text="WORNING">
      <formula>NOT(ISERROR(SEARCH("WORNING",E276)))</formula>
    </cfRule>
    <cfRule type="containsText" dxfId="193" priority="164" operator="containsText" text="ALERT">
      <formula>NOT(ISERROR(SEARCH("ALERT",E276)))</formula>
    </cfRule>
    <cfRule type="containsText" dxfId="192" priority="165" operator="containsText" text="OK">
      <formula>NOT(ISERROR(SEARCH("OK",E276)))</formula>
    </cfRule>
  </conditionalFormatting>
  <conditionalFormatting sqref="E273">
    <cfRule type="containsText" dxfId="191" priority="187" operator="containsText" text="OK">
      <formula>NOT(ISERROR(SEARCH("OK",E273)))</formula>
    </cfRule>
  </conditionalFormatting>
  <conditionalFormatting sqref="E273">
    <cfRule type="containsText" dxfId="190" priority="193" operator="containsText" text="WORNING">
      <formula>NOT(ISERROR(SEARCH("WORNING",E273)))</formula>
    </cfRule>
    <cfRule type="containsText" dxfId="189" priority="194" operator="containsText" text="ALERT">
      <formula>NOT(ISERROR(SEARCH("ALERT",E273)))</formula>
    </cfRule>
    <cfRule type="containsText" dxfId="188" priority="195" operator="containsText" text="OK">
      <formula>NOT(ISERROR(SEARCH("OK",E273)))</formula>
    </cfRule>
  </conditionalFormatting>
  <conditionalFormatting sqref="E273">
    <cfRule type="containsText" dxfId="187" priority="190" operator="containsText" text="WORNING">
      <formula>NOT(ISERROR(SEARCH("WORNING",E273)))</formula>
    </cfRule>
    <cfRule type="containsText" dxfId="186" priority="191" operator="containsText" text="ALERT">
      <formula>NOT(ISERROR(SEARCH("ALERT",E273)))</formula>
    </cfRule>
    <cfRule type="containsText" dxfId="185" priority="192" operator="containsText" text="OK">
      <formula>NOT(ISERROR(SEARCH("OK",E273)))</formula>
    </cfRule>
  </conditionalFormatting>
  <conditionalFormatting sqref="E273">
    <cfRule type="containsText" dxfId="184" priority="188" operator="containsText" text="WARNING">
      <formula>NOT(ISERROR(SEARCH("WARNING",E273)))</formula>
    </cfRule>
    <cfRule type="containsText" dxfId="183" priority="189" operator="containsText" text="OK">
      <formula>NOT(ISERROR(SEARCH("OK",E273)))</formula>
    </cfRule>
  </conditionalFormatting>
  <conditionalFormatting sqref="E274">
    <cfRule type="containsText" dxfId="182" priority="178" operator="containsText" text="OK">
      <formula>NOT(ISERROR(SEARCH("OK",E274)))</formula>
    </cfRule>
  </conditionalFormatting>
  <conditionalFormatting sqref="E274">
    <cfRule type="containsText" dxfId="181" priority="184" operator="containsText" text="WORNING">
      <formula>NOT(ISERROR(SEARCH("WORNING",E274)))</formula>
    </cfRule>
    <cfRule type="containsText" dxfId="180" priority="185" operator="containsText" text="ALERT">
      <formula>NOT(ISERROR(SEARCH("ALERT",E274)))</formula>
    </cfRule>
    <cfRule type="containsText" dxfId="179" priority="186" operator="containsText" text="OK">
      <formula>NOT(ISERROR(SEARCH("OK",E274)))</formula>
    </cfRule>
  </conditionalFormatting>
  <conditionalFormatting sqref="E274">
    <cfRule type="containsText" dxfId="178" priority="181" operator="containsText" text="WORNING">
      <formula>NOT(ISERROR(SEARCH("WORNING",E274)))</formula>
    </cfRule>
    <cfRule type="containsText" dxfId="177" priority="182" operator="containsText" text="ALERT">
      <formula>NOT(ISERROR(SEARCH("ALERT",E274)))</formula>
    </cfRule>
    <cfRule type="containsText" dxfId="176" priority="183" operator="containsText" text="OK">
      <formula>NOT(ISERROR(SEARCH("OK",E274)))</formula>
    </cfRule>
  </conditionalFormatting>
  <conditionalFormatting sqref="E274">
    <cfRule type="containsText" dxfId="175" priority="179" operator="containsText" text="WARNING">
      <formula>NOT(ISERROR(SEARCH("WARNING",E274)))</formula>
    </cfRule>
    <cfRule type="containsText" dxfId="174" priority="180" operator="containsText" text="OK">
      <formula>NOT(ISERROR(SEARCH("OK",E274)))</formula>
    </cfRule>
  </conditionalFormatting>
  <conditionalFormatting sqref="E275">
    <cfRule type="containsText" dxfId="173" priority="169" operator="containsText" text="OK">
      <formula>NOT(ISERROR(SEARCH("OK",E275)))</formula>
    </cfRule>
  </conditionalFormatting>
  <conditionalFormatting sqref="E275">
    <cfRule type="containsText" dxfId="172" priority="175" operator="containsText" text="WORNING">
      <formula>NOT(ISERROR(SEARCH("WORNING",E275)))</formula>
    </cfRule>
    <cfRule type="containsText" dxfId="171" priority="176" operator="containsText" text="ALERT">
      <formula>NOT(ISERROR(SEARCH("ALERT",E275)))</formula>
    </cfRule>
    <cfRule type="containsText" dxfId="170" priority="177" operator="containsText" text="OK">
      <formula>NOT(ISERROR(SEARCH("OK",E275)))</formula>
    </cfRule>
  </conditionalFormatting>
  <conditionalFormatting sqref="E275">
    <cfRule type="containsText" dxfId="169" priority="172" operator="containsText" text="WORNING">
      <formula>NOT(ISERROR(SEARCH("WORNING",E275)))</formula>
    </cfRule>
    <cfRule type="containsText" dxfId="168" priority="173" operator="containsText" text="ALERT">
      <formula>NOT(ISERROR(SEARCH("ALERT",E275)))</formula>
    </cfRule>
    <cfRule type="containsText" dxfId="167" priority="174" operator="containsText" text="OK">
      <formula>NOT(ISERROR(SEARCH("OK",E275)))</formula>
    </cfRule>
  </conditionalFormatting>
  <conditionalFormatting sqref="E275">
    <cfRule type="containsText" dxfId="166" priority="170" operator="containsText" text="WARNING">
      <formula>NOT(ISERROR(SEARCH("WARNING",E275)))</formula>
    </cfRule>
    <cfRule type="containsText" dxfId="165" priority="171" operator="containsText" text="OK">
      <formula>NOT(ISERROR(SEARCH("OK",E275)))</formula>
    </cfRule>
  </conditionalFormatting>
  <conditionalFormatting sqref="E276">
    <cfRule type="containsText" dxfId="164" priority="160" operator="containsText" text="OK">
      <formula>NOT(ISERROR(SEARCH("OK",E276)))</formula>
    </cfRule>
  </conditionalFormatting>
  <conditionalFormatting sqref="E276">
    <cfRule type="containsText" dxfId="163" priority="166" operator="containsText" text="WORNING">
      <formula>NOT(ISERROR(SEARCH("WORNING",E276)))</formula>
    </cfRule>
    <cfRule type="containsText" dxfId="162" priority="167" operator="containsText" text="ALERT">
      <formula>NOT(ISERROR(SEARCH("ALERT",E276)))</formula>
    </cfRule>
    <cfRule type="containsText" dxfId="161" priority="168" operator="containsText" text="OK">
      <formula>NOT(ISERROR(SEARCH("OK",E276)))</formula>
    </cfRule>
  </conditionalFormatting>
  <conditionalFormatting sqref="E276">
    <cfRule type="containsText" dxfId="160" priority="161" operator="containsText" text="WARNING">
      <formula>NOT(ISERROR(SEARCH("WARNING",E276)))</formula>
    </cfRule>
    <cfRule type="containsText" dxfId="159" priority="162" operator="containsText" text="OK">
      <formula>NOT(ISERROR(SEARCH("OK",E276)))</formula>
    </cfRule>
  </conditionalFormatting>
  <conditionalFormatting sqref="E273">
    <cfRule type="containsText" dxfId="158" priority="151" operator="containsText" text="OK">
      <formula>NOT(ISERROR(SEARCH("OK",E273)))</formula>
    </cfRule>
  </conditionalFormatting>
  <conditionalFormatting sqref="E273">
    <cfRule type="containsText" dxfId="157" priority="157" operator="containsText" text="WORNING">
      <formula>NOT(ISERROR(SEARCH("WORNING",E273)))</formula>
    </cfRule>
    <cfRule type="containsText" dxfId="156" priority="158" operator="containsText" text="ALERT">
      <formula>NOT(ISERROR(SEARCH("ALERT",E273)))</formula>
    </cfRule>
    <cfRule type="containsText" dxfId="155" priority="159" operator="containsText" text="OK">
      <formula>NOT(ISERROR(SEARCH("OK",E273)))</formula>
    </cfRule>
  </conditionalFormatting>
  <conditionalFormatting sqref="E273">
    <cfRule type="containsText" dxfId="154" priority="154" operator="containsText" text="WORNING">
      <formula>NOT(ISERROR(SEARCH("WORNING",E273)))</formula>
    </cfRule>
    <cfRule type="containsText" dxfId="153" priority="155" operator="containsText" text="ALERT">
      <formula>NOT(ISERROR(SEARCH("ALERT",E273)))</formula>
    </cfRule>
    <cfRule type="containsText" dxfId="152" priority="156" operator="containsText" text="OK">
      <formula>NOT(ISERROR(SEARCH("OK",E273)))</formula>
    </cfRule>
  </conditionalFormatting>
  <conditionalFormatting sqref="E273">
    <cfRule type="containsText" dxfId="151" priority="152" operator="containsText" text="WARNING">
      <formula>NOT(ISERROR(SEARCH("WARNING",E273)))</formula>
    </cfRule>
    <cfRule type="containsText" dxfId="150" priority="153" operator="containsText" text="OK">
      <formula>NOT(ISERROR(SEARCH("OK",E273)))</formula>
    </cfRule>
  </conditionalFormatting>
  <conditionalFormatting sqref="E274">
    <cfRule type="containsText" dxfId="149" priority="142" operator="containsText" text="OK">
      <formula>NOT(ISERROR(SEARCH("OK",E274)))</formula>
    </cfRule>
  </conditionalFormatting>
  <conditionalFormatting sqref="E274">
    <cfRule type="containsText" dxfId="148" priority="148" operator="containsText" text="WORNING">
      <formula>NOT(ISERROR(SEARCH("WORNING",E274)))</formula>
    </cfRule>
    <cfRule type="containsText" dxfId="147" priority="149" operator="containsText" text="ALERT">
      <formula>NOT(ISERROR(SEARCH("ALERT",E274)))</formula>
    </cfRule>
    <cfRule type="containsText" dxfId="146" priority="150" operator="containsText" text="OK">
      <formula>NOT(ISERROR(SEARCH("OK",E274)))</formula>
    </cfRule>
  </conditionalFormatting>
  <conditionalFormatting sqref="E274">
    <cfRule type="containsText" dxfId="145" priority="145" operator="containsText" text="WORNING">
      <formula>NOT(ISERROR(SEARCH("WORNING",E274)))</formula>
    </cfRule>
    <cfRule type="containsText" dxfId="144" priority="146" operator="containsText" text="ALERT">
      <formula>NOT(ISERROR(SEARCH("ALERT",E274)))</formula>
    </cfRule>
    <cfRule type="containsText" dxfId="143" priority="147" operator="containsText" text="OK">
      <formula>NOT(ISERROR(SEARCH("OK",E274)))</formula>
    </cfRule>
  </conditionalFormatting>
  <conditionalFormatting sqref="E274">
    <cfRule type="containsText" dxfId="142" priority="143" operator="containsText" text="WARNING">
      <formula>NOT(ISERROR(SEARCH("WARNING",E274)))</formula>
    </cfRule>
    <cfRule type="containsText" dxfId="141" priority="144" operator="containsText" text="OK">
      <formula>NOT(ISERROR(SEARCH("OK",E274)))</formula>
    </cfRule>
  </conditionalFormatting>
  <conditionalFormatting sqref="E275">
    <cfRule type="containsText" dxfId="140" priority="133" operator="containsText" text="OK">
      <formula>NOT(ISERROR(SEARCH("OK",E275)))</formula>
    </cfRule>
  </conditionalFormatting>
  <conditionalFormatting sqref="E275">
    <cfRule type="containsText" dxfId="139" priority="139" operator="containsText" text="WORNING">
      <formula>NOT(ISERROR(SEARCH("WORNING",E275)))</formula>
    </cfRule>
    <cfRule type="containsText" dxfId="138" priority="140" operator="containsText" text="ALERT">
      <formula>NOT(ISERROR(SEARCH("ALERT",E275)))</formula>
    </cfRule>
    <cfRule type="containsText" dxfId="137" priority="141" operator="containsText" text="OK">
      <formula>NOT(ISERROR(SEARCH("OK",E275)))</formula>
    </cfRule>
  </conditionalFormatting>
  <conditionalFormatting sqref="E275">
    <cfRule type="containsText" dxfId="136" priority="136" operator="containsText" text="WORNING">
      <formula>NOT(ISERROR(SEARCH("WORNING",E275)))</formula>
    </cfRule>
    <cfRule type="containsText" dxfId="135" priority="137" operator="containsText" text="ALERT">
      <formula>NOT(ISERROR(SEARCH("ALERT",E275)))</formula>
    </cfRule>
    <cfRule type="containsText" dxfId="134" priority="138" operator="containsText" text="OK">
      <formula>NOT(ISERROR(SEARCH("OK",E275)))</formula>
    </cfRule>
  </conditionalFormatting>
  <conditionalFormatting sqref="E275">
    <cfRule type="containsText" dxfId="133" priority="134" operator="containsText" text="WARNING">
      <formula>NOT(ISERROR(SEARCH("WARNING",E275)))</formula>
    </cfRule>
    <cfRule type="containsText" dxfId="132" priority="135" operator="containsText" text="OK">
      <formula>NOT(ISERROR(SEARCH("OK",E275)))</formula>
    </cfRule>
  </conditionalFormatting>
  <conditionalFormatting sqref="E276">
    <cfRule type="containsText" dxfId="131" priority="124" operator="containsText" text="OK">
      <formula>NOT(ISERROR(SEARCH("OK",E276)))</formula>
    </cfRule>
  </conditionalFormatting>
  <conditionalFormatting sqref="E276">
    <cfRule type="containsText" dxfId="130" priority="130" operator="containsText" text="WORNING">
      <formula>NOT(ISERROR(SEARCH("WORNING",E276)))</formula>
    </cfRule>
    <cfRule type="containsText" dxfId="129" priority="131" operator="containsText" text="ALERT">
      <formula>NOT(ISERROR(SEARCH("ALERT",E276)))</formula>
    </cfRule>
    <cfRule type="containsText" dxfId="128" priority="132" operator="containsText" text="OK">
      <formula>NOT(ISERROR(SEARCH("OK",E276)))</formula>
    </cfRule>
  </conditionalFormatting>
  <conditionalFormatting sqref="E276">
    <cfRule type="containsText" dxfId="127" priority="127" operator="containsText" text="WORNING">
      <formula>NOT(ISERROR(SEARCH("WORNING",E276)))</formula>
    </cfRule>
    <cfRule type="containsText" dxfId="126" priority="128" operator="containsText" text="ALERT">
      <formula>NOT(ISERROR(SEARCH("ALERT",E276)))</formula>
    </cfRule>
    <cfRule type="containsText" dxfId="125" priority="129" operator="containsText" text="OK">
      <formula>NOT(ISERROR(SEARCH("OK",E276)))</formula>
    </cfRule>
  </conditionalFormatting>
  <conditionalFormatting sqref="E276">
    <cfRule type="containsText" dxfId="124" priority="125" operator="containsText" text="WARNING">
      <formula>NOT(ISERROR(SEARCH("WARNING",E276)))</formula>
    </cfRule>
    <cfRule type="containsText" dxfId="123" priority="126" operator="containsText" text="OK">
      <formula>NOT(ISERROR(SEARCH("OK",E276)))</formula>
    </cfRule>
  </conditionalFormatting>
  <conditionalFormatting sqref="E273">
    <cfRule type="containsText" dxfId="122" priority="115" operator="containsText" text="OK">
      <formula>NOT(ISERROR(SEARCH("OK",E273)))</formula>
    </cfRule>
  </conditionalFormatting>
  <conditionalFormatting sqref="E273">
    <cfRule type="containsText" dxfId="121" priority="121" operator="containsText" text="WORNING">
      <formula>NOT(ISERROR(SEARCH("WORNING",E273)))</formula>
    </cfRule>
    <cfRule type="containsText" dxfId="120" priority="122" operator="containsText" text="ALERT">
      <formula>NOT(ISERROR(SEARCH("ALERT",E273)))</formula>
    </cfRule>
    <cfRule type="containsText" dxfId="119" priority="123" operator="containsText" text="OK">
      <formula>NOT(ISERROR(SEARCH("OK",E273)))</formula>
    </cfRule>
  </conditionalFormatting>
  <conditionalFormatting sqref="E273">
    <cfRule type="containsText" dxfId="118" priority="118" operator="containsText" text="WORNING">
      <formula>NOT(ISERROR(SEARCH("WORNING",E273)))</formula>
    </cfRule>
    <cfRule type="containsText" dxfId="117" priority="119" operator="containsText" text="ALERT">
      <formula>NOT(ISERROR(SEARCH("ALERT",E273)))</formula>
    </cfRule>
    <cfRule type="containsText" dxfId="116" priority="120" operator="containsText" text="OK">
      <formula>NOT(ISERROR(SEARCH("OK",E273)))</formula>
    </cfRule>
  </conditionalFormatting>
  <conditionalFormatting sqref="E273">
    <cfRule type="containsText" dxfId="115" priority="116" operator="containsText" text="WARNING">
      <formula>NOT(ISERROR(SEARCH("WARNING",E273)))</formula>
    </cfRule>
    <cfRule type="containsText" dxfId="114" priority="117" operator="containsText" text="OK">
      <formula>NOT(ISERROR(SEARCH("OK",E273)))</formula>
    </cfRule>
  </conditionalFormatting>
  <conditionalFormatting sqref="E274">
    <cfRule type="containsText" dxfId="113" priority="106" operator="containsText" text="OK">
      <formula>NOT(ISERROR(SEARCH("OK",E274)))</formula>
    </cfRule>
  </conditionalFormatting>
  <conditionalFormatting sqref="E274">
    <cfRule type="containsText" dxfId="112" priority="112" operator="containsText" text="WORNING">
      <formula>NOT(ISERROR(SEARCH("WORNING",E274)))</formula>
    </cfRule>
    <cfRule type="containsText" dxfId="111" priority="113" operator="containsText" text="ALERT">
      <formula>NOT(ISERROR(SEARCH("ALERT",E274)))</formula>
    </cfRule>
    <cfRule type="containsText" dxfId="110" priority="114" operator="containsText" text="OK">
      <formula>NOT(ISERROR(SEARCH("OK",E274)))</formula>
    </cfRule>
  </conditionalFormatting>
  <conditionalFormatting sqref="E274">
    <cfRule type="containsText" dxfId="109" priority="109" operator="containsText" text="WORNING">
      <formula>NOT(ISERROR(SEARCH("WORNING",E274)))</formula>
    </cfRule>
    <cfRule type="containsText" dxfId="108" priority="110" operator="containsText" text="ALERT">
      <formula>NOT(ISERROR(SEARCH("ALERT",E274)))</formula>
    </cfRule>
    <cfRule type="containsText" dxfId="107" priority="111" operator="containsText" text="OK">
      <formula>NOT(ISERROR(SEARCH("OK",E274)))</formula>
    </cfRule>
  </conditionalFormatting>
  <conditionalFormatting sqref="E274">
    <cfRule type="containsText" dxfId="106" priority="107" operator="containsText" text="WARNING">
      <formula>NOT(ISERROR(SEARCH("WARNING",E274)))</formula>
    </cfRule>
    <cfRule type="containsText" dxfId="105" priority="108" operator="containsText" text="OK">
      <formula>NOT(ISERROR(SEARCH("OK",E274)))</formula>
    </cfRule>
  </conditionalFormatting>
  <conditionalFormatting sqref="E275">
    <cfRule type="containsText" dxfId="104" priority="97" operator="containsText" text="OK">
      <formula>NOT(ISERROR(SEARCH("OK",E275)))</formula>
    </cfRule>
  </conditionalFormatting>
  <conditionalFormatting sqref="E275">
    <cfRule type="containsText" dxfId="103" priority="103" operator="containsText" text="WORNING">
      <formula>NOT(ISERROR(SEARCH("WORNING",E275)))</formula>
    </cfRule>
    <cfRule type="containsText" dxfId="102" priority="104" operator="containsText" text="ALERT">
      <formula>NOT(ISERROR(SEARCH("ALERT",E275)))</formula>
    </cfRule>
    <cfRule type="containsText" dxfId="101" priority="105" operator="containsText" text="OK">
      <formula>NOT(ISERROR(SEARCH("OK",E275)))</formula>
    </cfRule>
  </conditionalFormatting>
  <conditionalFormatting sqref="E275">
    <cfRule type="containsText" dxfId="100" priority="100" operator="containsText" text="WORNING">
      <formula>NOT(ISERROR(SEARCH("WORNING",E275)))</formula>
    </cfRule>
    <cfRule type="containsText" dxfId="99" priority="101" operator="containsText" text="ALERT">
      <formula>NOT(ISERROR(SEARCH("ALERT",E275)))</formula>
    </cfRule>
    <cfRule type="containsText" dxfId="98" priority="102" operator="containsText" text="OK">
      <formula>NOT(ISERROR(SEARCH("OK",E275)))</formula>
    </cfRule>
  </conditionalFormatting>
  <conditionalFormatting sqref="E275">
    <cfRule type="containsText" dxfId="97" priority="98" operator="containsText" text="WARNING">
      <formula>NOT(ISERROR(SEARCH("WARNING",E275)))</formula>
    </cfRule>
    <cfRule type="containsText" dxfId="96" priority="99" operator="containsText" text="OK">
      <formula>NOT(ISERROR(SEARCH("OK",E275)))</formula>
    </cfRule>
  </conditionalFormatting>
  <conditionalFormatting sqref="E276">
    <cfRule type="containsText" dxfId="95" priority="88" operator="containsText" text="OK">
      <formula>NOT(ISERROR(SEARCH("OK",E276)))</formula>
    </cfRule>
  </conditionalFormatting>
  <conditionalFormatting sqref="E276">
    <cfRule type="containsText" dxfId="94" priority="94" operator="containsText" text="WORNING">
      <formula>NOT(ISERROR(SEARCH("WORNING",E276)))</formula>
    </cfRule>
    <cfRule type="containsText" dxfId="93" priority="95" operator="containsText" text="ALERT">
      <formula>NOT(ISERROR(SEARCH("ALERT",E276)))</formula>
    </cfRule>
    <cfRule type="containsText" dxfId="92" priority="96" operator="containsText" text="OK">
      <formula>NOT(ISERROR(SEARCH("OK",E276)))</formula>
    </cfRule>
  </conditionalFormatting>
  <conditionalFormatting sqref="E276">
    <cfRule type="containsText" dxfId="91" priority="91" operator="containsText" text="WORNING">
      <formula>NOT(ISERROR(SEARCH("WORNING",E276)))</formula>
    </cfRule>
    <cfRule type="containsText" dxfId="90" priority="92" operator="containsText" text="ALERT">
      <formula>NOT(ISERROR(SEARCH("ALERT",E276)))</formula>
    </cfRule>
    <cfRule type="containsText" dxfId="89" priority="93" operator="containsText" text="OK">
      <formula>NOT(ISERROR(SEARCH("OK",E276)))</formula>
    </cfRule>
  </conditionalFormatting>
  <conditionalFormatting sqref="E276">
    <cfRule type="containsText" dxfId="88" priority="89" operator="containsText" text="WARNING">
      <formula>NOT(ISERROR(SEARCH("WARNING",E276)))</formula>
    </cfRule>
    <cfRule type="containsText" dxfId="87" priority="90" operator="containsText" text="OK">
      <formula>NOT(ISERROR(SEARCH("OK",E276)))</formula>
    </cfRule>
  </conditionalFormatting>
  <conditionalFormatting sqref="E273">
    <cfRule type="containsText" dxfId="86" priority="79" operator="containsText" text="OK">
      <formula>NOT(ISERROR(SEARCH("OK",E273)))</formula>
    </cfRule>
  </conditionalFormatting>
  <conditionalFormatting sqref="E273">
    <cfRule type="containsText" dxfId="85" priority="85" operator="containsText" text="WORNING">
      <formula>NOT(ISERROR(SEARCH("WORNING",E273)))</formula>
    </cfRule>
    <cfRule type="containsText" dxfId="84" priority="86" operator="containsText" text="ALERT">
      <formula>NOT(ISERROR(SEARCH("ALERT",E273)))</formula>
    </cfRule>
    <cfRule type="containsText" dxfId="83" priority="87" operator="containsText" text="OK">
      <formula>NOT(ISERROR(SEARCH("OK",E273)))</formula>
    </cfRule>
  </conditionalFormatting>
  <conditionalFormatting sqref="E273">
    <cfRule type="containsText" dxfId="82" priority="82" operator="containsText" text="WORNING">
      <formula>NOT(ISERROR(SEARCH("WORNING",E273)))</formula>
    </cfRule>
    <cfRule type="containsText" dxfId="81" priority="83" operator="containsText" text="ALERT">
      <formula>NOT(ISERROR(SEARCH("ALERT",E273)))</formula>
    </cfRule>
    <cfRule type="containsText" dxfId="80" priority="84" operator="containsText" text="OK">
      <formula>NOT(ISERROR(SEARCH("OK",E273)))</formula>
    </cfRule>
  </conditionalFormatting>
  <conditionalFormatting sqref="E273">
    <cfRule type="containsText" dxfId="79" priority="80" operator="containsText" text="WARNING">
      <formula>NOT(ISERROR(SEARCH("WARNING",E273)))</formula>
    </cfRule>
    <cfRule type="containsText" dxfId="78" priority="81" operator="containsText" text="OK">
      <formula>NOT(ISERROR(SEARCH("OK",E273)))</formula>
    </cfRule>
  </conditionalFormatting>
  <conditionalFormatting sqref="E274">
    <cfRule type="containsText" dxfId="77" priority="70" operator="containsText" text="OK">
      <formula>NOT(ISERROR(SEARCH("OK",E274)))</formula>
    </cfRule>
  </conditionalFormatting>
  <conditionalFormatting sqref="E274">
    <cfRule type="containsText" dxfId="76" priority="76" operator="containsText" text="WORNING">
      <formula>NOT(ISERROR(SEARCH("WORNING",E274)))</formula>
    </cfRule>
    <cfRule type="containsText" dxfId="75" priority="77" operator="containsText" text="ALERT">
      <formula>NOT(ISERROR(SEARCH("ALERT",E274)))</formula>
    </cfRule>
    <cfRule type="containsText" dxfId="74" priority="78" operator="containsText" text="OK">
      <formula>NOT(ISERROR(SEARCH("OK",E274)))</formula>
    </cfRule>
  </conditionalFormatting>
  <conditionalFormatting sqref="E274">
    <cfRule type="containsText" dxfId="73" priority="73" operator="containsText" text="WORNING">
      <formula>NOT(ISERROR(SEARCH("WORNING",E274)))</formula>
    </cfRule>
    <cfRule type="containsText" dxfId="72" priority="74" operator="containsText" text="ALERT">
      <formula>NOT(ISERROR(SEARCH("ALERT",E274)))</formula>
    </cfRule>
    <cfRule type="containsText" dxfId="71" priority="75" operator="containsText" text="OK">
      <formula>NOT(ISERROR(SEARCH("OK",E274)))</formula>
    </cfRule>
  </conditionalFormatting>
  <conditionalFormatting sqref="E274">
    <cfRule type="containsText" dxfId="70" priority="71" operator="containsText" text="WARNING">
      <formula>NOT(ISERROR(SEARCH("WARNING",E274)))</formula>
    </cfRule>
    <cfRule type="containsText" dxfId="69" priority="72" operator="containsText" text="OK">
      <formula>NOT(ISERROR(SEARCH("OK",E274)))</formula>
    </cfRule>
  </conditionalFormatting>
  <conditionalFormatting sqref="E275">
    <cfRule type="containsText" dxfId="68" priority="61" operator="containsText" text="OK">
      <formula>NOT(ISERROR(SEARCH("OK",E275)))</formula>
    </cfRule>
  </conditionalFormatting>
  <conditionalFormatting sqref="E275">
    <cfRule type="containsText" dxfId="67" priority="67" operator="containsText" text="WORNING">
      <formula>NOT(ISERROR(SEARCH("WORNING",E275)))</formula>
    </cfRule>
    <cfRule type="containsText" dxfId="66" priority="68" operator="containsText" text="ALERT">
      <formula>NOT(ISERROR(SEARCH("ALERT",E275)))</formula>
    </cfRule>
    <cfRule type="containsText" dxfId="65" priority="69" operator="containsText" text="OK">
      <formula>NOT(ISERROR(SEARCH("OK",E275)))</formula>
    </cfRule>
  </conditionalFormatting>
  <conditionalFormatting sqref="E275">
    <cfRule type="containsText" dxfId="64" priority="64" operator="containsText" text="WORNING">
      <formula>NOT(ISERROR(SEARCH("WORNING",E275)))</formula>
    </cfRule>
    <cfRule type="containsText" dxfId="63" priority="65" operator="containsText" text="ALERT">
      <formula>NOT(ISERROR(SEARCH("ALERT",E275)))</formula>
    </cfRule>
    <cfRule type="containsText" dxfId="62" priority="66" operator="containsText" text="OK">
      <formula>NOT(ISERROR(SEARCH("OK",E275)))</formula>
    </cfRule>
  </conditionalFormatting>
  <conditionalFormatting sqref="E275">
    <cfRule type="containsText" dxfId="61" priority="62" operator="containsText" text="WARNING">
      <formula>NOT(ISERROR(SEARCH("WARNING",E275)))</formula>
    </cfRule>
    <cfRule type="containsText" dxfId="60" priority="63" operator="containsText" text="OK">
      <formula>NOT(ISERROR(SEARCH("OK",E275)))</formula>
    </cfRule>
  </conditionalFormatting>
  <conditionalFormatting sqref="E276">
    <cfRule type="containsText" dxfId="59" priority="52" operator="containsText" text="OK">
      <formula>NOT(ISERROR(SEARCH("OK",E276)))</formula>
    </cfRule>
  </conditionalFormatting>
  <conditionalFormatting sqref="E276">
    <cfRule type="containsText" dxfId="58" priority="58" operator="containsText" text="WORNING">
      <formula>NOT(ISERROR(SEARCH("WORNING",E276)))</formula>
    </cfRule>
    <cfRule type="containsText" dxfId="57" priority="59" operator="containsText" text="ALERT">
      <formula>NOT(ISERROR(SEARCH("ALERT",E276)))</formula>
    </cfRule>
    <cfRule type="containsText" dxfId="56" priority="60" operator="containsText" text="OK">
      <formula>NOT(ISERROR(SEARCH("OK",E276)))</formula>
    </cfRule>
  </conditionalFormatting>
  <conditionalFormatting sqref="E276">
    <cfRule type="containsText" dxfId="55" priority="55" operator="containsText" text="WORNING">
      <formula>NOT(ISERROR(SEARCH("WORNING",E276)))</formula>
    </cfRule>
    <cfRule type="containsText" dxfId="54" priority="56" operator="containsText" text="ALERT">
      <formula>NOT(ISERROR(SEARCH("ALERT",E276)))</formula>
    </cfRule>
    <cfRule type="containsText" dxfId="53" priority="57" operator="containsText" text="OK">
      <formula>NOT(ISERROR(SEARCH("OK",E276)))</formula>
    </cfRule>
  </conditionalFormatting>
  <conditionalFormatting sqref="E276">
    <cfRule type="containsText" dxfId="52" priority="53" operator="containsText" text="WARNING">
      <formula>NOT(ISERROR(SEARCH("WARNING",E276)))</formula>
    </cfRule>
    <cfRule type="containsText" dxfId="51" priority="54" operator="containsText" text="OK">
      <formula>NOT(ISERROR(SEARCH("OK",E276)))</formula>
    </cfRule>
  </conditionalFormatting>
  <conditionalFormatting sqref="E273">
    <cfRule type="containsText" dxfId="50" priority="43" operator="containsText" text="OK">
      <formula>NOT(ISERROR(SEARCH("OK",E273)))</formula>
    </cfRule>
  </conditionalFormatting>
  <conditionalFormatting sqref="E273">
    <cfRule type="containsText" dxfId="49" priority="49" operator="containsText" text="WORNING">
      <formula>NOT(ISERROR(SEARCH("WORNING",E273)))</formula>
    </cfRule>
    <cfRule type="containsText" dxfId="48" priority="50" operator="containsText" text="ALERT">
      <formula>NOT(ISERROR(SEARCH("ALERT",E273)))</formula>
    </cfRule>
    <cfRule type="containsText" dxfId="47" priority="51" operator="containsText" text="OK">
      <formula>NOT(ISERROR(SEARCH("OK",E273)))</formula>
    </cfRule>
  </conditionalFormatting>
  <conditionalFormatting sqref="E273">
    <cfRule type="containsText" dxfId="46" priority="46" operator="containsText" text="WORNING">
      <formula>NOT(ISERROR(SEARCH("WORNING",E273)))</formula>
    </cfRule>
    <cfRule type="containsText" dxfId="45" priority="47" operator="containsText" text="ALERT">
      <formula>NOT(ISERROR(SEARCH("ALERT",E273)))</formula>
    </cfRule>
    <cfRule type="containsText" dxfId="44" priority="48" operator="containsText" text="OK">
      <formula>NOT(ISERROR(SEARCH("OK",E273)))</formula>
    </cfRule>
  </conditionalFormatting>
  <conditionalFormatting sqref="E273">
    <cfRule type="containsText" dxfId="43" priority="44" operator="containsText" text="WARNING">
      <formula>NOT(ISERROR(SEARCH("WARNING",E273)))</formula>
    </cfRule>
    <cfRule type="containsText" dxfId="42" priority="45" operator="containsText" text="OK">
      <formula>NOT(ISERROR(SEARCH("OK",E273)))</formula>
    </cfRule>
  </conditionalFormatting>
  <conditionalFormatting sqref="E274">
    <cfRule type="containsText" dxfId="41" priority="34" operator="containsText" text="OK">
      <formula>NOT(ISERROR(SEARCH("OK",E274)))</formula>
    </cfRule>
  </conditionalFormatting>
  <conditionalFormatting sqref="E274">
    <cfRule type="containsText" dxfId="40" priority="40" operator="containsText" text="WORNING">
      <formula>NOT(ISERROR(SEARCH("WORNING",E274)))</formula>
    </cfRule>
    <cfRule type="containsText" dxfId="39" priority="41" operator="containsText" text="ALERT">
      <formula>NOT(ISERROR(SEARCH("ALERT",E274)))</formula>
    </cfRule>
    <cfRule type="containsText" dxfId="38" priority="42" operator="containsText" text="OK">
      <formula>NOT(ISERROR(SEARCH("OK",E274)))</formula>
    </cfRule>
  </conditionalFormatting>
  <conditionalFormatting sqref="E274">
    <cfRule type="containsText" dxfId="37" priority="37" operator="containsText" text="WORNING">
      <formula>NOT(ISERROR(SEARCH("WORNING",E274)))</formula>
    </cfRule>
    <cfRule type="containsText" dxfId="36" priority="38" operator="containsText" text="ALERT">
      <formula>NOT(ISERROR(SEARCH("ALERT",E274)))</formula>
    </cfRule>
    <cfRule type="containsText" dxfId="35" priority="39" operator="containsText" text="OK">
      <formula>NOT(ISERROR(SEARCH("OK",E274)))</formula>
    </cfRule>
  </conditionalFormatting>
  <conditionalFormatting sqref="E274">
    <cfRule type="containsText" dxfId="34" priority="35" operator="containsText" text="WARNING">
      <formula>NOT(ISERROR(SEARCH("WARNING",E274)))</formula>
    </cfRule>
    <cfRule type="containsText" dxfId="33" priority="36" operator="containsText" text="OK">
      <formula>NOT(ISERROR(SEARCH("OK",E274)))</formula>
    </cfRule>
  </conditionalFormatting>
  <conditionalFormatting sqref="E275">
    <cfRule type="containsText" dxfId="32" priority="25" operator="containsText" text="OK">
      <formula>NOT(ISERROR(SEARCH("OK",E275)))</formula>
    </cfRule>
  </conditionalFormatting>
  <conditionalFormatting sqref="E275">
    <cfRule type="containsText" dxfId="31" priority="31" operator="containsText" text="WORNING">
      <formula>NOT(ISERROR(SEARCH("WORNING",E275)))</formula>
    </cfRule>
    <cfRule type="containsText" dxfId="30" priority="32" operator="containsText" text="ALERT">
      <formula>NOT(ISERROR(SEARCH("ALERT",E275)))</formula>
    </cfRule>
    <cfRule type="containsText" dxfId="29" priority="33" operator="containsText" text="OK">
      <formula>NOT(ISERROR(SEARCH("OK",E275)))</formula>
    </cfRule>
  </conditionalFormatting>
  <conditionalFormatting sqref="E275">
    <cfRule type="containsText" dxfId="28" priority="28" operator="containsText" text="WORNING">
      <formula>NOT(ISERROR(SEARCH("WORNING",E275)))</formula>
    </cfRule>
    <cfRule type="containsText" dxfId="27" priority="29" operator="containsText" text="ALERT">
      <formula>NOT(ISERROR(SEARCH("ALERT",E275)))</formula>
    </cfRule>
    <cfRule type="containsText" dxfId="26" priority="30" operator="containsText" text="OK">
      <formula>NOT(ISERROR(SEARCH("OK",E275)))</formula>
    </cfRule>
  </conditionalFormatting>
  <conditionalFormatting sqref="E275">
    <cfRule type="containsText" dxfId="25" priority="26" operator="containsText" text="WARNING">
      <formula>NOT(ISERROR(SEARCH("WARNING",E275)))</formula>
    </cfRule>
    <cfRule type="containsText" dxfId="24" priority="27" operator="containsText" text="OK">
      <formula>NOT(ISERROR(SEARCH("OK",E275)))</formula>
    </cfRule>
  </conditionalFormatting>
  <conditionalFormatting sqref="E276">
    <cfRule type="containsText" dxfId="23" priority="16" operator="containsText" text="OK">
      <formula>NOT(ISERROR(SEARCH("OK",E276)))</formula>
    </cfRule>
  </conditionalFormatting>
  <conditionalFormatting sqref="E276">
    <cfRule type="containsText" dxfId="22" priority="22" operator="containsText" text="WORNING">
      <formula>NOT(ISERROR(SEARCH("WORNING",E276)))</formula>
    </cfRule>
    <cfRule type="containsText" dxfId="21" priority="23" operator="containsText" text="ALERT">
      <formula>NOT(ISERROR(SEARCH("ALERT",E276)))</formula>
    </cfRule>
    <cfRule type="containsText" dxfId="20" priority="24" operator="containsText" text="OK">
      <formula>NOT(ISERROR(SEARCH("OK",E276)))</formula>
    </cfRule>
  </conditionalFormatting>
  <conditionalFormatting sqref="E276">
    <cfRule type="containsText" dxfId="19" priority="19" operator="containsText" text="WORNING">
      <formula>NOT(ISERROR(SEARCH("WORNING",E276)))</formula>
    </cfRule>
    <cfRule type="containsText" dxfId="18" priority="20" operator="containsText" text="ALERT">
      <formula>NOT(ISERROR(SEARCH("ALERT",E276)))</formula>
    </cfRule>
    <cfRule type="containsText" dxfId="17" priority="21" operator="containsText" text="OK">
      <formula>NOT(ISERROR(SEARCH("OK",E276)))</formula>
    </cfRule>
  </conditionalFormatting>
  <conditionalFormatting sqref="E276">
    <cfRule type="containsText" dxfId="16" priority="17" operator="containsText" text="WARNING">
      <formula>NOT(ISERROR(SEARCH("WARNING",E276)))</formula>
    </cfRule>
    <cfRule type="containsText" dxfId="15" priority="18" operator="containsText" text="OK">
      <formula>NOT(ISERROR(SEARCH("OK",E276)))</formula>
    </cfRule>
  </conditionalFormatting>
  <conditionalFormatting sqref="E225">
    <cfRule type="containsText" dxfId="14" priority="10" operator="containsText" text="OK">
      <formula>NOT(ISERROR(SEARCH("OK",E225)))</formula>
    </cfRule>
  </conditionalFormatting>
  <conditionalFormatting sqref="E225">
    <cfRule type="containsText" dxfId="13" priority="13" operator="containsText" text="WORNING">
      <formula>NOT(ISERROR(SEARCH("WORNING",E225)))</formula>
    </cfRule>
    <cfRule type="containsText" dxfId="12" priority="14" operator="containsText" text="ALERT">
      <formula>NOT(ISERROR(SEARCH("ALERT",E225)))</formula>
    </cfRule>
    <cfRule type="containsText" dxfId="11" priority="15" operator="containsText" text="OK">
      <formula>NOT(ISERROR(SEARCH("OK",E225)))</formula>
    </cfRule>
  </conditionalFormatting>
  <conditionalFormatting sqref="E225">
    <cfRule type="containsText" dxfId="10" priority="11" operator="containsText" text="WARNING">
      <formula>NOT(ISERROR(SEARCH("WARNING",E225)))</formula>
    </cfRule>
    <cfRule type="containsText" dxfId="9" priority="12" operator="containsText" text="OK">
      <formula>NOT(ISERROR(SEARCH("OK",E225)))</formula>
    </cfRule>
  </conditionalFormatting>
  <conditionalFormatting sqref="E225">
    <cfRule type="containsText" dxfId="8" priority="1" operator="containsText" text="OK">
      <formula>NOT(ISERROR(SEARCH("OK",E225)))</formula>
    </cfRule>
  </conditionalFormatting>
  <conditionalFormatting sqref="E225">
    <cfRule type="containsText" dxfId="7" priority="7" operator="containsText" text="WORNING">
      <formula>NOT(ISERROR(SEARCH("WORNING",E225)))</formula>
    </cfRule>
    <cfRule type="containsText" dxfId="6" priority="8" operator="containsText" text="ALERT">
      <formula>NOT(ISERROR(SEARCH("ALERT",E225)))</formula>
    </cfRule>
    <cfRule type="containsText" dxfId="5" priority="9" operator="containsText" text="OK">
      <formula>NOT(ISERROR(SEARCH("OK",E225)))</formula>
    </cfRule>
  </conditionalFormatting>
  <conditionalFormatting sqref="E225">
    <cfRule type="containsText" dxfId="4" priority="4" operator="containsText" text="WORNING">
      <formula>NOT(ISERROR(SEARCH("WORNING",E225)))</formula>
    </cfRule>
    <cfRule type="containsText" dxfId="3" priority="5" operator="containsText" text="ALERT">
      <formula>NOT(ISERROR(SEARCH("ALERT",E225)))</formula>
    </cfRule>
    <cfRule type="containsText" dxfId="2" priority="6" operator="containsText" text="OK">
      <formula>NOT(ISERROR(SEARCH("OK",E225)))</formula>
    </cfRule>
  </conditionalFormatting>
  <conditionalFormatting sqref="E225">
    <cfRule type="containsText" dxfId="1" priority="2" operator="containsText" text="WARNING">
      <formula>NOT(ISERROR(SEARCH("WARNING",E225)))</formula>
    </cfRule>
    <cfRule type="containsText" dxfId="0" priority="3" operator="containsText" text="OK">
      <formula>NOT(ISERROR(SEARCH("OK",E225)))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339966"/>
  </sheetPr>
  <dimension ref="A1:H117"/>
  <sheetViews>
    <sheetView showGridLines="0" topLeftCell="A37" workbookViewId="0">
      <selection activeCell="C63" sqref="C63"/>
    </sheetView>
  </sheetViews>
  <sheetFormatPr baseColWidth="10" defaultColWidth="9.109375" defaultRowHeight="14.4"/>
  <cols>
    <col min="1" max="1" width="60.5546875" style="281" customWidth="1"/>
    <col min="2" max="2" width="14.109375" style="281" customWidth="1"/>
    <col min="3" max="4" width="17.33203125" style="281" customWidth="1"/>
    <col min="5" max="8" width="17.33203125" style="263" customWidth="1"/>
    <col min="9" max="16384" width="9.109375" style="263"/>
  </cols>
  <sheetData>
    <row r="1" spans="1:8">
      <c r="A1" s="270" t="s">
        <v>745</v>
      </c>
      <c r="B1" s="271"/>
      <c r="C1" s="261" t="str">
        <f>IF(P.Participant!C8="-","[Participant's name]",P.Participant!C8)</f>
        <v>[Participant's name]</v>
      </c>
      <c r="D1" s="261"/>
      <c r="E1" s="272"/>
      <c r="F1" s="272"/>
      <c r="G1" s="272"/>
      <c r="H1" s="272"/>
    </row>
    <row r="2" spans="1:8">
      <c r="A2" s="270"/>
      <c r="B2" s="270"/>
      <c r="C2" s="261"/>
      <c r="D2" s="261"/>
      <c r="E2" s="272"/>
      <c r="F2" s="272"/>
      <c r="G2" s="272"/>
      <c r="H2" s="272"/>
    </row>
    <row r="3" spans="1:8">
      <c r="A3" s="270" t="s">
        <v>708</v>
      </c>
      <c r="B3" s="270"/>
      <c r="C3" s="261"/>
      <c r="D3" s="261"/>
      <c r="E3" s="272"/>
      <c r="F3" s="272"/>
      <c r="G3" s="272"/>
      <c r="H3" s="272"/>
    </row>
    <row r="4" spans="1:8">
      <c r="A4" s="273"/>
      <c r="B4" s="271"/>
      <c r="C4" s="271"/>
      <c r="D4" s="271"/>
      <c r="E4" s="272"/>
      <c r="F4" s="272"/>
      <c r="G4" s="272"/>
      <c r="H4" s="272"/>
    </row>
    <row r="5" spans="1:8">
      <c r="A5" s="272"/>
      <c r="B5" s="272"/>
      <c r="C5" s="272"/>
      <c r="D5" s="272"/>
      <c r="E5" s="272"/>
      <c r="F5" s="272"/>
      <c r="G5" s="272"/>
      <c r="H5" s="272"/>
    </row>
    <row r="6" spans="1:8">
      <c r="A6" s="274"/>
      <c r="B6" s="275"/>
      <c r="C6" s="274"/>
      <c r="D6" s="274"/>
      <c r="E6" s="272"/>
      <c r="F6" s="272"/>
      <c r="G6" s="272"/>
      <c r="H6" s="272"/>
    </row>
    <row r="7" spans="1:8">
      <c r="A7" s="67"/>
      <c r="B7" s="276"/>
      <c r="C7" s="274"/>
      <c r="D7" s="274"/>
      <c r="E7" s="272"/>
      <c r="F7" s="272"/>
      <c r="G7" s="272"/>
      <c r="H7" s="276"/>
    </row>
    <row r="8" spans="1:8">
      <c r="A8" s="264"/>
      <c r="B8" s="264"/>
      <c r="C8" s="68" t="s">
        <v>712</v>
      </c>
      <c r="D8" s="68" t="s">
        <v>712</v>
      </c>
      <c r="E8" s="68" t="s">
        <v>712</v>
      </c>
      <c r="F8" s="68" t="s">
        <v>712</v>
      </c>
      <c r="G8" s="68" t="s">
        <v>712</v>
      </c>
      <c r="H8" s="68" t="s">
        <v>712</v>
      </c>
    </row>
    <row r="9" spans="1:8">
      <c r="A9" s="264"/>
      <c r="B9" s="264"/>
      <c r="C9" s="267">
        <v>2022</v>
      </c>
      <c r="D9" s="267">
        <v>2025</v>
      </c>
      <c r="E9" s="267">
        <v>2030</v>
      </c>
      <c r="F9" s="267">
        <v>2035</v>
      </c>
      <c r="G9" s="267">
        <v>2040</v>
      </c>
      <c r="H9" s="267">
        <v>2050</v>
      </c>
    </row>
    <row r="10" spans="1:8">
      <c r="A10" s="264"/>
      <c r="B10" s="264"/>
      <c r="C10" s="113" t="s">
        <v>769</v>
      </c>
      <c r="D10" s="113" t="s">
        <v>770</v>
      </c>
      <c r="E10" s="113" t="s">
        <v>771</v>
      </c>
      <c r="F10" s="113" t="s">
        <v>772</v>
      </c>
      <c r="G10" s="113" t="s">
        <v>773</v>
      </c>
      <c r="H10" s="113" t="s">
        <v>826</v>
      </c>
    </row>
    <row r="11" spans="1:8">
      <c r="A11" s="157" t="s">
        <v>644</v>
      </c>
      <c r="B11" s="121"/>
      <c r="C11" s="277"/>
      <c r="D11" s="277"/>
      <c r="E11" s="277"/>
      <c r="F11" s="277"/>
      <c r="G11" s="277"/>
      <c r="H11" s="277"/>
    </row>
    <row r="12" spans="1:8">
      <c r="A12" s="251" t="s">
        <v>632</v>
      </c>
      <c r="B12" s="2" t="s">
        <v>774</v>
      </c>
      <c r="C12" s="361"/>
      <c r="D12" s="361"/>
      <c r="E12" s="361"/>
      <c r="F12" s="361"/>
      <c r="G12" s="361"/>
      <c r="H12" s="361"/>
    </row>
    <row r="13" spans="1:8">
      <c r="A13" s="251" t="s">
        <v>633</v>
      </c>
      <c r="B13" s="2" t="s">
        <v>775</v>
      </c>
      <c r="C13" s="361"/>
      <c r="D13" s="361"/>
      <c r="E13" s="361"/>
      <c r="F13" s="361"/>
      <c r="G13" s="361"/>
      <c r="H13" s="361"/>
    </row>
    <row r="14" spans="1:8">
      <c r="A14" s="251" t="s">
        <v>634</v>
      </c>
      <c r="B14" s="2" t="s">
        <v>776</v>
      </c>
      <c r="C14" s="362">
        <f>SUM(C15:C16)</f>
        <v>0</v>
      </c>
      <c r="D14" s="362">
        <f t="shared" ref="D14:H14" si="0">SUM(D15:D16)</f>
        <v>0</v>
      </c>
      <c r="E14" s="362">
        <f t="shared" si="0"/>
        <v>0</v>
      </c>
      <c r="F14" s="362">
        <f t="shared" si="0"/>
        <v>0</v>
      </c>
      <c r="G14" s="362">
        <f t="shared" si="0"/>
        <v>0</v>
      </c>
      <c r="H14" s="362">
        <f t="shared" si="0"/>
        <v>0</v>
      </c>
    </row>
    <row r="15" spans="1:8">
      <c r="A15" s="278" t="s">
        <v>635</v>
      </c>
      <c r="B15" s="2" t="s">
        <v>777</v>
      </c>
      <c r="C15" s="361"/>
      <c r="D15" s="361"/>
      <c r="E15" s="361"/>
      <c r="F15" s="361"/>
      <c r="G15" s="361"/>
      <c r="H15" s="361"/>
    </row>
    <row r="16" spans="1:8">
      <c r="A16" s="278" t="s">
        <v>636</v>
      </c>
      <c r="B16" s="2" t="s">
        <v>778</v>
      </c>
      <c r="C16" s="361"/>
      <c r="D16" s="361"/>
      <c r="E16" s="361"/>
      <c r="F16" s="361"/>
      <c r="G16" s="361"/>
      <c r="H16" s="361"/>
    </row>
    <row r="17" spans="1:8">
      <c r="A17" s="251" t="s">
        <v>637</v>
      </c>
      <c r="B17" s="2" t="s">
        <v>779</v>
      </c>
      <c r="C17" s="362">
        <f>SUM(C18:C20)</f>
        <v>0</v>
      </c>
      <c r="D17" s="362">
        <f t="shared" ref="D17:H17" si="1">SUM(D18:D20)</f>
        <v>0</v>
      </c>
      <c r="E17" s="362">
        <f t="shared" si="1"/>
        <v>0</v>
      </c>
      <c r="F17" s="362">
        <f t="shared" si="1"/>
        <v>0</v>
      </c>
      <c r="G17" s="362">
        <f t="shared" si="1"/>
        <v>0</v>
      </c>
      <c r="H17" s="362">
        <f t="shared" si="1"/>
        <v>0</v>
      </c>
    </row>
    <row r="18" spans="1:8">
      <c r="A18" s="278" t="s">
        <v>638</v>
      </c>
      <c r="B18" s="2" t="s">
        <v>780</v>
      </c>
      <c r="C18" s="361"/>
      <c r="D18" s="361"/>
      <c r="E18" s="361"/>
      <c r="F18" s="361"/>
      <c r="G18" s="361"/>
      <c r="H18" s="361"/>
    </row>
    <row r="19" spans="1:8">
      <c r="A19" s="278" t="s">
        <v>639</v>
      </c>
      <c r="B19" s="2" t="s">
        <v>781</v>
      </c>
      <c r="C19" s="361"/>
      <c r="D19" s="361"/>
      <c r="E19" s="361"/>
      <c r="F19" s="361"/>
      <c r="G19" s="361"/>
      <c r="H19" s="361"/>
    </row>
    <row r="20" spans="1:8">
      <c r="A20" s="278" t="s">
        <v>640</v>
      </c>
      <c r="B20" s="2" t="s">
        <v>782</v>
      </c>
      <c r="C20" s="361"/>
      <c r="D20" s="361"/>
      <c r="E20" s="361"/>
      <c r="F20" s="361"/>
      <c r="G20" s="361"/>
      <c r="H20" s="361"/>
    </row>
    <row r="21" spans="1:8">
      <c r="A21" s="251" t="s">
        <v>641</v>
      </c>
      <c r="B21" s="2" t="s">
        <v>783</v>
      </c>
      <c r="C21" s="361"/>
      <c r="D21" s="361"/>
      <c r="E21" s="361"/>
      <c r="F21" s="361"/>
      <c r="G21" s="361"/>
      <c r="H21" s="361"/>
    </row>
    <row r="22" spans="1:8">
      <c r="A22" s="251" t="s">
        <v>643</v>
      </c>
      <c r="B22" s="2" t="s">
        <v>784</v>
      </c>
      <c r="C22" s="361"/>
      <c r="D22" s="361"/>
      <c r="E22" s="361"/>
      <c r="F22" s="361"/>
      <c r="G22" s="361"/>
      <c r="H22" s="361"/>
    </row>
    <row r="23" spans="1:8">
      <c r="A23" s="251" t="s">
        <v>642</v>
      </c>
      <c r="B23" s="2" t="s">
        <v>785</v>
      </c>
      <c r="C23" s="361"/>
      <c r="D23" s="361"/>
      <c r="E23" s="361"/>
      <c r="F23" s="361"/>
      <c r="G23" s="361"/>
      <c r="H23" s="361"/>
    </row>
    <row r="24" spans="1:8">
      <c r="A24" s="251" t="s">
        <v>1036</v>
      </c>
      <c r="B24" s="2" t="s">
        <v>786</v>
      </c>
      <c r="C24" s="361"/>
      <c r="D24" s="361"/>
      <c r="E24" s="361"/>
      <c r="F24" s="361"/>
      <c r="G24" s="361"/>
      <c r="H24" s="361"/>
    </row>
    <row r="25" spans="1:8">
      <c r="A25" s="251" t="s">
        <v>923</v>
      </c>
      <c r="B25" s="2" t="s">
        <v>787</v>
      </c>
      <c r="C25" s="355"/>
      <c r="D25" s="355"/>
      <c r="E25" s="355"/>
      <c r="F25" s="355"/>
      <c r="G25" s="355"/>
      <c r="H25" s="355"/>
    </row>
    <row r="26" spans="1:8">
      <c r="A26" s="279" t="s">
        <v>646</v>
      </c>
      <c r="B26" s="2" t="s">
        <v>788</v>
      </c>
      <c r="C26" s="362">
        <f>SUM(C27,C30,C33)</f>
        <v>0</v>
      </c>
      <c r="D26" s="362">
        <f t="shared" ref="D26:H26" si="2">SUM(D27,D30,D33)</f>
        <v>0</v>
      </c>
      <c r="E26" s="362">
        <f t="shared" si="2"/>
        <v>0</v>
      </c>
      <c r="F26" s="362">
        <f t="shared" si="2"/>
        <v>0</v>
      </c>
      <c r="G26" s="362">
        <f t="shared" si="2"/>
        <v>0</v>
      </c>
      <c r="H26" s="362">
        <f t="shared" si="2"/>
        <v>0</v>
      </c>
    </row>
    <row r="27" spans="1:8">
      <c r="A27" s="251" t="s">
        <v>647</v>
      </c>
      <c r="B27" s="2" t="s">
        <v>789</v>
      </c>
      <c r="C27" s="362">
        <f>SUM(C28:C29)</f>
        <v>0</v>
      </c>
      <c r="D27" s="362">
        <f t="shared" ref="D27:H27" si="3">SUM(D28:D29)</f>
        <v>0</v>
      </c>
      <c r="E27" s="362">
        <f t="shared" si="3"/>
        <v>0</v>
      </c>
      <c r="F27" s="362">
        <f t="shared" si="3"/>
        <v>0</v>
      </c>
      <c r="G27" s="362">
        <f t="shared" si="3"/>
        <v>0</v>
      </c>
      <c r="H27" s="362">
        <f t="shared" si="3"/>
        <v>0</v>
      </c>
    </row>
    <row r="28" spans="1:8">
      <c r="A28" s="278" t="s">
        <v>648</v>
      </c>
      <c r="B28" s="2" t="s">
        <v>790</v>
      </c>
      <c r="C28" s="361"/>
      <c r="D28" s="361"/>
      <c r="E28" s="361"/>
      <c r="F28" s="361"/>
      <c r="G28" s="361"/>
      <c r="H28" s="361"/>
    </row>
    <row r="29" spans="1:8">
      <c r="A29" s="278" t="s">
        <v>649</v>
      </c>
      <c r="B29" s="2" t="s">
        <v>791</v>
      </c>
      <c r="C29" s="361"/>
      <c r="D29" s="361"/>
      <c r="E29" s="361"/>
      <c r="F29" s="361"/>
      <c r="G29" s="361"/>
      <c r="H29" s="361"/>
    </row>
    <row r="30" spans="1:8">
      <c r="A30" s="251" t="s">
        <v>650</v>
      </c>
      <c r="B30" s="2" t="s">
        <v>792</v>
      </c>
      <c r="C30" s="362">
        <f>SUM(C31:C32)</f>
        <v>0</v>
      </c>
      <c r="D30" s="362">
        <f t="shared" ref="D30:H30" si="4">SUM(D31:D32)</f>
        <v>0</v>
      </c>
      <c r="E30" s="362">
        <f t="shared" si="4"/>
        <v>0</v>
      </c>
      <c r="F30" s="362">
        <f t="shared" si="4"/>
        <v>0</v>
      </c>
      <c r="G30" s="362">
        <f t="shared" si="4"/>
        <v>0</v>
      </c>
      <c r="H30" s="362">
        <f t="shared" si="4"/>
        <v>0</v>
      </c>
    </row>
    <row r="31" spans="1:8">
      <c r="A31" s="278" t="s">
        <v>651</v>
      </c>
      <c r="B31" s="2" t="s">
        <v>793</v>
      </c>
      <c r="C31" s="361"/>
      <c r="D31" s="361"/>
      <c r="E31" s="361"/>
      <c r="F31" s="361"/>
      <c r="G31" s="361"/>
      <c r="H31" s="361"/>
    </row>
    <row r="32" spans="1:8">
      <c r="A32" s="278" t="s">
        <v>652</v>
      </c>
      <c r="B32" s="2" t="s">
        <v>794</v>
      </c>
      <c r="C32" s="361"/>
      <c r="D32" s="361"/>
      <c r="E32" s="361"/>
      <c r="F32" s="361"/>
      <c r="G32" s="361"/>
      <c r="H32" s="361"/>
    </row>
    <row r="33" spans="1:8">
      <c r="A33" s="251" t="s">
        <v>653</v>
      </c>
      <c r="B33" s="2" t="s">
        <v>795</v>
      </c>
      <c r="C33" s="361"/>
      <c r="D33" s="361"/>
      <c r="E33" s="361"/>
      <c r="F33" s="361"/>
      <c r="G33" s="361"/>
      <c r="H33" s="361"/>
    </row>
    <row r="34" spans="1:8">
      <c r="A34" s="279" t="s">
        <v>952</v>
      </c>
      <c r="B34" s="2" t="s">
        <v>796</v>
      </c>
      <c r="C34" s="355"/>
      <c r="D34" s="355"/>
      <c r="E34" s="355"/>
      <c r="F34" s="355"/>
      <c r="G34" s="355"/>
      <c r="H34" s="355"/>
    </row>
    <row r="35" spans="1:8">
      <c r="A35" s="279" t="s">
        <v>654</v>
      </c>
      <c r="B35" s="2" t="s">
        <v>797</v>
      </c>
      <c r="C35" s="361"/>
      <c r="D35" s="361"/>
      <c r="E35" s="361"/>
      <c r="F35" s="361"/>
      <c r="G35" s="361"/>
      <c r="H35" s="361"/>
    </row>
    <row r="36" spans="1:8">
      <c r="A36" s="158" t="s">
        <v>645</v>
      </c>
      <c r="B36" s="2" t="s">
        <v>798</v>
      </c>
      <c r="C36" s="362">
        <f>SUM(C12,C13,C14,C17,C21,C22,C23,C24,C25,C26,C34,C35)</f>
        <v>0</v>
      </c>
      <c r="D36" s="362">
        <f t="shared" ref="D36:H36" si="5">SUM(D12,D13,D14,D17,D21,D22,D23,D24,D25,D26,D34,D35)</f>
        <v>0</v>
      </c>
      <c r="E36" s="362">
        <f t="shared" si="5"/>
        <v>0</v>
      </c>
      <c r="F36" s="362">
        <f t="shared" si="5"/>
        <v>0</v>
      </c>
      <c r="G36" s="362">
        <f t="shared" si="5"/>
        <v>0</v>
      </c>
      <c r="H36" s="362">
        <f t="shared" si="5"/>
        <v>0</v>
      </c>
    </row>
    <row r="37" spans="1:8">
      <c r="A37" s="158" t="s">
        <v>655</v>
      </c>
      <c r="B37" s="2"/>
      <c r="C37" s="363"/>
      <c r="D37" s="363"/>
      <c r="E37" s="363"/>
      <c r="F37" s="363"/>
      <c r="G37" s="363"/>
      <c r="H37" s="363"/>
    </row>
    <row r="38" spans="1:8">
      <c r="A38" s="279" t="s">
        <v>656</v>
      </c>
      <c r="B38" s="2" t="s">
        <v>799</v>
      </c>
      <c r="C38" s="362">
        <f>SUM(C39,C43)</f>
        <v>0</v>
      </c>
      <c r="D38" s="362">
        <f t="shared" ref="D38:H38" si="6">SUM(D39,D43)</f>
        <v>0</v>
      </c>
      <c r="E38" s="362">
        <f t="shared" si="6"/>
        <v>0</v>
      </c>
      <c r="F38" s="362">
        <f t="shared" si="6"/>
        <v>0</v>
      </c>
      <c r="G38" s="362">
        <f t="shared" si="6"/>
        <v>0</v>
      </c>
      <c r="H38" s="362">
        <f t="shared" si="6"/>
        <v>0</v>
      </c>
    </row>
    <row r="39" spans="1:8">
      <c r="A39" s="251" t="s">
        <v>657</v>
      </c>
      <c r="B39" s="2" t="s">
        <v>800</v>
      </c>
      <c r="C39" s="362">
        <f>SUM(C40:C42)</f>
        <v>0</v>
      </c>
      <c r="D39" s="362">
        <f t="shared" ref="D39:H39" si="7">SUM(D40:D42)</f>
        <v>0</v>
      </c>
      <c r="E39" s="362">
        <f t="shared" si="7"/>
        <v>0</v>
      </c>
      <c r="F39" s="362">
        <f t="shared" si="7"/>
        <v>0</v>
      </c>
      <c r="G39" s="362">
        <f t="shared" si="7"/>
        <v>0</v>
      </c>
      <c r="H39" s="362">
        <f t="shared" si="7"/>
        <v>0</v>
      </c>
    </row>
    <row r="40" spans="1:8">
      <c r="A40" s="278" t="s">
        <v>658</v>
      </c>
      <c r="B40" s="2" t="s">
        <v>801</v>
      </c>
      <c r="C40" s="361"/>
      <c r="D40" s="361"/>
      <c r="E40" s="361"/>
      <c r="F40" s="361"/>
      <c r="G40" s="361"/>
      <c r="H40" s="361"/>
    </row>
    <row r="41" spans="1:8">
      <c r="A41" s="278" t="s">
        <v>659</v>
      </c>
      <c r="B41" s="2" t="s">
        <v>802</v>
      </c>
      <c r="C41" s="361"/>
      <c r="D41" s="361"/>
      <c r="E41" s="361"/>
      <c r="F41" s="361"/>
      <c r="G41" s="361"/>
      <c r="H41" s="361"/>
    </row>
    <row r="42" spans="1:8">
      <c r="A42" s="278" t="s">
        <v>660</v>
      </c>
      <c r="B42" s="2" t="s">
        <v>803</v>
      </c>
      <c r="C42" s="361"/>
      <c r="D42" s="361"/>
      <c r="E42" s="361"/>
      <c r="F42" s="361"/>
      <c r="G42" s="361"/>
      <c r="H42" s="361"/>
    </row>
    <row r="43" spans="1:8">
      <c r="A43" s="251" t="s">
        <v>661</v>
      </c>
      <c r="B43" s="2" t="s">
        <v>804</v>
      </c>
      <c r="C43" s="362">
        <f>SUM(C44:C46)</f>
        <v>0</v>
      </c>
      <c r="D43" s="362">
        <f t="shared" ref="D43:H43" si="8">SUM(D44:D46)</f>
        <v>0</v>
      </c>
      <c r="E43" s="362">
        <f t="shared" si="8"/>
        <v>0</v>
      </c>
      <c r="F43" s="362">
        <f t="shared" si="8"/>
        <v>0</v>
      </c>
      <c r="G43" s="362">
        <f t="shared" si="8"/>
        <v>0</v>
      </c>
      <c r="H43" s="362">
        <f t="shared" si="8"/>
        <v>0</v>
      </c>
    </row>
    <row r="44" spans="1:8">
      <c r="A44" s="278" t="s">
        <v>658</v>
      </c>
      <c r="B44" s="2" t="s">
        <v>805</v>
      </c>
      <c r="C44" s="361"/>
      <c r="D44" s="361"/>
      <c r="E44" s="361"/>
      <c r="F44" s="361"/>
      <c r="G44" s="361"/>
      <c r="H44" s="361"/>
    </row>
    <row r="45" spans="1:8">
      <c r="A45" s="278" t="s">
        <v>659</v>
      </c>
      <c r="B45" s="2" t="s">
        <v>806</v>
      </c>
      <c r="C45" s="361"/>
      <c r="D45" s="361"/>
      <c r="E45" s="361"/>
      <c r="F45" s="361"/>
      <c r="G45" s="361"/>
      <c r="H45" s="361"/>
    </row>
    <row r="46" spans="1:8">
      <c r="A46" s="278" t="s">
        <v>660</v>
      </c>
      <c r="B46" s="2" t="s">
        <v>807</v>
      </c>
      <c r="C46" s="361"/>
      <c r="D46" s="361"/>
      <c r="E46" s="361"/>
      <c r="F46" s="361"/>
      <c r="G46" s="361"/>
      <c r="H46" s="361"/>
    </row>
    <row r="47" spans="1:8">
      <c r="A47" s="279" t="s">
        <v>662</v>
      </c>
      <c r="B47" s="2" t="s">
        <v>808</v>
      </c>
      <c r="C47" s="362">
        <f>SUM(C48,C52)</f>
        <v>0</v>
      </c>
      <c r="D47" s="362">
        <f t="shared" ref="D47:H47" si="9">SUM(D48,D52)</f>
        <v>0</v>
      </c>
      <c r="E47" s="362">
        <f t="shared" si="9"/>
        <v>0</v>
      </c>
      <c r="F47" s="362">
        <f t="shared" si="9"/>
        <v>0</v>
      </c>
      <c r="G47" s="362">
        <f t="shared" si="9"/>
        <v>0</v>
      </c>
      <c r="H47" s="362">
        <f t="shared" si="9"/>
        <v>0</v>
      </c>
    </row>
    <row r="48" spans="1:8">
      <c r="A48" s="251" t="s">
        <v>663</v>
      </c>
      <c r="B48" s="2" t="s">
        <v>809</v>
      </c>
      <c r="C48" s="362">
        <f>SUM(C49:C51)</f>
        <v>0</v>
      </c>
      <c r="D48" s="362">
        <f t="shared" ref="D48:H48" si="10">SUM(D49:D51)</f>
        <v>0</v>
      </c>
      <c r="E48" s="362">
        <f t="shared" si="10"/>
        <v>0</v>
      </c>
      <c r="F48" s="362">
        <f t="shared" si="10"/>
        <v>0</v>
      </c>
      <c r="G48" s="362">
        <f t="shared" si="10"/>
        <v>0</v>
      </c>
      <c r="H48" s="362">
        <f t="shared" si="10"/>
        <v>0</v>
      </c>
    </row>
    <row r="49" spans="1:8">
      <c r="A49" s="278" t="s">
        <v>658</v>
      </c>
      <c r="B49" s="2" t="s">
        <v>810</v>
      </c>
      <c r="C49" s="361"/>
      <c r="D49" s="361"/>
      <c r="E49" s="361"/>
      <c r="F49" s="361"/>
      <c r="G49" s="361"/>
      <c r="H49" s="361"/>
    </row>
    <row r="50" spans="1:8">
      <c r="A50" s="278" t="s">
        <v>659</v>
      </c>
      <c r="B50" s="2" t="s">
        <v>811</v>
      </c>
      <c r="C50" s="361"/>
      <c r="D50" s="361"/>
      <c r="E50" s="361"/>
      <c r="F50" s="361"/>
      <c r="G50" s="361"/>
      <c r="H50" s="361"/>
    </row>
    <row r="51" spans="1:8">
      <c r="A51" s="278" t="s">
        <v>660</v>
      </c>
      <c r="B51" s="2" t="s">
        <v>812</v>
      </c>
      <c r="C51" s="361"/>
      <c r="D51" s="361"/>
      <c r="E51" s="361"/>
      <c r="F51" s="361"/>
      <c r="G51" s="361"/>
      <c r="H51" s="361"/>
    </row>
    <row r="52" spans="1:8">
      <c r="A52" s="280" t="s">
        <v>664</v>
      </c>
      <c r="B52" s="2" t="s">
        <v>813</v>
      </c>
      <c r="C52" s="362">
        <f>SUM(C53:C55)</f>
        <v>0</v>
      </c>
      <c r="D52" s="362">
        <f t="shared" ref="D52:H52" si="11">SUM(D53:D55)</f>
        <v>0</v>
      </c>
      <c r="E52" s="362">
        <f t="shared" si="11"/>
        <v>0</v>
      </c>
      <c r="F52" s="362">
        <f t="shared" si="11"/>
        <v>0</v>
      </c>
      <c r="G52" s="362">
        <f t="shared" si="11"/>
        <v>0</v>
      </c>
      <c r="H52" s="362">
        <f t="shared" si="11"/>
        <v>0</v>
      </c>
    </row>
    <row r="53" spans="1:8">
      <c r="A53" s="278" t="s">
        <v>658</v>
      </c>
      <c r="B53" s="2" t="s">
        <v>814</v>
      </c>
      <c r="C53" s="364"/>
      <c r="D53" s="364"/>
      <c r="E53" s="364"/>
      <c r="F53" s="364"/>
      <c r="G53" s="364"/>
      <c r="H53" s="364"/>
    </row>
    <row r="54" spans="1:8">
      <c r="A54" s="278" t="s">
        <v>659</v>
      </c>
      <c r="B54" s="2" t="s">
        <v>815</v>
      </c>
      <c r="C54" s="361"/>
      <c r="D54" s="361"/>
      <c r="E54" s="361"/>
      <c r="F54" s="361"/>
      <c r="G54" s="361"/>
      <c r="H54" s="361"/>
    </row>
    <row r="55" spans="1:8">
      <c r="A55" s="278" t="s">
        <v>660</v>
      </c>
      <c r="B55" s="2" t="s">
        <v>816</v>
      </c>
      <c r="C55" s="361"/>
      <c r="D55" s="361"/>
      <c r="E55" s="361"/>
      <c r="F55" s="361"/>
      <c r="G55" s="361"/>
      <c r="H55" s="361"/>
    </row>
    <row r="56" spans="1:8">
      <c r="A56" s="279" t="s">
        <v>665</v>
      </c>
      <c r="B56" s="2" t="s">
        <v>817</v>
      </c>
      <c r="C56" s="362">
        <f>SUM(C57:C59)</f>
        <v>0</v>
      </c>
      <c r="D56" s="362">
        <f t="shared" ref="D56:H56" si="12">SUM(D57:D59)</f>
        <v>0</v>
      </c>
      <c r="E56" s="362">
        <f t="shared" si="12"/>
        <v>0</v>
      </c>
      <c r="F56" s="362">
        <f t="shared" si="12"/>
        <v>0</v>
      </c>
      <c r="G56" s="362">
        <f t="shared" si="12"/>
        <v>0</v>
      </c>
      <c r="H56" s="362">
        <f t="shared" si="12"/>
        <v>0</v>
      </c>
    </row>
    <row r="57" spans="1:8">
      <c r="A57" s="251" t="s">
        <v>658</v>
      </c>
      <c r="B57" s="2" t="s">
        <v>818</v>
      </c>
      <c r="C57" s="361"/>
      <c r="D57" s="361"/>
      <c r="E57" s="361"/>
      <c r="F57" s="361"/>
      <c r="G57" s="361"/>
      <c r="H57" s="361"/>
    </row>
    <row r="58" spans="1:8">
      <c r="A58" s="251" t="s">
        <v>659</v>
      </c>
      <c r="B58" s="2" t="s">
        <v>819</v>
      </c>
      <c r="C58" s="361"/>
      <c r="D58" s="361"/>
      <c r="E58" s="361"/>
      <c r="F58" s="361"/>
      <c r="G58" s="361"/>
      <c r="H58" s="361"/>
    </row>
    <row r="59" spans="1:8">
      <c r="A59" s="251" t="s">
        <v>660</v>
      </c>
      <c r="B59" s="2" t="s">
        <v>820</v>
      </c>
      <c r="C59" s="361"/>
      <c r="D59" s="361"/>
      <c r="E59" s="361"/>
      <c r="F59" s="361"/>
      <c r="G59" s="361"/>
      <c r="H59" s="361"/>
    </row>
    <row r="60" spans="1:8">
      <c r="A60" s="279" t="s">
        <v>669</v>
      </c>
      <c r="B60" s="2" t="s">
        <v>821</v>
      </c>
      <c r="C60" s="361"/>
      <c r="D60" s="361"/>
      <c r="E60" s="361"/>
      <c r="F60" s="361"/>
      <c r="G60" s="361"/>
      <c r="H60" s="361"/>
    </row>
    <row r="61" spans="1:8">
      <c r="A61" s="279" t="s">
        <v>668</v>
      </c>
      <c r="B61" s="2" t="s">
        <v>822</v>
      </c>
      <c r="C61" s="361"/>
      <c r="D61" s="361"/>
      <c r="E61" s="361"/>
      <c r="F61" s="361"/>
      <c r="G61" s="361"/>
      <c r="H61" s="361"/>
    </row>
    <row r="62" spans="1:8">
      <c r="A62" s="279" t="s">
        <v>643</v>
      </c>
      <c r="B62" s="2" t="s">
        <v>823</v>
      </c>
      <c r="C62" s="361"/>
      <c r="D62" s="361"/>
      <c r="E62" s="361"/>
      <c r="F62" s="361"/>
      <c r="G62" s="361"/>
      <c r="H62" s="361"/>
    </row>
    <row r="63" spans="1:8">
      <c r="A63" s="279" t="s">
        <v>1037</v>
      </c>
      <c r="B63" s="2" t="s">
        <v>824</v>
      </c>
      <c r="C63" s="362">
        <f>SUM(C64:C65)</f>
        <v>0</v>
      </c>
      <c r="D63" s="362">
        <f t="shared" ref="D63:H63" si="13">SUM(D64:D65)</f>
        <v>0</v>
      </c>
      <c r="E63" s="362">
        <f t="shared" si="13"/>
        <v>0</v>
      </c>
      <c r="F63" s="362">
        <f t="shared" si="13"/>
        <v>0</v>
      </c>
      <c r="G63" s="362">
        <f t="shared" si="13"/>
        <v>0</v>
      </c>
      <c r="H63" s="362">
        <f t="shared" si="13"/>
        <v>0</v>
      </c>
    </row>
    <row r="64" spans="1:8">
      <c r="A64" s="251" t="s">
        <v>1038</v>
      </c>
      <c r="B64" s="2" t="s">
        <v>825</v>
      </c>
      <c r="C64" s="355"/>
      <c r="D64" s="355"/>
      <c r="E64" s="355"/>
      <c r="F64" s="355"/>
      <c r="G64" s="355"/>
      <c r="H64" s="355"/>
    </row>
    <row r="65" spans="1:8">
      <c r="A65" s="251" t="s">
        <v>1039</v>
      </c>
      <c r="B65" s="2" t="s">
        <v>861</v>
      </c>
      <c r="C65" s="355"/>
      <c r="D65" s="355"/>
      <c r="E65" s="355"/>
      <c r="F65" s="355"/>
      <c r="G65" s="355"/>
      <c r="H65" s="355"/>
    </row>
    <row r="66" spans="1:8">
      <c r="A66" s="279" t="s">
        <v>670</v>
      </c>
      <c r="B66" s="2" t="s">
        <v>862</v>
      </c>
      <c r="C66" s="361"/>
      <c r="D66" s="361"/>
      <c r="E66" s="361"/>
      <c r="F66" s="361"/>
      <c r="G66" s="361"/>
      <c r="H66" s="361"/>
    </row>
    <row r="67" spans="1:8">
      <c r="A67" s="158" t="s">
        <v>666</v>
      </c>
      <c r="B67" s="2" t="s">
        <v>863</v>
      </c>
      <c r="C67" s="362">
        <f>SUM(C38,C47,C56,C60:C63,C66)</f>
        <v>0</v>
      </c>
      <c r="D67" s="362">
        <f t="shared" ref="D67:H67" si="14">SUM(D38,D47,D56,D60:D63,D66)</f>
        <v>0</v>
      </c>
      <c r="E67" s="362">
        <f t="shared" si="14"/>
        <v>0</v>
      </c>
      <c r="F67" s="362">
        <f t="shared" si="14"/>
        <v>0</v>
      </c>
      <c r="G67" s="362">
        <f t="shared" si="14"/>
        <v>0</v>
      </c>
      <c r="H67" s="362">
        <f t="shared" si="14"/>
        <v>0</v>
      </c>
    </row>
    <row r="68" spans="1:8">
      <c r="A68" s="158" t="s">
        <v>667</v>
      </c>
      <c r="B68" s="2" t="s">
        <v>864</v>
      </c>
      <c r="C68" s="362">
        <f>C36-C67</f>
        <v>0</v>
      </c>
      <c r="D68" s="362">
        <f t="shared" ref="D68:H68" si="15">D36-D67</f>
        <v>0</v>
      </c>
      <c r="E68" s="362">
        <f t="shared" si="15"/>
        <v>0</v>
      </c>
      <c r="F68" s="362">
        <f t="shared" si="15"/>
        <v>0</v>
      </c>
      <c r="G68" s="362">
        <f t="shared" si="15"/>
        <v>0</v>
      </c>
      <c r="H68" s="362">
        <f t="shared" si="15"/>
        <v>0</v>
      </c>
    </row>
    <row r="69" spans="1:8">
      <c r="A69" s="263"/>
      <c r="B69" s="263"/>
    </row>
    <row r="70" spans="1:8">
      <c r="A70" s="263"/>
      <c r="B70" s="263"/>
      <c r="C70" s="263"/>
      <c r="D70" s="263"/>
    </row>
    <row r="71" spans="1:8">
      <c r="A71" s="263"/>
      <c r="B71" s="263"/>
      <c r="C71" s="263"/>
      <c r="D71" s="263"/>
    </row>
    <row r="72" spans="1:8">
      <c r="A72" s="263"/>
      <c r="B72" s="263"/>
      <c r="C72" s="263"/>
      <c r="D72" s="263"/>
    </row>
    <row r="73" spans="1:8">
      <c r="A73" s="263"/>
      <c r="B73" s="263"/>
      <c r="C73" s="263"/>
      <c r="D73" s="263"/>
    </row>
    <row r="74" spans="1:8">
      <c r="A74" s="263"/>
      <c r="B74" s="263"/>
      <c r="C74" s="263"/>
      <c r="D74" s="263"/>
    </row>
    <row r="75" spans="1:8">
      <c r="A75" s="263"/>
      <c r="B75" s="263"/>
      <c r="C75" s="263"/>
      <c r="D75" s="263"/>
    </row>
    <row r="76" spans="1:8">
      <c r="A76" s="263"/>
      <c r="B76" s="263"/>
      <c r="C76" s="263"/>
      <c r="D76" s="263"/>
    </row>
    <row r="77" spans="1:8">
      <c r="A77" s="263"/>
      <c r="B77" s="263"/>
      <c r="C77" s="263"/>
      <c r="D77" s="263"/>
    </row>
    <row r="78" spans="1:8">
      <c r="A78" s="263"/>
      <c r="B78" s="263"/>
      <c r="C78" s="263"/>
      <c r="D78" s="263"/>
    </row>
    <row r="79" spans="1:8">
      <c r="A79" s="263"/>
      <c r="B79" s="263"/>
      <c r="C79" s="263"/>
      <c r="D79" s="263"/>
    </row>
    <row r="80" spans="1:8">
      <c r="A80" s="263"/>
      <c r="B80" s="263"/>
      <c r="C80" s="263"/>
      <c r="D80" s="263"/>
    </row>
    <row r="81" spans="1:4">
      <c r="A81" s="263"/>
      <c r="B81" s="263"/>
      <c r="C81" s="263"/>
      <c r="D81" s="263"/>
    </row>
    <row r="82" spans="1:4">
      <c r="A82" s="263"/>
      <c r="B82" s="263"/>
      <c r="C82" s="263"/>
      <c r="D82" s="263"/>
    </row>
    <row r="83" spans="1:4">
      <c r="A83" s="263"/>
      <c r="B83" s="263"/>
      <c r="C83" s="263"/>
      <c r="D83" s="263"/>
    </row>
    <row r="84" spans="1:4">
      <c r="A84" s="263"/>
      <c r="B84" s="263"/>
      <c r="C84" s="263"/>
      <c r="D84" s="263"/>
    </row>
    <row r="85" spans="1:4">
      <c r="A85" s="263"/>
      <c r="B85" s="263"/>
      <c r="C85" s="263"/>
      <c r="D85" s="263"/>
    </row>
    <row r="86" spans="1:4">
      <c r="A86" s="263"/>
      <c r="B86" s="263"/>
      <c r="C86" s="263"/>
      <c r="D86" s="263"/>
    </row>
    <row r="87" spans="1:4">
      <c r="A87" s="263"/>
      <c r="B87" s="263"/>
      <c r="C87" s="263"/>
      <c r="D87" s="263"/>
    </row>
    <row r="88" spans="1:4">
      <c r="A88" s="263"/>
      <c r="B88" s="263"/>
      <c r="C88" s="263"/>
      <c r="D88" s="263"/>
    </row>
    <row r="89" spans="1:4">
      <c r="A89" s="263"/>
      <c r="B89" s="263"/>
      <c r="C89" s="263"/>
      <c r="D89" s="263"/>
    </row>
    <row r="90" spans="1:4">
      <c r="A90" s="263"/>
      <c r="B90" s="263"/>
      <c r="C90" s="263"/>
      <c r="D90" s="263"/>
    </row>
    <row r="91" spans="1:4">
      <c r="A91" s="263"/>
      <c r="B91" s="263"/>
      <c r="C91" s="263"/>
      <c r="D91" s="263"/>
    </row>
    <row r="92" spans="1:4">
      <c r="A92" s="263"/>
      <c r="B92" s="263"/>
      <c r="C92" s="263"/>
      <c r="D92" s="263"/>
    </row>
    <row r="93" spans="1:4">
      <c r="A93" s="263"/>
      <c r="B93" s="263"/>
      <c r="C93" s="263"/>
      <c r="D93" s="263"/>
    </row>
    <row r="94" spans="1:4">
      <c r="A94" s="263"/>
      <c r="B94" s="263"/>
      <c r="C94" s="263"/>
      <c r="D94" s="263"/>
    </row>
    <row r="95" spans="1:4">
      <c r="A95" s="263"/>
      <c r="B95" s="263"/>
      <c r="C95" s="263"/>
      <c r="D95" s="263"/>
    </row>
    <row r="96" spans="1:4">
      <c r="A96" s="263"/>
      <c r="B96" s="263"/>
      <c r="C96" s="263"/>
      <c r="D96" s="263"/>
    </row>
    <row r="97" spans="1:4">
      <c r="A97" s="263"/>
      <c r="B97" s="263"/>
      <c r="C97" s="263"/>
      <c r="D97" s="263"/>
    </row>
    <row r="98" spans="1:4">
      <c r="A98" s="263"/>
      <c r="B98" s="263"/>
      <c r="C98" s="263"/>
      <c r="D98" s="263"/>
    </row>
    <row r="99" spans="1:4">
      <c r="A99" s="263"/>
      <c r="B99" s="263"/>
      <c r="C99" s="263"/>
      <c r="D99" s="263"/>
    </row>
    <row r="100" spans="1:4">
      <c r="A100" s="263"/>
      <c r="B100" s="263"/>
      <c r="C100" s="263"/>
      <c r="D100" s="263"/>
    </row>
    <row r="101" spans="1:4">
      <c r="A101" s="263"/>
      <c r="B101" s="263"/>
      <c r="C101" s="263"/>
      <c r="D101" s="263"/>
    </row>
    <row r="102" spans="1:4">
      <c r="A102" s="263"/>
      <c r="B102" s="263"/>
      <c r="C102" s="263"/>
      <c r="D102" s="263"/>
    </row>
    <row r="103" spans="1:4">
      <c r="A103" s="263"/>
      <c r="B103" s="263"/>
      <c r="C103" s="263"/>
      <c r="D103" s="263"/>
    </row>
    <row r="104" spans="1:4">
      <c r="A104" s="263"/>
      <c r="B104" s="263"/>
      <c r="C104" s="263"/>
      <c r="D104" s="263"/>
    </row>
    <row r="105" spans="1:4">
      <c r="A105" s="263"/>
      <c r="B105" s="263"/>
      <c r="C105" s="263"/>
      <c r="D105" s="263"/>
    </row>
    <row r="106" spans="1:4">
      <c r="A106" s="263"/>
      <c r="B106" s="263"/>
      <c r="C106" s="263"/>
      <c r="D106" s="263"/>
    </row>
    <row r="107" spans="1:4">
      <c r="A107" s="263"/>
      <c r="B107" s="263"/>
      <c r="C107" s="263"/>
      <c r="D107" s="263"/>
    </row>
    <row r="108" spans="1:4">
      <c r="A108" s="263"/>
      <c r="B108" s="263"/>
      <c r="C108" s="263"/>
      <c r="D108" s="263"/>
    </row>
    <row r="109" spans="1:4">
      <c r="A109" s="263"/>
      <c r="B109" s="263"/>
      <c r="C109" s="263"/>
      <c r="D109" s="263"/>
    </row>
    <row r="110" spans="1:4">
      <c r="A110" s="263"/>
      <c r="B110" s="263"/>
      <c r="C110" s="263"/>
      <c r="D110" s="263"/>
    </row>
    <row r="111" spans="1:4">
      <c r="A111" s="263"/>
      <c r="B111" s="263"/>
      <c r="C111" s="263"/>
      <c r="D111" s="263"/>
    </row>
    <row r="112" spans="1:4">
      <c r="A112" s="263"/>
      <c r="B112" s="263"/>
      <c r="C112" s="263"/>
      <c r="D112" s="263"/>
    </row>
    <row r="113" spans="1:4">
      <c r="A113" s="263"/>
      <c r="B113" s="263"/>
      <c r="C113" s="263"/>
      <c r="D113" s="263"/>
    </row>
    <row r="114" spans="1:4">
      <c r="A114" s="263"/>
      <c r="B114" s="263"/>
      <c r="C114" s="263"/>
      <c r="D114" s="263"/>
    </row>
    <row r="115" spans="1:4">
      <c r="A115" s="263"/>
      <c r="B115" s="263"/>
      <c r="C115" s="263"/>
      <c r="D115" s="263"/>
    </row>
    <row r="116" spans="1:4">
      <c r="A116" s="263"/>
      <c r="B116" s="263"/>
      <c r="C116" s="263"/>
      <c r="D116" s="263"/>
    </row>
    <row r="117" spans="1:4">
      <c r="A117" s="263"/>
      <c r="B117" s="263"/>
      <c r="C117" s="263"/>
      <c r="D117" s="263"/>
    </row>
  </sheetData>
  <pageMargins left="0.7" right="0.7" top="0.75" bottom="0.75" header="0.3" footer="0.3"/>
  <pageSetup paperSize="9" scale="49" orientation="portrait" r:id="rId1"/>
  <headerFooter>
    <oddHeader>&amp;LEIOPA-REFS-18-011&amp;C&amp;"-,Bold"Balance Sheet&amp;REIOPA REGULAR USE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9966"/>
  </sheetPr>
  <dimension ref="A1:K46"/>
  <sheetViews>
    <sheetView showGridLines="0" zoomScale="70" zoomScaleNormal="70" workbookViewId="0">
      <selection activeCell="I8" sqref="I8"/>
    </sheetView>
  </sheetViews>
  <sheetFormatPr baseColWidth="10" defaultColWidth="9.109375" defaultRowHeight="14.4"/>
  <cols>
    <col min="1" max="1" width="25.88671875" style="1" customWidth="1"/>
    <col min="2" max="2" width="81.33203125" style="1" bestFit="1" customWidth="1"/>
    <col min="3" max="3" width="70.5546875" style="1" bestFit="1" customWidth="1"/>
    <col min="4" max="4" width="40.5546875" style="1" customWidth="1"/>
    <col min="5" max="5" width="34.44140625" style="1" customWidth="1"/>
    <col min="6" max="11" width="15.5546875" style="1" customWidth="1"/>
    <col min="12" max="16384" width="9.109375" style="1"/>
  </cols>
  <sheetData>
    <row r="1" spans="1:11" s="263" customFormat="1">
      <c r="A1" s="259" t="s">
        <v>746</v>
      </c>
      <c r="B1" s="260"/>
      <c r="C1" s="261" t="str">
        <f>IF(P.Participant!C8="-","[Participant's name]",P.Participant!C8)</f>
        <v>[Participant's name]</v>
      </c>
      <c r="D1" s="262"/>
      <c r="E1" s="262"/>
    </row>
    <row r="2" spans="1:11" s="263" customFormat="1">
      <c r="A2" s="108"/>
      <c r="B2" s="259"/>
      <c r="C2" s="261"/>
      <c r="D2" s="262"/>
      <c r="E2" s="262"/>
    </row>
    <row r="3" spans="1:11" s="263" customFormat="1">
      <c r="A3" s="108" t="s">
        <v>671</v>
      </c>
      <c r="B3" s="259"/>
      <c r="C3" s="261"/>
      <c r="D3" s="262"/>
      <c r="E3" s="262"/>
    </row>
    <row r="4" spans="1:11" s="263" customFormat="1">
      <c r="A4" s="264"/>
      <c r="B4" s="265"/>
      <c r="C4" s="265"/>
      <c r="D4" s="265"/>
    </row>
    <row r="5" spans="1:11" s="266" customFormat="1" ht="63" customHeight="1">
      <c r="A5" s="68" t="s">
        <v>672</v>
      </c>
      <c r="B5" s="68" t="s">
        <v>676</v>
      </c>
      <c r="C5" s="68" t="s">
        <v>674</v>
      </c>
      <c r="D5" s="68" t="s">
        <v>675</v>
      </c>
      <c r="E5" s="68" t="s">
        <v>956</v>
      </c>
      <c r="F5" s="68" t="s">
        <v>673</v>
      </c>
      <c r="G5" s="68" t="s">
        <v>673</v>
      </c>
      <c r="H5" s="68" t="s">
        <v>673</v>
      </c>
      <c r="I5" s="68" t="s">
        <v>673</v>
      </c>
      <c r="J5" s="68" t="s">
        <v>673</v>
      </c>
      <c r="K5" s="68" t="s">
        <v>673</v>
      </c>
    </row>
    <row r="6" spans="1:11" s="266" customFormat="1">
      <c r="A6" s="90"/>
      <c r="B6" s="90"/>
      <c r="C6" s="90"/>
      <c r="D6" s="90"/>
      <c r="E6" s="90"/>
      <c r="F6" s="267">
        <v>2022</v>
      </c>
      <c r="G6" s="267">
        <v>2025</v>
      </c>
      <c r="H6" s="267">
        <v>2030</v>
      </c>
      <c r="I6" s="267">
        <v>2035</v>
      </c>
      <c r="J6" s="267">
        <v>2040</v>
      </c>
      <c r="K6" s="267">
        <v>2050</v>
      </c>
    </row>
    <row r="7" spans="1:11" s="266" customFormat="1">
      <c r="A7" s="2" t="s">
        <v>769</v>
      </c>
      <c r="B7" s="2" t="s">
        <v>770</v>
      </c>
      <c r="C7" s="2" t="s">
        <v>771</v>
      </c>
      <c r="D7" s="2" t="s">
        <v>772</v>
      </c>
      <c r="E7" s="2" t="s">
        <v>773</v>
      </c>
      <c r="F7" s="2" t="s">
        <v>826</v>
      </c>
      <c r="G7" s="2" t="s">
        <v>827</v>
      </c>
      <c r="H7" s="2" t="s">
        <v>828</v>
      </c>
      <c r="I7" s="2" t="s">
        <v>829</v>
      </c>
      <c r="J7" s="2" t="s">
        <v>830</v>
      </c>
      <c r="K7" s="2" t="s">
        <v>831</v>
      </c>
    </row>
    <row r="8" spans="1:11" s="266" customFormat="1">
      <c r="A8" s="268"/>
      <c r="B8" s="269"/>
      <c r="C8" s="268"/>
      <c r="D8" s="268"/>
      <c r="E8" s="268"/>
      <c r="F8" s="268"/>
      <c r="G8" s="268"/>
      <c r="H8" s="268"/>
      <c r="I8" s="268"/>
      <c r="J8" s="268"/>
      <c r="K8" s="268"/>
    </row>
    <row r="9" spans="1:11" s="69" customFormat="1" ht="15" customHeight="1">
      <c r="A9" s="70"/>
      <c r="B9" s="395" t="s">
        <v>984</v>
      </c>
      <c r="C9" s="395" t="s">
        <v>985</v>
      </c>
      <c r="D9" s="395" t="s">
        <v>986</v>
      </c>
      <c r="E9" s="395" t="s">
        <v>987</v>
      </c>
    </row>
    <row r="10" spans="1:11" s="69" customFormat="1">
      <c r="B10" s="395"/>
      <c r="C10" s="395"/>
      <c r="D10" s="395"/>
      <c r="E10" s="395"/>
    </row>
    <row r="11" spans="1:11" s="69" customFormat="1">
      <c r="B11" s="395"/>
      <c r="C11" s="395"/>
      <c r="D11" s="395"/>
      <c r="E11" s="395"/>
    </row>
    <row r="12" spans="1:11" s="63" customFormat="1">
      <c r="B12" s="395"/>
      <c r="C12" s="395"/>
      <c r="D12" s="395"/>
      <c r="E12" s="395"/>
    </row>
    <row r="13" spans="1:11" s="63" customFormat="1">
      <c r="A13" s="88"/>
      <c r="B13" s="395"/>
      <c r="C13" s="395"/>
      <c r="D13" s="395"/>
      <c r="E13" s="395"/>
    </row>
    <row r="14" spans="1:11" s="63" customFormat="1">
      <c r="B14" s="395"/>
      <c r="C14" s="395"/>
      <c r="D14" s="395"/>
      <c r="E14" s="395"/>
    </row>
    <row r="15" spans="1:11" s="63" customFormat="1">
      <c r="B15" s="395"/>
      <c r="C15" s="395"/>
      <c r="D15" s="395"/>
      <c r="E15" s="395"/>
    </row>
    <row r="16" spans="1:11" s="63" customFormat="1">
      <c r="A16" s="88"/>
      <c r="B16" s="395"/>
      <c r="C16" s="395"/>
      <c r="D16" s="395"/>
      <c r="E16" s="395"/>
    </row>
    <row r="17" spans="1:11" s="63" customFormat="1">
      <c r="A17" s="88"/>
      <c r="B17" s="395"/>
      <c r="C17" s="395"/>
      <c r="D17" s="395"/>
      <c r="E17" s="395"/>
      <c r="F17" s="71"/>
    </row>
    <row r="18" spans="1:11">
      <c r="B18" s="395"/>
      <c r="C18" s="395"/>
      <c r="D18" s="395"/>
      <c r="E18" s="395"/>
    </row>
    <row r="20" spans="1:11">
      <c r="B20" s="86"/>
      <c r="C20" s="125"/>
      <c r="D20" s="125"/>
    </row>
    <row r="21" spans="1:11" customFormat="1">
      <c r="K21" s="1"/>
    </row>
    <row r="23" spans="1:11" customFormat="1">
      <c r="K23" s="1"/>
    </row>
    <row r="24" spans="1:11" customFormat="1">
      <c r="K24" s="1"/>
    </row>
    <row r="25" spans="1:11" customFormat="1">
      <c r="K25" s="1"/>
    </row>
    <row r="26" spans="1:11" customFormat="1">
      <c r="K26" s="1"/>
    </row>
    <row r="27" spans="1:11" customFormat="1">
      <c r="K27" s="1"/>
    </row>
    <row r="28" spans="1:11" customFormat="1">
      <c r="K28" s="1"/>
    </row>
    <row r="29" spans="1:11" customFormat="1">
      <c r="K29" s="1"/>
    </row>
    <row r="30" spans="1:11" customFormat="1">
      <c r="K30" s="1"/>
    </row>
    <row r="31" spans="1:11" customFormat="1">
      <c r="K31" s="1"/>
    </row>
    <row r="32" spans="1:11" customFormat="1">
      <c r="K32" s="1"/>
    </row>
    <row r="33" spans="11:11" customFormat="1">
      <c r="K33" s="1"/>
    </row>
    <row r="34" spans="11:11" customFormat="1">
      <c r="K34" s="1"/>
    </row>
    <row r="35" spans="11:11" customFormat="1">
      <c r="K35" s="1"/>
    </row>
    <row r="36" spans="11:11" customFormat="1">
      <c r="K36" s="1"/>
    </row>
    <row r="37" spans="11:11" customFormat="1">
      <c r="K37" s="1"/>
    </row>
    <row r="38" spans="11:11" customFormat="1">
      <c r="K38" s="1"/>
    </row>
    <row r="39" spans="11:11" customFormat="1">
      <c r="K39" s="1"/>
    </row>
    <row r="40" spans="11:11" customFormat="1">
      <c r="K40" s="1"/>
    </row>
    <row r="41" spans="11:11" customFormat="1">
      <c r="K41" s="1"/>
    </row>
    <row r="42" spans="11:11" customFormat="1">
      <c r="K42" s="1"/>
    </row>
    <row r="43" spans="11:11" customFormat="1">
      <c r="K43" s="1"/>
    </row>
    <row r="44" spans="11:11" customFormat="1">
      <c r="K44" s="1"/>
    </row>
    <row r="45" spans="11:11" customFormat="1">
      <c r="K45" s="1"/>
    </row>
    <row r="46" spans="11:11" customFormat="1">
      <c r="K46" s="1"/>
    </row>
  </sheetData>
  <mergeCells count="4">
    <mergeCell ref="D9:D18"/>
    <mergeCell ref="E9:E18"/>
    <mergeCell ref="C9:C18"/>
    <mergeCell ref="B9:B18"/>
  </mergeCells>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1:BN29"/>
  <sheetViews>
    <sheetView showGridLines="0" topLeftCell="AJ1" workbookViewId="0">
      <selection activeCell="AU15" sqref="AU15"/>
    </sheetView>
  </sheetViews>
  <sheetFormatPr baseColWidth="10" defaultColWidth="29.6640625" defaultRowHeight="12"/>
  <cols>
    <col min="1" max="1" width="51.5546875" style="74" customWidth="1"/>
    <col min="2" max="2" width="7.44140625" style="73" customWidth="1"/>
    <col min="3" max="62" width="10.44140625" style="74" customWidth="1"/>
    <col min="63" max="63" width="10.6640625" style="74" bestFit="1" customWidth="1"/>
    <col min="64" max="16384" width="29.6640625" style="74"/>
  </cols>
  <sheetData>
    <row r="1" spans="1:66" ht="30.9" customHeight="1">
      <c r="A1" s="252" t="s">
        <v>502</v>
      </c>
    </row>
    <row r="2" spans="1:66" ht="31.5" customHeight="1">
      <c r="A2" s="76"/>
    </row>
    <row r="3" spans="1:66" s="76" customFormat="1" ht="24" customHeight="1">
      <c r="A3" s="83"/>
      <c r="B3" s="254"/>
      <c r="C3" s="402" t="s">
        <v>690</v>
      </c>
      <c r="D3" s="403"/>
      <c r="E3" s="403"/>
      <c r="F3" s="403"/>
      <c r="G3" s="403"/>
      <c r="H3" s="403"/>
      <c r="I3" s="403"/>
      <c r="J3" s="403"/>
      <c r="K3" s="403"/>
      <c r="L3" s="403"/>
      <c r="M3" s="403"/>
      <c r="N3" s="404"/>
      <c r="O3" s="402" t="s">
        <v>503</v>
      </c>
      <c r="P3" s="403"/>
      <c r="Q3" s="403"/>
      <c r="R3" s="403"/>
      <c r="S3" s="403"/>
      <c r="T3" s="403"/>
      <c r="U3" s="403"/>
      <c r="V3" s="403"/>
      <c r="W3" s="403"/>
      <c r="X3" s="403"/>
      <c r="Y3" s="403"/>
      <c r="Z3" s="404"/>
      <c r="AA3" s="402" t="s">
        <v>504</v>
      </c>
      <c r="AB3" s="403"/>
      <c r="AC3" s="403"/>
      <c r="AD3" s="403"/>
      <c r="AE3" s="403"/>
      <c r="AF3" s="403"/>
      <c r="AG3" s="405"/>
      <c r="AH3" s="405"/>
      <c r="AI3" s="405"/>
      <c r="AJ3" s="405"/>
      <c r="AK3" s="405"/>
      <c r="AL3" s="405"/>
      <c r="AM3" s="403"/>
      <c r="AN3" s="403"/>
      <c r="AO3" s="403"/>
      <c r="AP3" s="403"/>
      <c r="AQ3" s="403"/>
      <c r="AR3" s="404"/>
      <c r="AS3" s="402" t="s">
        <v>505</v>
      </c>
      <c r="AT3" s="403"/>
      <c r="AU3" s="403"/>
      <c r="AV3" s="403"/>
      <c r="AW3" s="403"/>
      <c r="AX3" s="404"/>
      <c r="AY3" s="406" t="s">
        <v>1200</v>
      </c>
      <c r="AZ3" s="407"/>
      <c r="BA3" s="407"/>
      <c r="BB3" s="407"/>
      <c r="BC3" s="407"/>
      <c r="BD3" s="408"/>
      <c r="BE3" s="396" t="s">
        <v>1040</v>
      </c>
      <c r="BF3" s="397"/>
      <c r="BG3" s="397"/>
      <c r="BH3" s="397"/>
      <c r="BI3" s="397"/>
      <c r="BJ3" s="398"/>
    </row>
    <row r="4" spans="1:66" s="77" customFormat="1" ht="12" customHeight="1">
      <c r="A4" s="83"/>
      <c r="B4" s="254"/>
      <c r="C4" s="402" t="s">
        <v>506</v>
      </c>
      <c r="D4" s="403"/>
      <c r="E4" s="403"/>
      <c r="F4" s="403"/>
      <c r="G4" s="403"/>
      <c r="H4" s="404"/>
      <c r="I4" s="402" t="s">
        <v>507</v>
      </c>
      <c r="J4" s="403"/>
      <c r="K4" s="403"/>
      <c r="L4" s="403"/>
      <c r="M4" s="403"/>
      <c r="N4" s="404"/>
      <c r="O4" s="402" t="s">
        <v>508</v>
      </c>
      <c r="P4" s="403"/>
      <c r="Q4" s="403"/>
      <c r="R4" s="403"/>
      <c r="S4" s="403"/>
      <c r="T4" s="404"/>
      <c r="U4" s="402" t="s">
        <v>509</v>
      </c>
      <c r="V4" s="403"/>
      <c r="W4" s="403"/>
      <c r="X4" s="403"/>
      <c r="Y4" s="403"/>
      <c r="Z4" s="404"/>
      <c r="AA4" s="402" t="s">
        <v>510</v>
      </c>
      <c r="AB4" s="403"/>
      <c r="AC4" s="403"/>
      <c r="AD4" s="403"/>
      <c r="AE4" s="403"/>
      <c r="AF4" s="404"/>
      <c r="AG4" s="402" t="s">
        <v>1129</v>
      </c>
      <c r="AH4" s="403"/>
      <c r="AI4" s="403"/>
      <c r="AJ4" s="403"/>
      <c r="AK4" s="403"/>
      <c r="AL4" s="404"/>
      <c r="AM4" s="402" t="s">
        <v>1130</v>
      </c>
      <c r="AN4" s="403"/>
      <c r="AO4" s="403"/>
      <c r="AP4" s="403"/>
      <c r="AQ4" s="403"/>
      <c r="AR4" s="404"/>
      <c r="AS4" s="402" t="s">
        <v>511</v>
      </c>
      <c r="AT4" s="403"/>
      <c r="AU4" s="403"/>
      <c r="AV4" s="403"/>
      <c r="AW4" s="403"/>
      <c r="AX4" s="404"/>
      <c r="AY4" s="399"/>
      <c r="AZ4" s="400"/>
      <c r="BA4" s="400"/>
      <c r="BB4" s="400"/>
      <c r="BC4" s="400"/>
      <c r="BD4" s="401"/>
      <c r="BE4" s="399"/>
      <c r="BF4" s="400"/>
      <c r="BG4" s="400"/>
      <c r="BH4" s="400"/>
      <c r="BI4" s="400"/>
      <c r="BJ4" s="401"/>
    </row>
    <row r="5" spans="1:66" s="95" customFormat="1" ht="13.8">
      <c r="A5" s="78" t="s">
        <v>500</v>
      </c>
      <c r="B5" s="254"/>
      <c r="C5" s="255">
        <v>2022</v>
      </c>
      <c r="D5" s="255">
        <v>2025</v>
      </c>
      <c r="E5" s="255">
        <v>2030</v>
      </c>
      <c r="F5" s="255">
        <v>2035</v>
      </c>
      <c r="G5" s="255">
        <v>2040</v>
      </c>
      <c r="H5" s="255">
        <v>2050</v>
      </c>
      <c r="I5" s="255">
        <v>2022</v>
      </c>
      <c r="J5" s="255">
        <v>2025</v>
      </c>
      <c r="K5" s="255">
        <v>2030</v>
      </c>
      <c r="L5" s="255">
        <v>2035</v>
      </c>
      <c r="M5" s="255">
        <v>2040</v>
      </c>
      <c r="N5" s="255">
        <v>2050</v>
      </c>
      <c r="O5" s="255">
        <v>2022</v>
      </c>
      <c r="P5" s="255">
        <v>2025</v>
      </c>
      <c r="Q5" s="255">
        <v>2030</v>
      </c>
      <c r="R5" s="255">
        <v>2035</v>
      </c>
      <c r="S5" s="255">
        <v>2040</v>
      </c>
      <c r="T5" s="255">
        <v>2050</v>
      </c>
      <c r="U5" s="255">
        <v>2022</v>
      </c>
      <c r="V5" s="255">
        <v>2025</v>
      </c>
      <c r="W5" s="255">
        <v>2030</v>
      </c>
      <c r="X5" s="255">
        <v>2035</v>
      </c>
      <c r="Y5" s="255">
        <v>2040</v>
      </c>
      <c r="Z5" s="255">
        <v>2050</v>
      </c>
      <c r="AA5" s="255">
        <v>2022</v>
      </c>
      <c r="AB5" s="255">
        <v>2025</v>
      </c>
      <c r="AC5" s="255">
        <v>2030</v>
      </c>
      <c r="AD5" s="255">
        <v>2035</v>
      </c>
      <c r="AE5" s="255">
        <v>2040</v>
      </c>
      <c r="AF5" s="255">
        <v>2050</v>
      </c>
      <c r="AG5" s="255">
        <v>2022</v>
      </c>
      <c r="AH5" s="255">
        <v>2025</v>
      </c>
      <c r="AI5" s="255">
        <v>2030</v>
      </c>
      <c r="AJ5" s="255">
        <v>2035</v>
      </c>
      <c r="AK5" s="255">
        <v>2040</v>
      </c>
      <c r="AL5" s="255">
        <v>2050</v>
      </c>
      <c r="AM5" s="255">
        <v>2022</v>
      </c>
      <c r="AN5" s="255">
        <v>2025</v>
      </c>
      <c r="AO5" s="255">
        <v>2030</v>
      </c>
      <c r="AP5" s="255">
        <v>2035</v>
      </c>
      <c r="AQ5" s="255">
        <v>2040</v>
      </c>
      <c r="AR5" s="255">
        <v>2050</v>
      </c>
      <c r="AS5" s="255">
        <v>2022</v>
      </c>
      <c r="AT5" s="255">
        <v>2025</v>
      </c>
      <c r="AU5" s="255">
        <v>2030</v>
      </c>
      <c r="AV5" s="255">
        <v>2035</v>
      </c>
      <c r="AW5" s="255">
        <v>2040</v>
      </c>
      <c r="AX5" s="255">
        <v>2050</v>
      </c>
      <c r="AY5" s="255">
        <v>2022</v>
      </c>
      <c r="AZ5" s="255">
        <v>2025</v>
      </c>
      <c r="BA5" s="255">
        <v>2030</v>
      </c>
      <c r="BB5" s="255">
        <v>2035</v>
      </c>
      <c r="BC5" s="255">
        <v>2040</v>
      </c>
      <c r="BD5" s="255">
        <v>2050</v>
      </c>
      <c r="BE5" s="255">
        <v>2022</v>
      </c>
      <c r="BF5" s="255">
        <v>2025</v>
      </c>
      <c r="BG5" s="255">
        <v>2030</v>
      </c>
      <c r="BH5" s="255">
        <v>2035</v>
      </c>
      <c r="BI5" s="255">
        <v>2040</v>
      </c>
      <c r="BJ5" s="255">
        <v>2050</v>
      </c>
      <c r="BK5" s="128"/>
      <c r="BL5" s="128"/>
      <c r="BM5" s="128"/>
      <c r="BN5" s="128"/>
    </row>
    <row r="6" spans="1:66">
      <c r="A6" s="78"/>
      <c r="B6" s="254"/>
      <c r="C6" s="256" t="s">
        <v>769</v>
      </c>
      <c r="D6" s="256" t="s">
        <v>770</v>
      </c>
      <c r="E6" s="256" t="s">
        <v>771</v>
      </c>
      <c r="F6" s="256" t="s">
        <v>772</v>
      </c>
      <c r="G6" s="256" t="s">
        <v>773</v>
      </c>
      <c r="H6" s="256" t="s">
        <v>826</v>
      </c>
      <c r="I6" s="256" t="s">
        <v>827</v>
      </c>
      <c r="J6" s="256" t="s">
        <v>828</v>
      </c>
      <c r="K6" s="256" t="s">
        <v>829</v>
      </c>
      <c r="L6" s="256" t="s">
        <v>830</v>
      </c>
      <c r="M6" s="256" t="s">
        <v>831</v>
      </c>
      <c r="N6" s="256" t="s">
        <v>832</v>
      </c>
      <c r="O6" s="256" t="s">
        <v>833</v>
      </c>
      <c r="P6" s="256" t="s">
        <v>834</v>
      </c>
      <c r="Q6" s="256" t="s">
        <v>835</v>
      </c>
      <c r="R6" s="256" t="s">
        <v>836</v>
      </c>
      <c r="S6" s="256" t="s">
        <v>837</v>
      </c>
      <c r="T6" s="256" t="s">
        <v>838</v>
      </c>
      <c r="U6" s="256" t="s">
        <v>839</v>
      </c>
      <c r="V6" s="256" t="s">
        <v>840</v>
      </c>
      <c r="W6" s="256" t="s">
        <v>841</v>
      </c>
      <c r="X6" s="256" t="s">
        <v>842</v>
      </c>
      <c r="Y6" s="256" t="s">
        <v>843</v>
      </c>
      <c r="Z6" s="256" t="s">
        <v>844</v>
      </c>
      <c r="AA6" s="256" t="s">
        <v>845</v>
      </c>
      <c r="AB6" s="256" t="s">
        <v>846</v>
      </c>
      <c r="AC6" s="256" t="s">
        <v>847</v>
      </c>
      <c r="AD6" s="256" t="s">
        <v>848</v>
      </c>
      <c r="AE6" s="256" t="s">
        <v>849</v>
      </c>
      <c r="AF6" s="256" t="s">
        <v>850</v>
      </c>
      <c r="AG6" s="256" t="s">
        <v>851</v>
      </c>
      <c r="AH6" s="256" t="s">
        <v>852</v>
      </c>
      <c r="AI6" s="256" t="s">
        <v>853</v>
      </c>
      <c r="AJ6" s="256" t="s">
        <v>854</v>
      </c>
      <c r="AK6" s="256" t="s">
        <v>855</v>
      </c>
      <c r="AL6" s="256" t="s">
        <v>856</v>
      </c>
      <c r="AM6" s="256" t="s">
        <v>857</v>
      </c>
      <c r="AN6" s="256" t="s">
        <v>858</v>
      </c>
      <c r="AO6" s="256" t="s">
        <v>859</v>
      </c>
      <c r="AP6" s="256" t="s">
        <v>860</v>
      </c>
      <c r="AQ6" s="256" t="s">
        <v>967</v>
      </c>
      <c r="AR6" s="256" t="s">
        <v>968</v>
      </c>
      <c r="AS6" s="256" t="s">
        <v>969</v>
      </c>
      <c r="AT6" s="256" t="s">
        <v>970</v>
      </c>
      <c r="AU6" s="256" t="s">
        <v>971</v>
      </c>
      <c r="AV6" s="256" t="s">
        <v>972</v>
      </c>
      <c r="AW6" s="256" t="s">
        <v>973</v>
      </c>
      <c r="AX6" s="256" t="s">
        <v>974</v>
      </c>
      <c r="AY6" s="256" t="s">
        <v>1047</v>
      </c>
      <c r="AZ6" s="256" t="s">
        <v>1048</v>
      </c>
      <c r="BA6" s="256" t="s">
        <v>1049</v>
      </c>
      <c r="BB6" s="256" t="s">
        <v>1050</v>
      </c>
      <c r="BC6" s="256" t="s">
        <v>1051</v>
      </c>
      <c r="BD6" s="256" t="s">
        <v>1052</v>
      </c>
      <c r="BE6" s="256" t="s">
        <v>1201</v>
      </c>
      <c r="BF6" s="256" t="s">
        <v>1202</v>
      </c>
      <c r="BG6" s="256" t="s">
        <v>1203</v>
      </c>
      <c r="BH6" s="256" t="s">
        <v>1204</v>
      </c>
      <c r="BI6" s="256" t="s">
        <v>1205</v>
      </c>
      <c r="BJ6" s="256" t="s">
        <v>1206</v>
      </c>
      <c r="BK6" s="79"/>
      <c r="BL6" s="79"/>
      <c r="BM6" s="79"/>
      <c r="BN6" s="79"/>
    </row>
    <row r="7" spans="1:66" s="76" customFormat="1" ht="20.399999999999999" customHeight="1">
      <c r="A7" s="159" t="s">
        <v>512</v>
      </c>
      <c r="B7" s="256"/>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359"/>
      <c r="BD7" s="359"/>
      <c r="BE7" s="359"/>
      <c r="BF7" s="359"/>
      <c r="BG7" s="359"/>
      <c r="BH7" s="359"/>
      <c r="BI7" s="359"/>
      <c r="BJ7" s="359"/>
      <c r="BK7" s="80"/>
      <c r="BL7" s="80"/>
      <c r="BM7" s="80"/>
      <c r="BN7" s="81" t="s">
        <v>500</v>
      </c>
    </row>
    <row r="8" spans="1:66" s="76" customFormat="1" ht="20.399999999999999" customHeight="1">
      <c r="A8" s="107" t="s">
        <v>513</v>
      </c>
      <c r="B8" s="256" t="s">
        <v>774</v>
      </c>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80"/>
      <c r="BL8" s="80"/>
      <c r="BM8" s="80"/>
      <c r="BN8" s="81"/>
    </row>
    <row r="9" spans="1:66" s="76" customFormat="1" ht="20.399999999999999" customHeight="1">
      <c r="A9" s="107" t="s">
        <v>737</v>
      </c>
      <c r="B9" s="256" t="s">
        <v>775</v>
      </c>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6"/>
      <c r="BF9" s="356"/>
      <c r="BG9" s="356"/>
      <c r="BH9" s="356"/>
      <c r="BI9" s="356"/>
      <c r="BJ9" s="356"/>
      <c r="BK9" s="80"/>
      <c r="BL9" s="80"/>
      <c r="BM9" s="80"/>
      <c r="BN9" s="81"/>
    </row>
    <row r="10" spans="1:66" s="76" customFormat="1" ht="20.399999999999999" customHeight="1">
      <c r="A10" s="107" t="s">
        <v>1041</v>
      </c>
      <c r="B10" s="256" t="s">
        <v>776</v>
      </c>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c r="BA10" s="355"/>
      <c r="BB10" s="355"/>
      <c r="BC10" s="355"/>
      <c r="BD10" s="355"/>
      <c r="BE10" s="355"/>
      <c r="BF10" s="355"/>
      <c r="BG10" s="355"/>
      <c r="BH10" s="355"/>
      <c r="BI10" s="355"/>
      <c r="BJ10" s="355"/>
    </row>
    <row r="11" spans="1:66" ht="20.399999999999999" customHeight="1">
      <c r="A11" s="107" t="s">
        <v>738</v>
      </c>
      <c r="B11" s="256" t="s">
        <v>777</v>
      </c>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82"/>
      <c r="BL11" s="82"/>
    </row>
    <row r="12" spans="1:66" s="84" customFormat="1" ht="20.399999999999999" customHeight="1">
      <c r="A12" s="160" t="s">
        <v>516</v>
      </c>
      <c r="B12" s="256" t="s">
        <v>778</v>
      </c>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82"/>
      <c r="BL12" s="82"/>
      <c r="BM12" s="83"/>
      <c r="BN12" s="83"/>
    </row>
    <row r="13" spans="1:66" ht="20.399999999999999" customHeight="1">
      <c r="A13" s="160" t="s">
        <v>517</v>
      </c>
      <c r="B13" s="256" t="s">
        <v>779</v>
      </c>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8"/>
      <c r="BG13" s="358"/>
      <c r="BH13" s="358"/>
      <c r="BI13" s="358"/>
      <c r="BJ13" s="358"/>
      <c r="BK13" s="82"/>
      <c r="BL13" s="82"/>
      <c r="BM13" s="76"/>
      <c r="BN13" s="76"/>
    </row>
    <row r="14" spans="1:66" ht="20.399999999999999" customHeight="1">
      <c r="A14" s="160" t="s">
        <v>742</v>
      </c>
      <c r="B14" s="256" t="s">
        <v>780</v>
      </c>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c r="BD14" s="358"/>
      <c r="BE14" s="358"/>
      <c r="BF14" s="358"/>
      <c r="BG14" s="358"/>
      <c r="BH14" s="358"/>
      <c r="BI14" s="358"/>
      <c r="BJ14" s="358"/>
      <c r="BK14" s="82"/>
      <c r="BL14" s="82"/>
      <c r="BM14" s="76"/>
      <c r="BN14" s="76"/>
    </row>
    <row r="15" spans="1:66" s="84" customFormat="1" ht="20.399999999999999" customHeight="1">
      <c r="A15" s="160" t="s">
        <v>518</v>
      </c>
      <c r="B15" s="256" t="s">
        <v>781</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c r="BD15" s="358"/>
      <c r="BE15" s="358"/>
      <c r="BF15" s="358"/>
      <c r="BG15" s="358"/>
      <c r="BH15" s="358"/>
      <c r="BI15" s="358"/>
      <c r="BJ15" s="358"/>
      <c r="BK15" s="82"/>
      <c r="BL15" s="82"/>
      <c r="BN15" s="82"/>
    </row>
    <row r="16" spans="1:66" ht="20.399999999999999" customHeight="1">
      <c r="A16" s="161" t="s">
        <v>519</v>
      </c>
      <c r="B16" s="256" t="s">
        <v>782</v>
      </c>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82"/>
      <c r="BL16" s="82"/>
    </row>
    <row r="17" spans="1:64">
      <c r="A17" s="258" t="s">
        <v>1042</v>
      </c>
      <c r="B17" s="256" t="s">
        <v>783</v>
      </c>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row>
    <row r="18" spans="1:64" ht="20.399999999999999" customHeight="1">
      <c r="A18" s="258" t="s">
        <v>1043</v>
      </c>
      <c r="B18" s="256" t="s">
        <v>784</v>
      </c>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row>
    <row r="19" spans="1:64" ht="20.399999999999999" customHeight="1">
      <c r="A19" s="162" t="s">
        <v>522</v>
      </c>
      <c r="B19" s="256" t="s">
        <v>785</v>
      </c>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7"/>
      <c r="BG19" s="357"/>
      <c r="BH19" s="357"/>
      <c r="BI19" s="357"/>
      <c r="BJ19" s="357"/>
      <c r="BK19" s="82"/>
      <c r="BL19" s="82"/>
    </row>
    <row r="20" spans="1:64">
      <c r="B20" s="72"/>
    </row>
    <row r="24" spans="1:64">
      <c r="BE24" s="76"/>
    </row>
    <row r="25" spans="1:64" ht="14.4">
      <c r="A25" s="126"/>
    </row>
    <row r="26" spans="1:64" ht="14.4">
      <c r="A26" s="126"/>
    </row>
    <row r="27" spans="1:64" ht="13.8">
      <c r="A27" s="127"/>
    </row>
    <row r="28" spans="1:64" ht="13.8">
      <c r="A28" s="127"/>
    </row>
    <row r="29" spans="1:64">
      <c r="A29" s="75"/>
    </row>
  </sheetData>
  <mergeCells count="14">
    <mergeCell ref="C4:H4"/>
    <mergeCell ref="I4:N4"/>
    <mergeCell ref="C3:N3"/>
    <mergeCell ref="O4:T4"/>
    <mergeCell ref="U4:Z4"/>
    <mergeCell ref="O3:Z3"/>
    <mergeCell ref="BE3:BJ4"/>
    <mergeCell ref="AA4:AF4"/>
    <mergeCell ref="AM4:AR4"/>
    <mergeCell ref="AA3:AR3"/>
    <mergeCell ref="AS3:AX3"/>
    <mergeCell ref="AS4:AX4"/>
    <mergeCell ref="AG4:AL4"/>
    <mergeCell ref="AY3:BD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1:XEE35"/>
  <sheetViews>
    <sheetView showGridLines="0" topLeftCell="R4" zoomScaleNormal="100" workbookViewId="0">
      <selection activeCell="A18" sqref="A18"/>
    </sheetView>
  </sheetViews>
  <sheetFormatPr baseColWidth="10" defaultColWidth="29.6640625" defaultRowHeight="14.4"/>
  <cols>
    <col min="1" max="1" width="70.44140625" style="289" customWidth="1"/>
    <col min="2" max="2" width="12" style="283" customWidth="1"/>
    <col min="3" max="31" width="10" style="84" customWidth="1"/>
    <col min="32" max="32" width="10" style="284" customWidth="1"/>
    <col min="33" max="37" width="10" style="84" customWidth="1"/>
    <col min="38" max="38" width="10" style="284" customWidth="1"/>
    <col min="39" max="60" width="29.6640625" style="1"/>
    <col min="61" max="16384" width="29.6640625" style="84"/>
  </cols>
  <sheetData>
    <row r="1" spans="1:16359" ht="30.9" customHeight="1">
      <c r="A1" s="282" t="s">
        <v>1044</v>
      </c>
    </row>
    <row r="2" spans="1:16359" s="83" customFormat="1">
      <c r="B2" s="293"/>
      <c r="AF2" s="294"/>
      <c r="AL2" s="294"/>
      <c r="AM2" s="1"/>
      <c r="AN2" s="1"/>
      <c r="AO2" s="1"/>
      <c r="AP2" s="1"/>
      <c r="AQ2" s="1"/>
      <c r="AR2" s="1"/>
      <c r="AS2" s="1"/>
      <c r="AT2" s="1"/>
      <c r="AU2" s="1"/>
      <c r="AV2" s="1"/>
      <c r="AW2" s="1"/>
      <c r="AX2" s="1"/>
      <c r="AY2" s="1"/>
      <c r="AZ2" s="1"/>
      <c r="BA2" s="1"/>
      <c r="BB2" s="1"/>
      <c r="BC2" s="1"/>
      <c r="BD2" s="1"/>
      <c r="BE2" s="1"/>
      <c r="BF2" s="1"/>
      <c r="BG2" s="1"/>
      <c r="BH2" s="1"/>
    </row>
    <row r="3" spans="1:16359" s="285" customFormat="1" ht="12" customHeight="1">
      <c r="B3" s="283"/>
      <c r="C3" s="424" t="s">
        <v>523</v>
      </c>
      <c r="D3" s="424"/>
      <c r="E3" s="424"/>
      <c r="F3" s="424"/>
      <c r="G3" s="424"/>
      <c r="H3" s="424"/>
      <c r="I3" s="425"/>
      <c r="J3" s="425"/>
      <c r="K3" s="425"/>
      <c r="L3" s="425"/>
      <c r="M3" s="425"/>
      <c r="N3" s="425"/>
      <c r="O3" s="425"/>
      <c r="P3" s="425"/>
      <c r="Q3" s="425"/>
      <c r="R3" s="425"/>
      <c r="S3" s="425"/>
      <c r="T3" s="425"/>
      <c r="U3" s="424" t="s">
        <v>686</v>
      </c>
      <c r="V3" s="424"/>
      <c r="W3" s="424"/>
      <c r="X3" s="424"/>
      <c r="Y3" s="424"/>
      <c r="Z3" s="424"/>
      <c r="AA3" s="425"/>
      <c r="AB3" s="425"/>
      <c r="AC3" s="425"/>
      <c r="AD3" s="425"/>
      <c r="AE3" s="425"/>
      <c r="AF3" s="425"/>
      <c r="AG3" s="409" t="s">
        <v>1207</v>
      </c>
      <c r="AH3" s="410"/>
      <c r="AI3" s="410"/>
      <c r="AJ3" s="410"/>
      <c r="AK3" s="410"/>
      <c r="AL3" s="411"/>
      <c r="AM3" s="1"/>
      <c r="AN3" s="1"/>
      <c r="AO3" s="1"/>
      <c r="AP3" s="1"/>
      <c r="AQ3" s="1"/>
      <c r="AR3" s="1"/>
      <c r="AS3" s="1"/>
      <c r="AT3" s="1"/>
      <c r="AU3" s="1"/>
      <c r="AV3" s="1"/>
      <c r="AW3" s="1"/>
      <c r="AX3" s="1"/>
      <c r="AY3" s="1"/>
      <c r="AZ3" s="1"/>
      <c r="BA3" s="1"/>
      <c r="BB3" s="1"/>
      <c r="BC3" s="1"/>
      <c r="BD3" s="1"/>
      <c r="BE3" s="1"/>
      <c r="BF3" s="1"/>
      <c r="BG3" s="1"/>
      <c r="BH3" s="1"/>
    </row>
    <row r="4" spans="1:16359" ht="12" customHeight="1">
      <c r="A4" s="78" t="s">
        <v>500</v>
      </c>
      <c r="C4" s="396" t="s">
        <v>689</v>
      </c>
      <c r="D4" s="397"/>
      <c r="E4" s="397"/>
      <c r="F4" s="397"/>
      <c r="G4" s="397"/>
      <c r="H4" s="398"/>
      <c r="I4" s="396" t="s">
        <v>687</v>
      </c>
      <c r="J4" s="397"/>
      <c r="K4" s="397"/>
      <c r="L4" s="397"/>
      <c r="M4" s="397"/>
      <c r="N4" s="397"/>
      <c r="O4" s="397"/>
      <c r="P4" s="397"/>
      <c r="Q4" s="397"/>
      <c r="R4" s="397"/>
      <c r="S4" s="397"/>
      <c r="T4" s="398"/>
      <c r="U4" s="396" t="s">
        <v>1212</v>
      </c>
      <c r="V4" s="397"/>
      <c r="W4" s="397"/>
      <c r="X4" s="397"/>
      <c r="Y4" s="397"/>
      <c r="Z4" s="397"/>
      <c r="AA4" s="397"/>
      <c r="AB4" s="397"/>
      <c r="AC4" s="397"/>
      <c r="AD4" s="397"/>
      <c r="AE4" s="397"/>
      <c r="AF4" s="398"/>
      <c r="AG4" s="412"/>
      <c r="AH4" s="413"/>
      <c r="AI4" s="413"/>
      <c r="AJ4" s="413"/>
      <c r="AK4" s="413"/>
      <c r="AL4" s="414"/>
    </row>
    <row r="5" spans="1:16359" ht="12" customHeight="1">
      <c r="A5" s="78" t="s">
        <v>500</v>
      </c>
      <c r="C5" s="421"/>
      <c r="D5" s="422"/>
      <c r="E5" s="422"/>
      <c r="F5" s="422"/>
      <c r="G5" s="422"/>
      <c r="H5" s="423"/>
      <c r="I5" s="421"/>
      <c r="J5" s="422"/>
      <c r="K5" s="422"/>
      <c r="L5" s="422"/>
      <c r="M5" s="422"/>
      <c r="N5" s="422"/>
      <c r="O5" s="422"/>
      <c r="P5" s="422"/>
      <c r="Q5" s="422"/>
      <c r="R5" s="422"/>
      <c r="S5" s="422"/>
      <c r="T5" s="423"/>
      <c r="U5" s="421"/>
      <c r="V5" s="422"/>
      <c r="W5" s="422"/>
      <c r="X5" s="422"/>
      <c r="Y5" s="422"/>
      <c r="Z5" s="422"/>
      <c r="AA5" s="422"/>
      <c r="AB5" s="422"/>
      <c r="AC5" s="422"/>
      <c r="AD5" s="422"/>
      <c r="AE5" s="422"/>
      <c r="AF5" s="423"/>
      <c r="AG5" s="415"/>
      <c r="AH5" s="416"/>
      <c r="AI5" s="416"/>
      <c r="AJ5" s="416"/>
      <c r="AK5" s="416"/>
      <c r="AL5" s="417"/>
    </row>
    <row r="6" spans="1:16359">
      <c r="A6" s="78" t="s">
        <v>500</v>
      </c>
      <c r="C6" s="421"/>
      <c r="D6" s="422"/>
      <c r="E6" s="422"/>
      <c r="F6" s="422"/>
      <c r="G6" s="422"/>
      <c r="H6" s="423"/>
      <c r="I6" s="399"/>
      <c r="J6" s="400"/>
      <c r="K6" s="400"/>
      <c r="L6" s="400"/>
      <c r="M6" s="400"/>
      <c r="N6" s="400"/>
      <c r="O6" s="400"/>
      <c r="P6" s="400"/>
      <c r="Q6" s="400"/>
      <c r="R6" s="400"/>
      <c r="S6" s="400"/>
      <c r="T6" s="401"/>
      <c r="U6" s="399"/>
      <c r="V6" s="400"/>
      <c r="W6" s="400"/>
      <c r="X6" s="400"/>
      <c r="Y6" s="400"/>
      <c r="Z6" s="400"/>
      <c r="AA6" s="400"/>
      <c r="AB6" s="400"/>
      <c r="AC6" s="400"/>
      <c r="AD6" s="400"/>
      <c r="AE6" s="400"/>
      <c r="AF6" s="401"/>
      <c r="AG6" s="418"/>
      <c r="AH6" s="419"/>
      <c r="AI6" s="419"/>
      <c r="AJ6" s="419"/>
      <c r="AK6" s="419"/>
      <c r="AL6" s="420"/>
    </row>
    <row r="7" spans="1:16359" ht="27" customHeight="1">
      <c r="A7" s="78" t="s">
        <v>500</v>
      </c>
      <c r="C7" s="399"/>
      <c r="D7" s="400"/>
      <c r="E7" s="400"/>
      <c r="F7" s="400"/>
      <c r="G7" s="400"/>
      <c r="H7" s="401"/>
      <c r="I7" s="402" t="s">
        <v>1060</v>
      </c>
      <c r="J7" s="403"/>
      <c r="K7" s="403"/>
      <c r="L7" s="403"/>
      <c r="M7" s="403"/>
      <c r="N7" s="404"/>
      <c r="O7" s="402" t="s">
        <v>688</v>
      </c>
      <c r="P7" s="403"/>
      <c r="Q7" s="403"/>
      <c r="R7" s="403"/>
      <c r="S7" s="403"/>
      <c r="T7" s="404"/>
      <c r="U7" s="402" t="s">
        <v>506</v>
      </c>
      <c r="V7" s="403"/>
      <c r="W7" s="403"/>
      <c r="X7" s="403"/>
      <c r="Y7" s="403"/>
      <c r="Z7" s="404"/>
      <c r="AA7" s="402" t="s">
        <v>524</v>
      </c>
      <c r="AB7" s="403"/>
      <c r="AC7" s="403"/>
      <c r="AD7" s="403"/>
      <c r="AE7" s="403"/>
      <c r="AF7" s="404"/>
      <c r="AG7" s="402" t="s">
        <v>1200</v>
      </c>
      <c r="AH7" s="403"/>
      <c r="AI7" s="403"/>
      <c r="AJ7" s="403"/>
      <c r="AK7" s="403"/>
      <c r="AL7" s="404"/>
    </row>
    <row r="8" spans="1:16359" s="287" customFormat="1">
      <c r="A8" s="91" t="s">
        <v>500</v>
      </c>
      <c r="B8" s="286"/>
      <c r="C8" s="255">
        <v>2022</v>
      </c>
      <c r="D8" s="255">
        <v>2025</v>
      </c>
      <c r="E8" s="255">
        <v>2030</v>
      </c>
      <c r="F8" s="255">
        <v>2035</v>
      </c>
      <c r="G8" s="255">
        <v>2040</v>
      </c>
      <c r="H8" s="255">
        <v>2050</v>
      </c>
      <c r="I8" s="255">
        <v>2022</v>
      </c>
      <c r="J8" s="255">
        <v>2025</v>
      </c>
      <c r="K8" s="255">
        <v>2030</v>
      </c>
      <c r="L8" s="255">
        <v>2035</v>
      </c>
      <c r="M8" s="255">
        <v>2040</v>
      </c>
      <c r="N8" s="255">
        <v>2050</v>
      </c>
      <c r="O8" s="255">
        <v>2022</v>
      </c>
      <c r="P8" s="255">
        <v>2025</v>
      </c>
      <c r="Q8" s="255">
        <v>2030</v>
      </c>
      <c r="R8" s="255">
        <v>2035</v>
      </c>
      <c r="S8" s="255">
        <v>2040</v>
      </c>
      <c r="T8" s="255">
        <v>2050</v>
      </c>
      <c r="U8" s="255">
        <v>2022</v>
      </c>
      <c r="V8" s="255">
        <v>2025</v>
      </c>
      <c r="W8" s="255">
        <v>2030</v>
      </c>
      <c r="X8" s="255">
        <v>2035</v>
      </c>
      <c r="Y8" s="255">
        <v>2040</v>
      </c>
      <c r="Z8" s="255">
        <v>2050</v>
      </c>
      <c r="AA8" s="255">
        <v>2022</v>
      </c>
      <c r="AB8" s="255">
        <v>2025</v>
      </c>
      <c r="AC8" s="255">
        <v>2030</v>
      </c>
      <c r="AD8" s="255">
        <v>2035</v>
      </c>
      <c r="AE8" s="255">
        <v>2040</v>
      </c>
      <c r="AF8" s="255">
        <v>2050</v>
      </c>
      <c r="AG8" s="255">
        <v>2022</v>
      </c>
      <c r="AH8" s="255">
        <v>2025</v>
      </c>
      <c r="AI8" s="255">
        <v>2030</v>
      </c>
      <c r="AJ8" s="255">
        <v>2035</v>
      </c>
      <c r="AK8" s="255">
        <v>2040</v>
      </c>
      <c r="AL8" s="255">
        <v>2050</v>
      </c>
      <c r="AM8" s="1"/>
      <c r="AN8" s="1"/>
      <c r="AO8" s="1"/>
      <c r="AP8" s="1"/>
      <c r="AQ8" s="1"/>
      <c r="AR8" s="1"/>
      <c r="AS8" s="1"/>
      <c r="AT8" s="1"/>
      <c r="AU8" s="1"/>
      <c r="AV8" s="1"/>
      <c r="AW8" s="1"/>
      <c r="AX8" s="1"/>
      <c r="AY8" s="1"/>
      <c r="AZ8" s="1"/>
      <c r="BA8" s="1"/>
      <c r="BB8" s="1"/>
      <c r="BC8" s="1"/>
      <c r="BD8" s="1"/>
      <c r="BE8" s="1"/>
      <c r="BF8" s="1"/>
      <c r="BG8" s="1"/>
      <c r="BH8" s="1"/>
    </row>
    <row r="9" spans="1:16359" s="287" customFormat="1" ht="26.25" customHeight="1">
      <c r="A9" s="91"/>
      <c r="B9" s="286"/>
      <c r="C9" s="256" t="s">
        <v>769</v>
      </c>
      <c r="D9" s="256" t="s">
        <v>770</v>
      </c>
      <c r="E9" s="256" t="s">
        <v>771</v>
      </c>
      <c r="F9" s="256" t="s">
        <v>772</v>
      </c>
      <c r="G9" s="256" t="s">
        <v>773</v>
      </c>
      <c r="H9" s="256" t="s">
        <v>826</v>
      </c>
      <c r="I9" s="256" t="s">
        <v>827</v>
      </c>
      <c r="J9" s="256" t="s">
        <v>828</v>
      </c>
      <c r="K9" s="256" t="s">
        <v>829</v>
      </c>
      <c r="L9" s="256" t="s">
        <v>830</v>
      </c>
      <c r="M9" s="256" t="s">
        <v>831</v>
      </c>
      <c r="N9" s="256" t="s">
        <v>832</v>
      </c>
      <c r="O9" s="256" t="s">
        <v>833</v>
      </c>
      <c r="P9" s="256" t="s">
        <v>834</v>
      </c>
      <c r="Q9" s="256" t="s">
        <v>835</v>
      </c>
      <c r="R9" s="256" t="s">
        <v>836</v>
      </c>
      <c r="S9" s="256" t="s">
        <v>837</v>
      </c>
      <c r="T9" s="256" t="s">
        <v>838</v>
      </c>
      <c r="U9" s="256" t="s">
        <v>839</v>
      </c>
      <c r="V9" s="256" t="s">
        <v>840</v>
      </c>
      <c r="W9" s="256" t="s">
        <v>841</v>
      </c>
      <c r="X9" s="256" t="s">
        <v>842</v>
      </c>
      <c r="Y9" s="256" t="s">
        <v>843</v>
      </c>
      <c r="Z9" s="256" t="s">
        <v>844</v>
      </c>
      <c r="AA9" s="256" t="s">
        <v>845</v>
      </c>
      <c r="AB9" s="256" t="s">
        <v>846</v>
      </c>
      <c r="AC9" s="256" t="s">
        <v>847</v>
      </c>
      <c r="AD9" s="256" t="s">
        <v>848</v>
      </c>
      <c r="AE9" s="256" t="s">
        <v>849</v>
      </c>
      <c r="AF9" s="256" t="s">
        <v>850</v>
      </c>
      <c r="AG9" s="256" t="s">
        <v>851</v>
      </c>
      <c r="AH9" s="256" t="s">
        <v>852</v>
      </c>
      <c r="AI9" s="256" t="s">
        <v>853</v>
      </c>
      <c r="AJ9" s="256" t="s">
        <v>854</v>
      </c>
      <c r="AK9" s="256" t="s">
        <v>855</v>
      </c>
      <c r="AL9" s="256" t="s">
        <v>856</v>
      </c>
      <c r="AM9" s="1"/>
      <c r="AN9" s="1"/>
      <c r="AO9" s="1"/>
      <c r="AP9" s="1"/>
      <c r="AQ9" s="1"/>
      <c r="AR9" s="1"/>
      <c r="AS9" s="1"/>
      <c r="AT9" s="1"/>
      <c r="AU9" s="1"/>
      <c r="AV9" s="1"/>
      <c r="AW9" s="1"/>
      <c r="AX9" s="1"/>
      <c r="AY9" s="1"/>
      <c r="AZ9" s="1"/>
      <c r="BA9" s="1"/>
      <c r="BB9" s="1"/>
      <c r="BC9" s="1"/>
      <c r="BD9" s="1"/>
      <c r="BE9" s="1"/>
      <c r="BF9" s="1"/>
      <c r="BG9" s="1"/>
      <c r="BH9" s="1"/>
    </row>
    <row r="10" spans="1:16359" ht="20.399999999999999" customHeight="1">
      <c r="A10" s="159" t="s">
        <v>512</v>
      </c>
      <c r="B10" s="163"/>
      <c r="C10" s="164"/>
      <c r="D10" s="164"/>
      <c r="E10" s="164"/>
      <c r="F10" s="164"/>
      <c r="G10" s="164"/>
      <c r="H10" s="164"/>
      <c r="I10" s="164"/>
      <c r="J10" s="164"/>
      <c r="K10" s="164"/>
      <c r="L10" s="164"/>
      <c r="M10" s="164"/>
      <c r="N10" s="164"/>
      <c r="O10" s="288"/>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row>
    <row r="11" spans="1:16359" ht="20.399999999999999" customHeight="1">
      <c r="A11" s="295" t="s">
        <v>513</v>
      </c>
      <c r="B11" s="163" t="s">
        <v>774</v>
      </c>
      <c r="C11" s="355"/>
      <c r="D11" s="355"/>
      <c r="E11" s="355"/>
      <c r="F11" s="355"/>
      <c r="G11" s="355"/>
      <c r="H11" s="355"/>
      <c r="I11" s="355"/>
      <c r="J11" s="355"/>
      <c r="K11" s="355"/>
      <c r="L11" s="355"/>
      <c r="M11" s="355"/>
      <c r="N11" s="355"/>
      <c r="O11" s="355"/>
      <c r="P11" s="355"/>
      <c r="Q11" s="355"/>
      <c r="R11" s="355"/>
      <c r="S11" s="355"/>
      <c r="T11" s="355"/>
      <c r="U11" s="360"/>
      <c r="V11" s="360"/>
      <c r="W11" s="360"/>
      <c r="X11" s="360"/>
      <c r="Y11" s="360"/>
      <c r="Z11" s="360"/>
      <c r="AA11" s="360"/>
      <c r="AB11" s="360"/>
      <c r="AC11" s="360"/>
      <c r="AD11" s="360"/>
      <c r="AE11" s="360"/>
      <c r="AF11" s="360"/>
      <c r="AG11" s="360"/>
      <c r="AH11" s="360"/>
      <c r="AI11" s="360"/>
      <c r="AJ11" s="360"/>
      <c r="AK11" s="360"/>
      <c r="AL11" s="360"/>
    </row>
    <row r="12" spans="1:16359" ht="20.399999999999999" customHeight="1">
      <c r="A12" s="295" t="s">
        <v>737</v>
      </c>
      <c r="B12" s="163" t="s">
        <v>775</v>
      </c>
      <c r="C12" s="365"/>
      <c r="D12" s="365"/>
      <c r="E12" s="365"/>
      <c r="F12" s="365"/>
      <c r="G12" s="365"/>
      <c r="H12" s="365"/>
      <c r="I12" s="365"/>
      <c r="J12" s="365"/>
      <c r="K12" s="365"/>
      <c r="L12" s="365"/>
      <c r="M12" s="365"/>
      <c r="N12" s="365"/>
      <c r="O12" s="365"/>
      <c r="P12" s="365"/>
      <c r="Q12" s="365"/>
      <c r="R12" s="365"/>
      <c r="S12" s="365"/>
      <c r="T12" s="365"/>
      <c r="U12" s="360"/>
      <c r="V12" s="360"/>
      <c r="W12" s="360"/>
      <c r="X12" s="360"/>
      <c r="Y12" s="360"/>
      <c r="Z12" s="360"/>
      <c r="AA12" s="360"/>
      <c r="AB12" s="360"/>
      <c r="AC12" s="360"/>
      <c r="AD12" s="360"/>
      <c r="AE12" s="360"/>
      <c r="AF12" s="360"/>
      <c r="AG12" s="360"/>
      <c r="AH12" s="360"/>
      <c r="AI12" s="360"/>
      <c r="AJ12" s="360"/>
      <c r="AK12" s="360"/>
      <c r="AL12" s="360"/>
    </row>
    <row r="13" spans="1:16359" s="83" customFormat="1" ht="20.399999999999999" customHeight="1">
      <c r="A13" s="295" t="s">
        <v>1041</v>
      </c>
      <c r="B13" s="163" t="s">
        <v>776</v>
      </c>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1"/>
      <c r="AN13" s="1"/>
      <c r="AO13" s="1"/>
      <c r="AP13" s="1"/>
      <c r="AQ13" s="1"/>
      <c r="AR13" s="1"/>
      <c r="AS13" s="1"/>
      <c r="AT13" s="1"/>
      <c r="AU13" s="1"/>
      <c r="AV13" s="1"/>
      <c r="AW13" s="1"/>
      <c r="AX13" s="1"/>
      <c r="AY13" s="1"/>
      <c r="AZ13" s="1"/>
      <c r="BA13" s="1"/>
      <c r="BB13" s="1"/>
      <c r="BC13" s="1"/>
      <c r="BD13" s="1"/>
      <c r="BE13" s="1"/>
      <c r="BF13" s="1"/>
      <c r="BG13" s="1"/>
      <c r="BH13" s="1"/>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c r="NK13" s="84"/>
      <c r="NL13" s="84"/>
      <c r="NM13" s="84"/>
      <c r="NN13" s="84"/>
      <c r="NO13" s="84"/>
      <c r="NP13" s="84"/>
      <c r="NQ13" s="84"/>
      <c r="NR13" s="84"/>
      <c r="NS13" s="84"/>
      <c r="NT13" s="84"/>
      <c r="NU13" s="84"/>
      <c r="NV13" s="84"/>
      <c r="NW13" s="84"/>
      <c r="NX13" s="84"/>
      <c r="NY13" s="84"/>
      <c r="NZ13" s="84"/>
      <c r="OA13" s="84"/>
      <c r="OB13" s="84"/>
      <c r="OC13" s="84"/>
      <c r="OD13" s="84"/>
      <c r="OE13" s="84"/>
      <c r="OF13" s="84"/>
      <c r="OG13" s="84"/>
      <c r="OH13" s="84"/>
      <c r="OI13" s="84"/>
      <c r="OJ13" s="84"/>
      <c r="OK13" s="84"/>
      <c r="OL13" s="84"/>
      <c r="OM13" s="84"/>
      <c r="ON13" s="84"/>
      <c r="OO13" s="84"/>
      <c r="OP13" s="84"/>
      <c r="OQ13" s="84"/>
      <c r="OR13" s="84"/>
      <c r="OS13" s="84"/>
      <c r="OT13" s="84"/>
      <c r="OU13" s="84"/>
      <c r="OV13" s="84"/>
      <c r="OW13" s="84"/>
      <c r="OX13" s="84"/>
      <c r="OY13" s="84"/>
      <c r="OZ13" s="84"/>
      <c r="PA13" s="84"/>
      <c r="PB13" s="84"/>
      <c r="PC13" s="84"/>
      <c r="PD13" s="84"/>
      <c r="PE13" s="84"/>
      <c r="PF13" s="84"/>
      <c r="PG13" s="84"/>
      <c r="PH13" s="84"/>
      <c r="PI13" s="84"/>
      <c r="PJ13" s="84"/>
      <c r="PK13" s="84"/>
      <c r="PL13" s="84"/>
      <c r="PM13" s="84"/>
      <c r="PN13" s="84"/>
      <c r="PO13" s="84"/>
      <c r="PP13" s="84"/>
      <c r="PQ13" s="84"/>
      <c r="PR13" s="84"/>
      <c r="PS13" s="84"/>
      <c r="PT13" s="84"/>
      <c r="PU13" s="84"/>
      <c r="PV13" s="84"/>
      <c r="PW13" s="84"/>
      <c r="PX13" s="84"/>
      <c r="PY13" s="84"/>
      <c r="PZ13" s="84"/>
      <c r="QA13" s="84"/>
      <c r="QB13" s="84"/>
      <c r="QC13" s="84"/>
      <c r="QD13" s="84"/>
      <c r="QE13" s="84"/>
      <c r="QF13" s="84"/>
      <c r="QG13" s="84"/>
      <c r="QH13" s="84"/>
      <c r="QI13" s="84"/>
      <c r="QJ13" s="84"/>
      <c r="QK13" s="84"/>
      <c r="QL13" s="84"/>
      <c r="QM13" s="84"/>
      <c r="QN13" s="84"/>
      <c r="QO13" s="84"/>
      <c r="QP13" s="84"/>
      <c r="QQ13" s="84"/>
      <c r="QR13" s="84"/>
      <c r="QS13" s="84"/>
      <c r="QT13" s="84"/>
      <c r="QU13" s="84"/>
      <c r="QV13" s="84"/>
      <c r="QW13" s="84"/>
      <c r="QX13" s="84"/>
      <c r="QY13" s="84"/>
      <c r="QZ13" s="84"/>
      <c r="RA13" s="84"/>
      <c r="RB13" s="84"/>
      <c r="RC13" s="84"/>
      <c r="RD13" s="84"/>
      <c r="RE13" s="84"/>
      <c r="RF13" s="84"/>
      <c r="RG13" s="84"/>
      <c r="RH13" s="84"/>
      <c r="RI13" s="84"/>
      <c r="RJ13" s="84"/>
      <c r="RK13" s="84"/>
      <c r="RL13" s="84"/>
      <c r="RM13" s="84"/>
      <c r="RN13" s="84"/>
      <c r="RO13" s="84"/>
      <c r="RP13" s="84"/>
      <c r="RQ13" s="84"/>
      <c r="RR13" s="84"/>
      <c r="RS13" s="84"/>
      <c r="RT13" s="84"/>
      <c r="RU13" s="84"/>
      <c r="RV13" s="84"/>
      <c r="RW13" s="84"/>
      <c r="RX13" s="84"/>
      <c r="RY13" s="84"/>
      <c r="RZ13" s="84"/>
      <c r="SA13" s="84"/>
      <c r="SB13" s="84"/>
      <c r="SC13" s="84"/>
      <c r="SD13" s="84"/>
      <c r="SE13" s="84"/>
      <c r="SF13" s="84"/>
      <c r="SG13" s="84"/>
      <c r="SH13" s="84"/>
      <c r="SI13" s="84"/>
      <c r="SJ13" s="84"/>
      <c r="SK13" s="84"/>
      <c r="SL13" s="84"/>
      <c r="SM13" s="84"/>
      <c r="SN13" s="84"/>
      <c r="SO13" s="84"/>
      <c r="SP13" s="84"/>
      <c r="SQ13" s="84"/>
      <c r="SR13" s="84"/>
      <c r="SS13" s="84"/>
      <c r="ST13" s="84"/>
      <c r="SU13" s="84"/>
      <c r="SV13" s="84"/>
      <c r="SW13" s="84"/>
      <c r="SX13" s="84"/>
      <c r="SY13" s="84"/>
      <c r="SZ13" s="84"/>
      <c r="TA13" s="84"/>
      <c r="TB13" s="84"/>
      <c r="TC13" s="84"/>
      <c r="TD13" s="84"/>
      <c r="TE13" s="84"/>
      <c r="TF13" s="84"/>
      <c r="TG13" s="84"/>
      <c r="TH13" s="84"/>
      <c r="TI13" s="84"/>
      <c r="TJ13" s="84"/>
      <c r="TK13" s="84"/>
      <c r="TL13" s="84"/>
      <c r="TM13" s="84"/>
      <c r="TN13" s="84"/>
      <c r="TO13" s="84"/>
      <c r="TP13" s="84"/>
      <c r="TQ13" s="84"/>
      <c r="TR13" s="84"/>
      <c r="TS13" s="84"/>
      <c r="TT13" s="84"/>
      <c r="TU13" s="84"/>
      <c r="TV13" s="84"/>
      <c r="TW13" s="84"/>
      <c r="TX13" s="84"/>
      <c r="TY13" s="84"/>
      <c r="TZ13" s="84"/>
      <c r="UA13" s="84"/>
      <c r="UB13" s="84"/>
      <c r="UC13" s="84"/>
      <c r="UD13" s="84"/>
      <c r="UE13" s="84"/>
      <c r="UF13" s="84"/>
      <c r="UG13" s="84"/>
      <c r="UH13" s="84"/>
      <c r="UI13" s="84"/>
      <c r="UJ13" s="84"/>
      <c r="UK13" s="84"/>
      <c r="UL13" s="84"/>
      <c r="UM13" s="84"/>
      <c r="UN13" s="84"/>
      <c r="UO13" s="84"/>
      <c r="UP13" s="84"/>
      <c r="UQ13" s="84"/>
      <c r="UR13" s="84"/>
      <c r="US13" s="84"/>
      <c r="UT13" s="84"/>
      <c r="UU13" s="84"/>
      <c r="UV13" s="84"/>
      <c r="UW13" s="84"/>
      <c r="UX13" s="84"/>
      <c r="UY13" s="84"/>
      <c r="UZ13" s="84"/>
      <c r="VA13" s="84"/>
      <c r="VB13" s="84"/>
      <c r="VC13" s="84"/>
      <c r="VD13" s="84"/>
      <c r="VE13" s="84"/>
      <c r="VF13" s="84"/>
      <c r="VG13" s="84"/>
      <c r="VH13" s="84"/>
      <c r="VI13" s="84"/>
      <c r="VJ13" s="84"/>
      <c r="VK13" s="84"/>
      <c r="VL13" s="84"/>
      <c r="VM13" s="84"/>
      <c r="VN13" s="84"/>
      <c r="VO13" s="84"/>
      <c r="VP13" s="84"/>
      <c r="VQ13" s="84"/>
      <c r="VR13" s="84"/>
      <c r="VS13" s="84"/>
      <c r="VT13" s="84"/>
      <c r="VU13" s="84"/>
      <c r="VV13" s="84"/>
      <c r="VW13" s="84"/>
      <c r="VX13" s="84"/>
      <c r="VY13" s="84"/>
      <c r="VZ13" s="84"/>
      <c r="WA13" s="84"/>
      <c r="WB13" s="84"/>
      <c r="WC13" s="84"/>
      <c r="WD13" s="84"/>
      <c r="WE13" s="84"/>
      <c r="WF13" s="84"/>
      <c r="WG13" s="84"/>
      <c r="WH13" s="84"/>
      <c r="WI13" s="84"/>
      <c r="WJ13" s="84"/>
      <c r="WK13" s="84"/>
      <c r="WL13" s="84"/>
      <c r="WM13" s="84"/>
      <c r="WN13" s="84"/>
      <c r="WO13" s="84"/>
      <c r="WP13" s="84"/>
      <c r="WQ13" s="84"/>
      <c r="WR13" s="84"/>
      <c r="WS13" s="84"/>
      <c r="WT13" s="84"/>
      <c r="WU13" s="84"/>
      <c r="WV13" s="84"/>
      <c r="WW13" s="84"/>
      <c r="WX13" s="84"/>
      <c r="WY13" s="84"/>
      <c r="WZ13" s="84"/>
      <c r="XA13" s="84"/>
      <c r="XB13" s="84"/>
      <c r="XC13" s="84"/>
      <c r="XD13" s="84"/>
      <c r="XE13" s="84"/>
      <c r="XF13" s="84"/>
      <c r="XG13" s="84"/>
      <c r="XH13" s="84"/>
      <c r="XI13" s="84"/>
      <c r="XJ13" s="84"/>
      <c r="XK13" s="84"/>
      <c r="XL13" s="84"/>
      <c r="XM13" s="84"/>
      <c r="XN13" s="84"/>
      <c r="XO13" s="84"/>
      <c r="XP13" s="84"/>
      <c r="XQ13" s="84"/>
      <c r="XR13" s="84"/>
      <c r="XS13" s="84"/>
      <c r="XT13" s="84"/>
      <c r="XU13" s="84"/>
      <c r="XV13" s="84"/>
      <c r="XW13" s="84"/>
      <c r="XX13" s="84"/>
      <c r="XY13" s="84"/>
      <c r="XZ13" s="84"/>
      <c r="YA13" s="84"/>
      <c r="YB13" s="84"/>
      <c r="YC13" s="84"/>
      <c r="YD13" s="84"/>
      <c r="YE13" s="84"/>
      <c r="YF13" s="84"/>
      <c r="YG13" s="84"/>
      <c r="YH13" s="84"/>
      <c r="YI13" s="84"/>
      <c r="YJ13" s="84"/>
      <c r="YK13" s="84"/>
      <c r="YL13" s="84"/>
      <c r="YM13" s="84"/>
      <c r="YN13" s="84"/>
      <c r="YO13" s="84"/>
      <c r="YP13" s="84"/>
      <c r="YQ13" s="84"/>
      <c r="YR13" s="84"/>
      <c r="YS13" s="84"/>
      <c r="YT13" s="84"/>
      <c r="YU13" s="84"/>
      <c r="YV13" s="84"/>
      <c r="YW13" s="84"/>
      <c r="YX13" s="84"/>
      <c r="YY13" s="84"/>
      <c r="YZ13" s="84"/>
      <c r="ZA13" s="84"/>
      <c r="ZB13" s="84"/>
      <c r="ZC13" s="84"/>
      <c r="ZD13" s="84"/>
      <c r="ZE13" s="84"/>
      <c r="ZF13" s="84"/>
      <c r="ZG13" s="84"/>
      <c r="ZH13" s="84"/>
      <c r="ZI13" s="84"/>
      <c r="ZJ13" s="84"/>
      <c r="ZK13" s="84"/>
      <c r="ZL13" s="84"/>
      <c r="ZM13" s="84"/>
      <c r="ZN13" s="84"/>
      <c r="ZO13" s="84"/>
      <c r="ZP13" s="84"/>
      <c r="ZQ13" s="84"/>
      <c r="ZR13" s="84"/>
      <c r="ZS13" s="84"/>
      <c r="ZT13" s="84"/>
      <c r="ZU13" s="84"/>
      <c r="ZV13" s="84"/>
      <c r="ZW13" s="84"/>
      <c r="ZX13" s="84"/>
      <c r="ZY13" s="84"/>
      <c r="ZZ13" s="84"/>
      <c r="AAA13" s="84"/>
      <c r="AAB13" s="84"/>
      <c r="AAC13" s="84"/>
      <c r="AAD13" s="84"/>
      <c r="AAE13" s="84"/>
      <c r="AAF13" s="84"/>
      <c r="AAG13" s="84"/>
      <c r="AAH13" s="84"/>
      <c r="AAI13" s="84"/>
      <c r="AAJ13" s="84"/>
      <c r="AAK13" s="84"/>
      <c r="AAL13" s="84"/>
      <c r="AAM13" s="84"/>
      <c r="AAN13" s="84"/>
      <c r="AAO13" s="84"/>
      <c r="AAP13" s="84"/>
      <c r="AAQ13" s="84"/>
      <c r="AAR13" s="84"/>
      <c r="AAS13" s="84"/>
      <c r="AAT13" s="84"/>
      <c r="AAU13" s="84"/>
      <c r="AAV13" s="84"/>
      <c r="AAW13" s="84"/>
      <c r="AAX13" s="84"/>
      <c r="AAY13" s="84"/>
      <c r="AAZ13" s="84"/>
      <c r="ABA13" s="84"/>
      <c r="ABB13" s="84"/>
      <c r="ABC13" s="84"/>
      <c r="ABD13" s="84"/>
      <c r="ABE13" s="84"/>
      <c r="ABF13" s="84"/>
      <c r="ABG13" s="84"/>
      <c r="ABH13" s="84"/>
      <c r="ABI13" s="84"/>
      <c r="ABJ13" s="84"/>
      <c r="ABK13" s="84"/>
      <c r="ABL13" s="84"/>
      <c r="ABM13" s="84"/>
      <c r="ABN13" s="84"/>
      <c r="ABO13" s="84"/>
      <c r="ABP13" s="84"/>
      <c r="ABQ13" s="84"/>
      <c r="ABR13" s="84"/>
      <c r="ABS13" s="84"/>
      <c r="ABT13" s="84"/>
      <c r="ABU13" s="84"/>
      <c r="ABV13" s="84"/>
      <c r="ABW13" s="84"/>
      <c r="ABX13" s="84"/>
      <c r="ABY13" s="84"/>
      <c r="ABZ13" s="84"/>
      <c r="ACA13" s="84"/>
      <c r="ACB13" s="84"/>
      <c r="ACC13" s="84"/>
      <c r="ACD13" s="84"/>
      <c r="ACE13" s="84"/>
      <c r="ACF13" s="84"/>
      <c r="ACG13" s="84"/>
      <c r="ACH13" s="84"/>
      <c r="ACI13" s="84"/>
      <c r="ACJ13" s="84"/>
      <c r="ACK13" s="84"/>
      <c r="ACL13" s="84"/>
      <c r="ACM13" s="84"/>
      <c r="ACN13" s="84"/>
      <c r="ACO13" s="84"/>
      <c r="ACP13" s="84"/>
      <c r="ACQ13" s="84"/>
      <c r="ACR13" s="84"/>
      <c r="ACS13" s="84"/>
      <c r="ACT13" s="84"/>
      <c r="ACU13" s="84"/>
      <c r="ACV13" s="84"/>
      <c r="ACW13" s="84"/>
      <c r="ACX13" s="84"/>
      <c r="ACY13" s="84"/>
      <c r="ACZ13" s="84"/>
      <c r="ADA13" s="84"/>
      <c r="ADB13" s="84"/>
      <c r="ADC13" s="84"/>
      <c r="ADD13" s="84"/>
      <c r="ADE13" s="84"/>
      <c r="ADF13" s="84"/>
      <c r="ADG13" s="84"/>
      <c r="ADH13" s="84"/>
      <c r="ADI13" s="84"/>
      <c r="ADJ13" s="84"/>
      <c r="ADK13" s="84"/>
      <c r="ADL13" s="84"/>
      <c r="ADM13" s="84"/>
      <c r="ADN13" s="84"/>
      <c r="ADO13" s="84"/>
      <c r="ADP13" s="84"/>
      <c r="ADQ13" s="84"/>
      <c r="ADR13" s="84"/>
      <c r="ADS13" s="84"/>
      <c r="ADT13" s="84"/>
      <c r="ADU13" s="84"/>
      <c r="ADV13" s="84"/>
      <c r="ADW13" s="84"/>
      <c r="ADX13" s="84"/>
      <c r="ADY13" s="84"/>
      <c r="ADZ13" s="84"/>
      <c r="AEA13" s="84"/>
      <c r="AEB13" s="84"/>
      <c r="AEC13" s="84"/>
      <c r="AED13" s="84"/>
      <c r="AEE13" s="84"/>
      <c r="AEF13" s="84"/>
      <c r="AEG13" s="84"/>
      <c r="AEH13" s="84"/>
      <c r="AEI13" s="84"/>
      <c r="AEJ13" s="84"/>
      <c r="AEK13" s="84"/>
      <c r="AEL13" s="84"/>
      <c r="AEM13" s="84"/>
      <c r="AEN13" s="84"/>
      <c r="AEO13" s="84"/>
      <c r="AEP13" s="84"/>
      <c r="AEQ13" s="84"/>
      <c r="AER13" s="84"/>
      <c r="AES13" s="84"/>
      <c r="AET13" s="84"/>
      <c r="AEU13" s="84"/>
      <c r="AEV13" s="84"/>
      <c r="AEW13" s="84"/>
      <c r="AEX13" s="84"/>
      <c r="AEY13" s="84"/>
      <c r="AEZ13" s="84"/>
      <c r="AFA13" s="84"/>
      <c r="AFB13" s="84"/>
      <c r="AFC13" s="84"/>
      <c r="AFD13" s="84"/>
      <c r="AFE13" s="84"/>
      <c r="AFF13" s="84"/>
      <c r="AFG13" s="84"/>
      <c r="AFH13" s="84"/>
      <c r="AFI13" s="84"/>
      <c r="AFJ13" s="84"/>
      <c r="AFK13" s="84"/>
      <c r="AFL13" s="84"/>
      <c r="AFM13" s="84"/>
      <c r="AFN13" s="84"/>
      <c r="AFO13" s="84"/>
      <c r="AFP13" s="84"/>
      <c r="AFQ13" s="84"/>
      <c r="AFR13" s="84"/>
      <c r="AFS13" s="84"/>
      <c r="AFT13" s="84"/>
      <c r="AFU13" s="84"/>
      <c r="AFV13" s="84"/>
      <c r="AFW13" s="84"/>
      <c r="AFX13" s="84"/>
      <c r="AFY13" s="84"/>
      <c r="AFZ13" s="84"/>
      <c r="AGA13" s="84"/>
      <c r="AGB13" s="84"/>
      <c r="AGC13" s="84"/>
      <c r="AGD13" s="84"/>
      <c r="AGE13" s="84"/>
      <c r="AGF13" s="84"/>
      <c r="AGG13" s="84"/>
      <c r="AGH13" s="84"/>
      <c r="AGI13" s="84"/>
      <c r="AGJ13" s="84"/>
      <c r="AGK13" s="84"/>
      <c r="AGL13" s="84"/>
      <c r="AGM13" s="84"/>
      <c r="AGN13" s="84"/>
      <c r="AGO13" s="84"/>
      <c r="AGP13" s="84"/>
      <c r="AGQ13" s="84"/>
      <c r="AGR13" s="84"/>
      <c r="AGS13" s="84"/>
      <c r="AGT13" s="84"/>
      <c r="AGU13" s="84"/>
      <c r="AGV13" s="84"/>
      <c r="AGW13" s="84"/>
      <c r="AGX13" s="84"/>
      <c r="AGY13" s="84"/>
      <c r="AGZ13" s="84"/>
      <c r="AHA13" s="84"/>
      <c r="AHB13" s="84"/>
      <c r="AHC13" s="84"/>
      <c r="AHD13" s="84"/>
      <c r="AHE13" s="84"/>
      <c r="AHF13" s="84"/>
      <c r="AHG13" s="84"/>
      <c r="AHH13" s="84"/>
      <c r="AHI13" s="84"/>
      <c r="AHJ13" s="84"/>
      <c r="AHK13" s="84"/>
      <c r="AHL13" s="84"/>
      <c r="AHM13" s="84"/>
      <c r="AHN13" s="84"/>
      <c r="AHO13" s="84"/>
      <c r="AHP13" s="84"/>
      <c r="AHQ13" s="84"/>
      <c r="AHR13" s="84"/>
      <c r="AHS13" s="84"/>
      <c r="AHT13" s="84"/>
      <c r="AHU13" s="84"/>
      <c r="AHV13" s="84"/>
      <c r="AHW13" s="84"/>
      <c r="AHX13" s="84"/>
      <c r="AHY13" s="84"/>
      <c r="AHZ13" s="84"/>
      <c r="AIA13" s="84"/>
      <c r="AIB13" s="84"/>
      <c r="AIC13" s="84"/>
      <c r="AID13" s="84"/>
      <c r="AIE13" s="84"/>
      <c r="AIF13" s="84"/>
      <c r="AIG13" s="84"/>
      <c r="AIH13" s="84"/>
      <c r="AII13" s="84"/>
      <c r="AIJ13" s="84"/>
      <c r="AIK13" s="84"/>
      <c r="AIL13" s="84"/>
      <c r="AIM13" s="84"/>
      <c r="AIN13" s="84"/>
      <c r="AIO13" s="84"/>
      <c r="AIP13" s="84"/>
      <c r="AIQ13" s="84"/>
      <c r="AIR13" s="84"/>
      <c r="AIS13" s="84"/>
      <c r="AIT13" s="84"/>
      <c r="AIU13" s="84"/>
      <c r="AIV13" s="84"/>
      <c r="AIW13" s="84"/>
      <c r="AIX13" s="84"/>
      <c r="AIY13" s="84"/>
      <c r="AIZ13" s="84"/>
      <c r="AJA13" s="84"/>
      <c r="AJB13" s="84"/>
      <c r="AJC13" s="84"/>
      <c r="AJD13" s="84"/>
      <c r="AJE13" s="84"/>
      <c r="AJF13" s="84"/>
      <c r="AJG13" s="84"/>
      <c r="AJH13" s="84"/>
      <c r="AJI13" s="84"/>
      <c r="AJJ13" s="84"/>
      <c r="AJK13" s="84"/>
      <c r="AJL13" s="84"/>
      <c r="AJM13" s="84"/>
      <c r="AJN13" s="84"/>
      <c r="AJO13" s="84"/>
      <c r="AJP13" s="84"/>
      <c r="AJQ13" s="84"/>
      <c r="AJR13" s="84"/>
      <c r="AJS13" s="84"/>
      <c r="AJT13" s="84"/>
      <c r="AJU13" s="84"/>
      <c r="AJV13" s="84"/>
      <c r="AJW13" s="84"/>
      <c r="AJX13" s="84"/>
      <c r="AJY13" s="84"/>
      <c r="AJZ13" s="84"/>
      <c r="AKA13" s="84"/>
      <c r="AKB13" s="84"/>
      <c r="AKC13" s="84"/>
      <c r="AKD13" s="84"/>
      <c r="AKE13" s="84"/>
      <c r="AKF13" s="84"/>
      <c r="AKG13" s="84"/>
      <c r="AKH13" s="84"/>
      <c r="AKI13" s="84"/>
      <c r="AKJ13" s="84"/>
      <c r="AKK13" s="84"/>
      <c r="AKL13" s="84"/>
      <c r="AKM13" s="84"/>
      <c r="AKN13" s="84"/>
      <c r="AKO13" s="84"/>
      <c r="AKP13" s="84"/>
      <c r="AKQ13" s="84"/>
      <c r="AKR13" s="84"/>
      <c r="AKS13" s="84"/>
      <c r="AKT13" s="84"/>
      <c r="AKU13" s="84"/>
      <c r="AKV13" s="84"/>
      <c r="AKW13" s="84"/>
      <c r="AKX13" s="84"/>
      <c r="AKY13" s="84"/>
      <c r="AKZ13" s="84"/>
      <c r="ALA13" s="84"/>
      <c r="ALB13" s="84"/>
      <c r="ALC13" s="84"/>
      <c r="ALD13" s="84"/>
      <c r="ALE13" s="84"/>
      <c r="ALF13" s="84"/>
      <c r="ALG13" s="84"/>
      <c r="ALH13" s="84"/>
      <c r="ALI13" s="84"/>
      <c r="ALJ13" s="84"/>
      <c r="ALK13" s="84"/>
      <c r="ALL13" s="84"/>
      <c r="ALM13" s="84"/>
      <c r="ALN13" s="84"/>
      <c r="ALO13" s="84"/>
      <c r="ALP13" s="84"/>
      <c r="ALQ13" s="84"/>
      <c r="ALR13" s="84"/>
      <c r="ALS13" s="84"/>
      <c r="ALT13" s="84"/>
      <c r="ALU13" s="84"/>
      <c r="ALV13" s="84"/>
      <c r="ALW13" s="84"/>
      <c r="ALX13" s="84"/>
      <c r="ALY13" s="84"/>
      <c r="ALZ13" s="84"/>
      <c r="AMA13" s="84"/>
      <c r="AMB13" s="84"/>
      <c r="AMC13" s="84"/>
      <c r="AMD13" s="84"/>
      <c r="AME13" s="84"/>
      <c r="AMF13" s="84"/>
      <c r="AMG13" s="84"/>
      <c r="AMH13" s="84"/>
      <c r="AMI13" s="84"/>
      <c r="AMJ13" s="84"/>
      <c r="AMK13" s="84"/>
      <c r="AML13" s="84"/>
      <c r="AMM13" s="84"/>
      <c r="AMN13" s="84"/>
      <c r="AMO13" s="84"/>
      <c r="AMP13" s="84"/>
      <c r="AMQ13" s="84"/>
      <c r="AMR13" s="84"/>
      <c r="AMS13" s="84"/>
      <c r="AMT13" s="84"/>
      <c r="AMU13" s="84"/>
      <c r="AMV13" s="84"/>
      <c r="AMW13" s="84"/>
      <c r="AMX13" s="84"/>
      <c r="AMY13" s="84"/>
      <c r="AMZ13" s="84"/>
      <c r="ANA13" s="84"/>
      <c r="ANB13" s="84"/>
      <c r="ANC13" s="84"/>
      <c r="AND13" s="84"/>
      <c r="ANE13" s="84"/>
      <c r="ANF13" s="84"/>
      <c r="ANG13" s="84"/>
      <c r="ANH13" s="84"/>
      <c r="ANI13" s="84"/>
      <c r="ANJ13" s="84"/>
      <c r="ANK13" s="84"/>
      <c r="ANL13" s="84"/>
      <c r="ANM13" s="84"/>
      <c r="ANN13" s="84"/>
      <c r="ANO13" s="84"/>
      <c r="ANP13" s="84"/>
      <c r="ANQ13" s="84"/>
      <c r="ANR13" s="84"/>
      <c r="ANS13" s="84"/>
      <c r="ANT13" s="84"/>
      <c r="ANU13" s="84"/>
      <c r="ANV13" s="84"/>
      <c r="ANW13" s="84"/>
      <c r="ANX13" s="84"/>
      <c r="ANY13" s="84"/>
      <c r="ANZ13" s="84"/>
      <c r="AOA13" s="84"/>
      <c r="AOB13" s="84"/>
      <c r="AOC13" s="84"/>
      <c r="AOD13" s="84"/>
      <c r="AOE13" s="84"/>
      <c r="AOF13" s="84"/>
      <c r="AOG13" s="84"/>
      <c r="AOH13" s="84"/>
      <c r="AOI13" s="84"/>
      <c r="AOJ13" s="84"/>
      <c r="AOK13" s="84"/>
      <c r="AOL13" s="84"/>
      <c r="AOM13" s="84"/>
      <c r="AON13" s="84"/>
      <c r="AOO13" s="84"/>
      <c r="AOP13" s="84"/>
      <c r="AOQ13" s="84"/>
      <c r="AOR13" s="84"/>
      <c r="AOS13" s="84"/>
      <c r="AOT13" s="84"/>
      <c r="AOU13" s="84"/>
      <c r="AOV13" s="84"/>
      <c r="AOW13" s="84"/>
      <c r="AOX13" s="84"/>
      <c r="AOY13" s="84"/>
      <c r="AOZ13" s="84"/>
      <c r="APA13" s="84"/>
      <c r="APB13" s="84"/>
      <c r="APC13" s="84"/>
      <c r="APD13" s="84"/>
      <c r="APE13" s="84"/>
      <c r="APF13" s="84"/>
      <c r="APG13" s="84"/>
      <c r="APH13" s="84"/>
      <c r="API13" s="84"/>
      <c r="APJ13" s="84"/>
      <c r="APK13" s="84"/>
      <c r="APL13" s="84"/>
      <c r="APM13" s="84"/>
      <c r="APN13" s="84"/>
      <c r="APO13" s="84"/>
      <c r="APP13" s="84"/>
      <c r="APQ13" s="84"/>
      <c r="APR13" s="84"/>
      <c r="APS13" s="84"/>
      <c r="APT13" s="84"/>
      <c r="APU13" s="84"/>
      <c r="APV13" s="84"/>
      <c r="APW13" s="84"/>
      <c r="APX13" s="84"/>
      <c r="APY13" s="84"/>
      <c r="APZ13" s="84"/>
      <c r="AQA13" s="84"/>
      <c r="AQB13" s="84"/>
      <c r="AQC13" s="84"/>
      <c r="AQD13" s="84"/>
      <c r="AQE13" s="84"/>
      <c r="AQF13" s="84"/>
      <c r="AQG13" s="84"/>
      <c r="AQH13" s="84"/>
      <c r="AQI13" s="84"/>
      <c r="AQJ13" s="84"/>
      <c r="AQK13" s="84"/>
      <c r="AQL13" s="84"/>
      <c r="AQM13" s="84"/>
      <c r="AQN13" s="84"/>
      <c r="AQO13" s="84"/>
      <c r="AQP13" s="84"/>
      <c r="AQQ13" s="84"/>
      <c r="AQR13" s="84"/>
      <c r="AQS13" s="84"/>
      <c r="AQT13" s="84"/>
      <c r="AQU13" s="84"/>
      <c r="AQV13" s="84"/>
      <c r="AQW13" s="84"/>
      <c r="AQX13" s="84"/>
      <c r="AQY13" s="84"/>
      <c r="AQZ13" s="84"/>
      <c r="ARA13" s="84"/>
      <c r="ARB13" s="84"/>
      <c r="ARC13" s="84"/>
      <c r="ARD13" s="84"/>
      <c r="ARE13" s="84"/>
      <c r="ARF13" s="84"/>
      <c r="ARG13" s="84"/>
      <c r="ARH13" s="84"/>
      <c r="ARI13" s="84"/>
      <c r="ARJ13" s="84"/>
      <c r="ARK13" s="84"/>
      <c r="ARL13" s="84"/>
      <c r="ARM13" s="84"/>
      <c r="ARN13" s="84"/>
      <c r="ARO13" s="84"/>
      <c r="ARP13" s="84"/>
      <c r="ARQ13" s="84"/>
      <c r="ARR13" s="84"/>
      <c r="ARS13" s="84"/>
      <c r="ART13" s="84"/>
      <c r="ARU13" s="84"/>
      <c r="ARV13" s="84"/>
      <c r="ARW13" s="84"/>
      <c r="ARX13" s="84"/>
      <c r="ARY13" s="84"/>
      <c r="ARZ13" s="84"/>
      <c r="ASA13" s="84"/>
      <c r="ASB13" s="84"/>
      <c r="ASC13" s="84"/>
      <c r="ASD13" s="84"/>
      <c r="ASE13" s="84"/>
      <c r="ASF13" s="84"/>
      <c r="ASG13" s="84"/>
      <c r="ASH13" s="84"/>
      <c r="ASI13" s="84"/>
      <c r="ASJ13" s="84"/>
      <c r="ASK13" s="84"/>
      <c r="ASL13" s="84"/>
      <c r="ASM13" s="84"/>
      <c r="ASN13" s="84"/>
      <c r="ASO13" s="84"/>
      <c r="ASP13" s="84"/>
      <c r="ASQ13" s="84"/>
      <c r="ASR13" s="84"/>
      <c r="ASS13" s="84"/>
      <c r="AST13" s="84"/>
      <c r="ASU13" s="84"/>
      <c r="ASV13" s="84"/>
      <c r="ASW13" s="84"/>
      <c r="ASX13" s="84"/>
      <c r="ASY13" s="84"/>
      <c r="ASZ13" s="84"/>
      <c r="ATA13" s="84"/>
      <c r="ATB13" s="84"/>
      <c r="ATC13" s="84"/>
      <c r="ATD13" s="84"/>
      <c r="ATE13" s="84"/>
      <c r="ATF13" s="84"/>
      <c r="ATG13" s="84"/>
      <c r="ATH13" s="84"/>
      <c r="ATI13" s="84"/>
      <c r="ATJ13" s="84"/>
      <c r="ATK13" s="84"/>
      <c r="ATL13" s="84"/>
      <c r="ATM13" s="84"/>
      <c r="ATN13" s="84"/>
      <c r="ATO13" s="84"/>
      <c r="ATP13" s="84"/>
      <c r="ATQ13" s="84"/>
      <c r="ATR13" s="84"/>
      <c r="ATS13" s="84"/>
      <c r="ATT13" s="84"/>
      <c r="ATU13" s="84"/>
      <c r="ATV13" s="84"/>
      <c r="ATW13" s="84"/>
      <c r="ATX13" s="84"/>
      <c r="ATY13" s="84"/>
      <c r="ATZ13" s="84"/>
      <c r="AUA13" s="84"/>
      <c r="AUB13" s="84"/>
      <c r="AUC13" s="84"/>
      <c r="AUD13" s="84"/>
      <c r="AUE13" s="84"/>
      <c r="AUF13" s="84"/>
      <c r="AUG13" s="84"/>
      <c r="AUH13" s="84"/>
      <c r="AUI13" s="84"/>
      <c r="AUJ13" s="84"/>
      <c r="AUK13" s="84"/>
      <c r="AUL13" s="84"/>
      <c r="AUM13" s="84"/>
      <c r="AUN13" s="84"/>
      <c r="AUO13" s="84"/>
      <c r="AUP13" s="84"/>
      <c r="AUQ13" s="84"/>
      <c r="AUR13" s="84"/>
      <c r="AUS13" s="84"/>
      <c r="AUT13" s="84"/>
      <c r="AUU13" s="84"/>
      <c r="AUV13" s="84"/>
      <c r="AUW13" s="84"/>
      <c r="AUX13" s="84"/>
      <c r="AUY13" s="84"/>
      <c r="AUZ13" s="84"/>
      <c r="AVA13" s="84"/>
      <c r="AVB13" s="84"/>
      <c r="AVC13" s="84"/>
      <c r="AVD13" s="84"/>
      <c r="AVE13" s="84"/>
      <c r="AVF13" s="84"/>
      <c r="AVG13" s="84"/>
      <c r="AVH13" s="84"/>
      <c r="AVI13" s="84"/>
      <c r="AVJ13" s="84"/>
      <c r="AVK13" s="84"/>
      <c r="AVL13" s="84"/>
      <c r="AVM13" s="84"/>
      <c r="AVN13" s="84"/>
      <c r="AVO13" s="84"/>
      <c r="AVP13" s="84"/>
      <c r="AVQ13" s="84"/>
      <c r="AVR13" s="84"/>
      <c r="AVS13" s="84"/>
      <c r="AVT13" s="84"/>
      <c r="AVU13" s="84"/>
      <c r="AVV13" s="84"/>
      <c r="AVW13" s="84"/>
      <c r="AVX13" s="84"/>
      <c r="AVY13" s="84"/>
      <c r="AVZ13" s="84"/>
      <c r="AWA13" s="84"/>
      <c r="AWB13" s="84"/>
      <c r="AWC13" s="84"/>
      <c r="AWD13" s="84"/>
      <c r="AWE13" s="84"/>
      <c r="AWF13" s="84"/>
      <c r="AWG13" s="84"/>
      <c r="AWH13" s="84"/>
      <c r="AWI13" s="84"/>
      <c r="AWJ13" s="84"/>
      <c r="AWK13" s="84"/>
      <c r="AWL13" s="84"/>
      <c r="AWM13" s="84"/>
      <c r="AWN13" s="84"/>
      <c r="AWO13" s="84"/>
      <c r="AWP13" s="84"/>
      <c r="AWQ13" s="84"/>
      <c r="AWR13" s="84"/>
      <c r="AWS13" s="84"/>
      <c r="AWT13" s="84"/>
      <c r="AWU13" s="84"/>
      <c r="AWV13" s="84"/>
      <c r="AWW13" s="84"/>
      <c r="AWX13" s="84"/>
      <c r="AWY13" s="84"/>
      <c r="AWZ13" s="84"/>
      <c r="AXA13" s="84"/>
      <c r="AXB13" s="84"/>
      <c r="AXC13" s="84"/>
      <c r="AXD13" s="84"/>
      <c r="AXE13" s="84"/>
      <c r="AXF13" s="84"/>
      <c r="AXG13" s="84"/>
      <c r="AXH13" s="84"/>
      <c r="AXI13" s="84"/>
      <c r="AXJ13" s="84"/>
      <c r="AXK13" s="84"/>
      <c r="AXL13" s="84"/>
      <c r="AXM13" s="84"/>
      <c r="AXN13" s="84"/>
      <c r="AXO13" s="84"/>
      <c r="AXP13" s="84"/>
      <c r="AXQ13" s="84"/>
      <c r="AXR13" s="84"/>
      <c r="AXS13" s="84"/>
      <c r="AXT13" s="84"/>
      <c r="AXU13" s="84"/>
      <c r="AXV13" s="84"/>
      <c r="AXW13" s="84"/>
      <c r="AXX13" s="84"/>
      <c r="AXY13" s="84"/>
      <c r="AXZ13" s="84"/>
      <c r="AYA13" s="84"/>
      <c r="AYB13" s="84"/>
      <c r="AYC13" s="84"/>
      <c r="AYD13" s="84"/>
      <c r="AYE13" s="84"/>
      <c r="AYF13" s="84"/>
      <c r="AYG13" s="84"/>
      <c r="AYH13" s="84"/>
      <c r="AYI13" s="84"/>
      <c r="AYJ13" s="84"/>
      <c r="AYK13" s="84"/>
      <c r="AYL13" s="84"/>
      <c r="AYM13" s="84"/>
      <c r="AYN13" s="84"/>
      <c r="AYO13" s="84"/>
      <c r="AYP13" s="84"/>
      <c r="AYQ13" s="84"/>
      <c r="AYR13" s="84"/>
      <c r="AYS13" s="84"/>
      <c r="AYT13" s="84"/>
      <c r="AYU13" s="84"/>
      <c r="AYV13" s="84"/>
      <c r="AYW13" s="84"/>
      <c r="AYX13" s="84"/>
      <c r="AYY13" s="84"/>
      <c r="AYZ13" s="84"/>
      <c r="AZA13" s="84"/>
      <c r="AZB13" s="84"/>
      <c r="AZC13" s="84"/>
      <c r="AZD13" s="84"/>
      <c r="AZE13" s="84"/>
      <c r="AZF13" s="84"/>
      <c r="AZG13" s="84"/>
      <c r="AZH13" s="84"/>
      <c r="AZI13" s="84"/>
      <c r="AZJ13" s="84"/>
      <c r="AZK13" s="84"/>
      <c r="AZL13" s="84"/>
      <c r="AZM13" s="84"/>
      <c r="AZN13" s="84"/>
      <c r="AZO13" s="84"/>
      <c r="AZP13" s="84"/>
      <c r="AZQ13" s="84"/>
      <c r="AZR13" s="84"/>
      <c r="AZS13" s="84"/>
      <c r="AZT13" s="84"/>
      <c r="AZU13" s="84"/>
      <c r="AZV13" s="84"/>
      <c r="AZW13" s="84"/>
      <c r="AZX13" s="84"/>
      <c r="AZY13" s="84"/>
      <c r="AZZ13" s="84"/>
      <c r="BAA13" s="84"/>
      <c r="BAB13" s="84"/>
      <c r="BAC13" s="84"/>
      <c r="BAD13" s="84"/>
      <c r="BAE13" s="84"/>
      <c r="BAF13" s="84"/>
      <c r="BAG13" s="84"/>
      <c r="BAH13" s="84"/>
      <c r="BAI13" s="84"/>
      <c r="BAJ13" s="84"/>
      <c r="BAK13" s="84"/>
      <c r="BAL13" s="84"/>
      <c r="BAM13" s="84"/>
      <c r="BAN13" s="84"/>
      <c r="BAO13" s="84"/>
      <c r="BAP13" s="84"/>
      <c r="BAQ13" s="84"/>
      <c r="BAR13" s="84"/>
      <c r="BAS13" s="84"/>
      <c r="BAT13" s="84"/>
      <c r="BAU13" s="84"/>
      <c r="BAV13" s="84"/>
      <c r="BAW13" s="84"/>
      <c r="BAX13" s="84"/>
      <c r="BAY13" s="84"/>
      <c r="BAZ13" s="84"/>
      <c r="BBA13" s="84"/>
      <c r="BBB13" s="84"/>
      <c r="BBC13" s="84"/>
      <c r="BBD13" s="84"/>
      <c r="BBE13" s="84"/>
      <c r="BBF13" s="84"/>
      <c r="BBG13" s="84"/>
      <c r="BBH13" s="84"/>
      <c r="BBI13" s="84"/>
      <c r="BBJ13" s="84"/>
      <c r="BBK13" s="84"/>
      <c r="BBL13" s="84"/>
      <c r="BBM13" s="84"/>
      <c r="BBN13" s="84"/>
      <c r="BBO13" s="84"/>
      <c r="BBP13" s="84"/>
      <c r="BBQ13" s="84"/>
      <c r="BBR13" s="84"/>
      <c r="BBS13" s="84"/>
      <c r="BBT13" s="84"/>
      <c r="BBU13" s="84"/>
      <c r="BBV13" s="84"/>
      <c r="BBW13" s="84"/>
      <c r="BBX13" s="84"/>
      <c r="BBY13" s="84"/>
      <c r="BBZ13" s="84"/>
      <c r="BCA13" s="84"/>
      <c r="BCB13" s="84"/>
      <c r="BCC13" s="84"/>
      <c r="BCD13" s="84"/>
      <c r="BCE13" s="84"/>
      <c r="BCF13" s="84"/>
      <c r="BCG13" s="84"/>
      <c r="BCH13" s="84"/>
      <c r="BCI13" s="84"/>
      <c r="BCJ13" s="84"/>
      <c r="BCK13" s="84"/>
      <c r="BCL13" s="84"/>
      <c r="BCM13" s="84"/>
      <c r="BCN13" s="84"/>
      <c r="BCO13" s="84"/>
      <c r="BCP13" s="84"/>
      <c r="BCQ13" s="84"/>
      <c r="BCR13" s="84"/>
      <c r="BCS13" s="84"/>
      <c r="BCT13" s="84"/>
      <c r="BCU13" s="84"/>
      <c r="BCV13" s="84"/>
      <c r="BCW13" s="84"/>
      <c r="BCX13" s="84"/>
      <c r="BCY13" s="84"/>
      <c r="BCZ13" s="84"/>
      <c r="BDA13" s="84"/>
      <c r="BDB13" s="84"/>
      <c r="BDC13" s="84"/>
      <c r="BDD13" s="84"/>
      <c r="BDE13" s="84"/>
      <c r="BDF13" s="84"/>
      <c r="BDG13" s="84"/>
      <c r="BDH13" s="84"/>
      <c r="BDI13" s="84"/>
      <c r="BDJ13" s="84"/>
      <c r="BDK13" s="84"/>
      <c r="BDL13" s="84"/>
      <c r="BDM13" s="84"/>
      <c r="BDN13" s="84"/>
      <c r="BDO13" s="84"/>
      <c r="BDP13" s="84"/>
      <c r="BDQ13" s="84"/>
      <c r="BDR13" s="84"/>
      <c r="BDS13" s="84"/>
      <c r="BDT13" s="84"/>
      <c r="BDU13" s="84"/>
      <c r="BDV13" s="84"/>
      <c r="BDW13" s="84"/>
      <c r="BDX13" s="84"/>
      <c r="BDY13" s="84"/>
      <c r="BDZ13" s="84"/>
      <c r="BEA13" s="84"/>
      <c r="BEB13" s="84"/>
      <c r="BEC13" s="84"/>
      <c r="BED13" s="84"/>
      <c r="BEE13" s="84"/>
      <c r="BEF13" s="84"/>
      <c r="BEG13" s="84"/>
      <c r="BEH13" s="84"/>
      <c r="BEI13" s="84"/>
      <c r="BEJ13" s="84"/>
      <c r="BEK13" s="84"/>
      <c r="BEL13" s="84"/>
      <c r="BEM13" s="84"/>
      <c r="BEN13" s="84"/>
      <c r="BEO13" s="84"/>
      <c r="BEP13" s="84"/>
      <c r="BEQ13" s="84"/>
      <c r="BER13" s="84"/>
      <c r="BES13" s="84"/>
      <c r="BET13" s="84"/>
      <c r="BEU13" s="84"/>
      <c r="BEV13" s="84"/>
      <c r="BEW13" s="84"/>
      <c r="BEX13" s="84"/>
      <c r="BEY13" s="84"/>
      <c r="BEZ13" s="84"/>
      <c r="BFA13" s="84"/>
      <c r="BFB13" s="84"/>
      <c r="BFC13" s="84"/>
      <c r="BFD13" s="84"/>
      <c r="BFE13" s="84"/>
      <c r="BFF13" s="84"/>
      <c r="BFG13" s="84"/>
      <c r="BFH13" s="84"/>
      <c r="BFI13" s="84"/>
      <c r="BFJ13" s="84"/>
      <c r="BFK13" s="84"/>
      <c r="BFL13" s="84"/>
      <c r="BFM13" s="84"/>
      <c r="BFN13" s="84"/>
      <c r="BFO13" s="84"/>
      <c r="BFP13" s="84"/>
      <c r="BFQ13" s="84"/>
      <c r="BFR13" s="84"/>
      <c r="BFS13" s="84"/>
      <c r="BFT13" s="84"/>
      <c r="BFU13" s="84"/>
      <c r="BFV13" s="84"/>
      <c r="BFW13" s="84"/>
      <c r="BFX13" s="84"/>
      <c r="BFY13" s="84"/>
      <c r="BFZ13" s="84"/>
      <c r="BGA13" s="84"/>
      <c r="BGB13" s="84"/>
      <c r="BGC13" s="84"/>
      <c r="BGD13" s="84"/>
      <c r="BGE13" s="84"/>
      <c r="BGF13" s="84"/>
      <c r="BGG13" s="84"/>
      <c r="BGH13" s="84"/>
      <c r="BGI13" s="84"/>
      <c r="BGJ13" s="84"/>
      <c r="BGK13" s="84"/>
      <c r="BGL13" s="84"/>
      <c r="BGM13" s="84"/>
      <c r="BGN13" s="84"/>
      <c r="BGO13" s="84"/>
      <c r="BGP13" s="84"/>
      <c r="BGQ13" s="84"/>
      <c r="BGR13" s="84"/>
      <c r="BGS13" s="84"/>
      <c r="BGT13" s="84"/>
      <c r="BGU13" s="84"/>
      <c r="BGV13" s="84"/>
      <c r="BGW13" s="84"/>
      <c r="BGX13" s="84"/>
      <c r="BGY13" s="84"/>
      <c r="BGZ13" s="84"/>
      <c r="BHA13" s="84"/>
      <c r="BHB13" s="84"/>
      <c r="BHC13" s="84"/>
      <c r="BHD13" s="84"/>
      <c r="BHE13" s="84"/>
      <c r="BHF13" s="84"/>
      <c r="BHG13" s="84"/>
      <c r="BHH13" s="84"/>
      <c r="BHI13" s="84"/>
      <c r="BHJ13" s="84"/>
      <c r="BHK13" s="84"/>
      <c r="BHL13" s="84"/>
      <c r="BHM13" s="84"/>
      <c r="BHN13" s="84"/>
      <c r="BHO13" s="84"/>
      <c r="BHP13" s="84"/>
      <c r="BHQ13" s="84"/>
      <c r="BHR13" s="84"/>
      <c r="BHS13" s="84"/>
      <c r="BHT13" s="84"/>
      <c r="BHU13" s="84"/>
      <c r="BHV13" s="84"/>
      <c r="BHW13" s="84"/>
      <c r="BHX13" s="84"/>
      <c r="BHY13" s="84"/>
      <c r="BHZ13" s="84"/>
      <c r="BIA13" s="84"/>
      <c r="BIB13" s="84"/>
      <c r="BIC13" s="84"/>
      <c r="BID13" s="84"/>
      <c r="BIE13" s="84"/>
      <c r="BIF13" s="84"/>
      <c r="BIG13" s="84"/>
      <c r="BIH13" s="84"/>
      <c r="BII13" s="84"/>
      <c r="BIJ13" s="84"/>
      <c r="BIK13" s="84"/>
      <c r="BIL13" s="84"/>
      <c r="BIM13" s="84"/>
      <c r="BIN13" s="84"/>
      <c r="BIO13" s="84"/>
      <c r="BIP13" s="84"/>
      <c r="BIQ13" s="84"/>
      <c r="BIR13" s="84"/>
      <c r="BIS13" s="84"/>
      <c r="BIT13" s="84"/>
      <c r="BIU13" s="84"/>
      <c r="BIV13" s="84"/>
      <c r="BIW13" s="84"/>
      <c r="BIX13" s="84"/>
      <c r="BIY13" s="84"/>
      <c r="BIZ13" s="84"/>
      <c r="BJA13" s="84"/>
      <c r="BJB13" s="84"/>
      <c r="BJC13" s="84"/>
      <c r="BJD13" s="84"/>
      <c r="BJE13" s="84"/>
      <c r="BJF13" s="84"/>
      <c r="BJG13" s="84"/>
      <c r="BJH13" s="84"/>
      <c r="BJI13" s="84"/>
      <c r="BJJ13" s="84"/>
      <c r="BJK13" s="84"/>
      <c r="BJL13" s="84"/>
      <c r="BJM13" s="84"/>
      <c r="BJN13" s="84"/>
      <c r="BJO13" s="84"/>
      <c r="BJP13" s="84"/>
      <c r="BJQ13" s="84"/>
      <c r="BJR13" s="84"/>
      <c r="BJS13" s="84"/>
      <c r="BJT13" s="84"/>
      <c r="BJU13" s="84"/>
      <c r="BJV13" s="84"/>
      <c r="BJW13" s="84"/>
      <c r="BJX13" s="84"/>
      <c r="BJY13" s="84"/>
      <c r="BJZ13" s="84"/>
      <c r="BKA13" s="84"/>
      <c r="BKB13" s="84"/>
      <c r="BKC13" s="84"/>
      <c r="BKD13" s="84"/>
      <c r="BKE13" s="84"/>
      <c r="BKF13" s="84"/>
      <c r="BKG13" s="84"/>
      <c r="BKH13" s="84"/>
      <c r="BKI13" s="84"/>
      <c r="BKJ13" s="84"/>
      <c r="BKK13" s="84"/>
      <c r="BKL13" s="84"/>
      <c r="BKM13" s="84"/>
      <c r="BKN13" s="84"/>
      <c r="BKO13" s="84"/>
      <c r="BKP13" s="84"/>
      <c r="BKQ13" s="84"/>
      <c r="BKR13" s="84"/>
      <c r="BKS13" s="84"/>
      <c r="BKT13" s="84"/>
      <c r="BKU13" s="84"/>
      <c r="BKV13" s="84"/>
      <c r="BKW13" s="84"/>
      <c r="BKX13" s="84"/>
      <c r="BKY13" s="84"/>
      <c r="BKZ13" s="84"/>
      <c r="BLA13" s="84"/>
      <c r="BLB13" s="84"/>
      <c r="BLC13" s="84"/>
      <c r="BLD13" s="84"/>
      <c r="BLE13" s="84"/>
      <c r="BLF13" s="84"/>
      <c r="BLG13" s="84"/>
      <c r="BLH13" s="84"/>
      <c r="BLI13" s="84"/>
      <c r="BLJ13" s="84"/>
      <c r="BLK13" s="84"/>
      <c r="BLL13" s="84"/>
      <c r="BLM13" s="84"/>
      <c r="BLN13" s="84"/>
      <c r="BLO13" s="84"/>
      <c r="BLP13" s="84"/>
      <c r="BLQ13" s="84"/>
      <c r="BLR13" s="84"/>
      <c r="BLS13" s="84"/>
      <c r="BLT13" s="84"/>
      <c r="BLU13" s="84"/>
      <c r="BLV13" s="84"/>
      <c r="BLW13" s="84"/>
      <c r="BLX13" s="84"/>
      <c r="BLY13" s="84"/>
      <c r="BLZ13" s="84"/>
      <c r="BMA13" s="84"/>
      <c r="BMB13" s="84"/>
      <c r="BMC13" s="84"/>
      <c r="BMD13" s="84"/>
      <c r="BME13" s="84"/>
      <c r="BMF13" s="84"/>
      <c r="BMG13" s="84"/>
      <c r="BMH13" s="84"/>
      <c r="BMI13" s="84"/>
      <c r="BMJ13" s="84"/>
      <c r="BMK13" s="84"/>
      <c r="BML13" s="84"/>
      <c r="BMM13" s="84"/>
      <c r="BMN13" s="84"/>
      <c r="BMO13" s="84"/>
      <c r="BMP13" s="84"/>
      <c r="BMQ13" s="84"/>
      <c r="BMR13" s="84"/>
      <c r="BMS13" s="84"/>
      <c r="BMT13" s="84"/>
      <c r="BMU13" s="84"/>
      <c r="BMV13" s="84"/>
      <c r="BMW13" s="84"/>
      <c r="BMX13" s="84"/>
      <c r="BMY13" s="84"/>
      <c r="BMZ13" s="84"/>
      <c r="BNA13" s="84"/>
      <c r="BNB13" s="84"/>
      <c r="BNC13" s="84"/>
      <c r="BND13" s="84"/>
      <c r="BNE13" s="84"/>
      <c r="BNF13" s="84"/>
      <c r="BNG13" s="84"/>
      <c r="BNH13" s="84"/>
      <c r="BNI13" s="84"/>
      <c r="BNJ13" s="84"/>
      <c r="BNK13" s="84"/>
      <c r="BNL13" s="84"/>
      <c r="BNM13" s="84"/>
      <c r="BNN13" s="84"/>
      <c r="BNO13" s="84"/>
      <c r="BNP13" s="84"/>
      <c r="BNQ13" s="84"/>
      <c r="BNR13" s="84"/>
      <c r="BNS13" s="84"/>
      <c r="BNT13" s="84"/>
      <c r="BNU13" s="84"/>
      <c r="BNV13" s="84"/>
      <c r="BNW13" s="84"/>
      <c r="BNX13" s="84"/>
      <c r="BNY13" s="84"/>
      <c r="BNZ13" s="84"/>
      <c r="BOA13" s="84"/>
      <c r="BOB13" s="84"/>
      <c r="BOC13" s="84"/>
      <c r="BOD13" s="84"/>
      <c r="BOE13" s="84"/>
      <c r="BOF13" s="84"/>
      <c r="BOG13" s="84"/>
      <c r="BOH13" s="84"/>
      <c r="BOI13" s="84"/>
      <c r="BOJ13" s="84"/>
      <c r="BOK13" s="84"/>
      <c r="BOL13" s="84"/>
      <c r="BOM13" s="84"/>
      <c r="BON13" s="84"/>
      <c r="BOO13" s="84"/>
      <c r="BOP13" s="84"/>
      <c r="BOQ13" s="84"/>
      <c r="BOR13" s="84"/>
      <c r="BOS13" s="84"/>
      <c r="BOT13" s="84"/>
      <c r="BOU13" s="84"/>
      <c r="BOV13" s="84"/>
      <c r="BOW13" s="84"/>
      <c r="BOX13" s="84"/>
      <c r="BOY13" s="84"/>
      <c r="BOZ13" s="84"/>
      <c r="BPA13" s="84"/>
      <c r="BPB13" s="84"/>
      <c r="BPC13" s="84"/>
      <c r="BPD13" s="84"/>
      <c r="BPE13" s="84"/>
      <c r="BPF13" s="84"/>
      <c r="BPG13" s="84"/>
      <c r="BPH13" s="84"/>
      <c r="BPI13" s="84"/>
      <c r="BPJ13" s="84"/>
      <c r="BPK13" s="84"/>
      <c r="BPL13" s="84"/>
      <c r="BPM13" s="84"/>
      <c r="BPN13" s="84"/>
      <c r="BPO13" s="84"/>
      <c r="BPP13" s="84"/>
      <c r="BPQ13" s="84"/>
      <c r="BPR13" s="84"/>
      <c r="BPS13" s="84"/>
      <c r="BPT13" s="84"/>
      <c r="BPU13" s="84"/>
      <c r="BPV13" s="84"/>
      <c r="BPW13" s="84"/>
      <c r="BPX13" s="84"/>
      <c r="BPY13" s="84"/>
      <c r="BPZ13" s="84"/>
      <c r="BQA13" s="84"/>
      <c r="BQB13" s="84"/>
      <c r="BQC13" s="84"/>
      <c r="BQD13" s="84"/>
      <c r="BQE13" s="84"/>
      <c r="BQF13" s="84"/>
      <c r="BQG13" s="84"/>
      <c r="BQH13" s="84"/>
      <c r="BQI13" s="84"/>
      <c r="BQJ13" s="84"/>
      <c r="BQK13" s="84"/>
      <c r="BQL13" s="84"/>
      <c r="BQM13" s="84"/>
      <c r="BQN13" s="84"/>
      <c r="BQO13" s="84"/>
      <c r="BQP13" s="84"/>
      <c r="BQQ13" s="84"/>
      <c r="BQR13" s="84"/>
      <c r="BQS13" s="84"/>
      <c r="BQT13" s="84"/>
      <c r="BQU13" s="84"/>
      <c r="BQV13" s="84"/>
      <c r="BQW13" s="84"/>
      <c r="BQX13" s="84"/>
      <c r="BQY13" s="84"/>
      <c r="BQZ13" s="84"/>
      <c r="BRA13" s="84"/>
      <c r="BRB13" s="84"/>
      <c r="BRC13" s="84"/>
      <c r="BRD13" s="84"/>
      <c r="BRE13" s="84"/>
      <c r="BRF13" s="84"/>
      <c r="BRG13" s="84"/>
      <c r="BRH13" s="84"/>
      <c r="BRI13" s="84"/>
      <c r="BRJ13" s="84"/>
      <c r="BRK13" s="84"/>
      <c r="BRL13" s="84"/>
      <c r="BRM13" s="84"/>
      <c r="BRN13" s="84"/>
      <c r="BRO13" s="84"/>
      <c r="BRP13" s="84"/>
      <c r="BRQ13" s="84"/>
      <c r="BRR13" s="84"/>
      <c r="BRS13" s="84"/>
      <c r="BRT13" s="84"/>
      <c r="BRU13" s="84"/>
      <c r="BRV13" s="84"/>
      <c r="BRW13" s="84"/>
      <c r="BRX13" s="84"/>
      <c r="BRY13" s="84"/>
      <c r="BRZ13" s="84"/>
      <c r="BSA13" s="84"/>
      <c r="BSB13" s="84"/>
      <c r="BSC13" s="84"/>
      <c r="BSD13" s="84"/>
      <c r="BSE13" s="84"/>
      <c r="BSF13" s="84"/>
      <c r="BSG13" s="84"/>
      <c r="BSH13" s="84"/>
      <c r="BSI13" s="84"/>
      <c r="BSJ13" s="84"/>
      <c r="BSK13" s="84"/>
      <c r="BSL13" s="84"/>
      <c r="BSM13" s="84"/>
      <c r="BSN13" s="84"/>
      <c r="BSO13" s="84"/>
      <c r="BSP13" s="84"/>
      <c r="BSQ13" s="84"/>
      <c r="BSR13" s="84"/>
      <c r="BSS13" s="84"/>
      <c r="BST13" s="84"/>
      <c r="BSU13" s="84"/>
      <c r="BSV13" s="84"/>
      <c r="BSW13" s="84"/>
      <c r="BSX13" s="84"/>
      <c r="BSY13" s="84"/>
      <c r="BSZ13" s="84"/>
      <c r="BTA13" s="84"/>
      <c r="BTB13" s="84"/>
      <c r="BTC13" s="84"/>
      <c r="BTD13" s="84"/>
      <c r="BTE13" s="84"/>
      <c r="BTF13" s="84"/>
      <c r="BTG13" s="84"/>
      <c r="BTH13" s="84"/>
      <c r="BTI13" s="84"/>
      <c r="BTJ13" s="84"/>
      <c r="BTK13" s="84"/>
      <c r="BTL13" s="84"/>
      <c r="BTM13" s="84"/>
      <c r="BTN13" s="84"/>
      <c r="BTO13" s="84"/>
      <c r="BTP13" s="84"/>
      <c r="BTQ13" s="84"/>
      <c r="BTR13" s="84"/>
      <c r="BTS13" s="84"/>
      <c r="BTT13" s="84"/>
      <c r="BTU13" s="84"/>
      <c r="BTV13" s="84"/>
      <c r="BTW13" s="84"/>
      <c r="BTX13" s="84"/>
      <c r="BTY13" s="84"/>
      <c r="BTZ13" s="84"/>
      <c r="BUA13" s="84"/>
      <c r="BUB13" s="84"/>
      <c r="BUC13" s="84"/>
      <c r="BUD13" s="84"/>
      <c r="BUE13" s="84"/>
      <c r="BUF13" s="84"/>
      <c r="BUG13" s="84"/>
      <c r="BUH13" s="84"/>
      <c r="BUI13" s="84"/>
      <c r="BUJ13" s="84"/>
      <c r="BUK13" s="84"/>
      <c r="BUL13" s="84"/>
      <c r="BUM13" s="84"/>
      <c r="BUN13" s="84"/>
      <c r="BUO13" s="84"/>
      <c r="BUP13" s="84"/>
      <c r="BUQ13" s="84"/>
      <c r="BUR13" s="84"/>
      <c r="BUS13" s="84"/>
      <c r="BUT13" s="84"/>
      <c r="BUU13" s="84"/>
      <c r="BUV13" s="84"/>
      <c r="BUW13" s="84"/>
      <c r="BUX13" s="84"/>
      <c r="BUY13" s="84"/>
      <c r="BUZ13" s="84"/>
      <c r="BVA13" s="84"/>
      <c r="BVB13" s="84"/>
      <c r="BVC13" s="84"/>
      <c r="BVD13" s="84"/>
      <c r="BVE13" s="84"/>
      <c r="BVF13" s="84"/>
      <c r="BVG13" s="84"/>
      <c r="BVH13" s="84"/>
      <c r="BVI13" s="84"/>
      <c r="BVJ13" s="84"/>
      <c r="BVK13" s="84"/>
      <c r="BVL13" s="84"/>
      <c r="BVM13" s="84"/>
      <c r="BVN13" s="84"/>
      <c r="BVO13" s="84"/>
      <c r="BVP13" s="84"/>
      <c r="BVQ13" s="84"/>
      <c r="BVR13" s="84"/>
      <c r="BVS13" s="84"/>
      <c r="BVT13" s="84"/>
      <c r="BVU13" s="84"/>
      <c r="BVV13" s="84"/>
      <c r="BVW13" s="84"/>
      <c r="BVX13" s="84"/>
      <c r="BVY13" s="84"/>
      <c r="BVZ13" s="84"/>
      <c r="BWA13" s="84"/>
      <c r="BWB13" s="84"/>
      <c r="BWC13" s="84"/>
      <c r="BWD13" s="84"/>
      <c r="BWE13" s="84"/>
      <c r="BWF13" s="84"/>
      <c r="BWG13" s="84"/>
      <c r="BWH13" s="84"/>
      <c r="BWI13" s="84"/>
      <c r="BWJ13" s="84"/>
      <c r="BWK13" s="84"/>
      <c r="BWL13" s="84"/>
      <c r="BWM13" s="84"/>
      <c r="BWN13" s="84"/>
      <c r="BWO13" s="84"/>
      <c r="BWP13" s="84"/>
      <c r="BWQ13" s="84"/>
      <c r="BWR13" s="84"/>
      <c r="BWS13" s="84"/>
      <c r="BWT13" s="84"/>
      <c r="BWU13" s="84"/>
      <c r="BWV13" s="84"/>
      <c r="BWW13" s="84"/>
      <c r="BWX13" s="84"/>
      <c r="BWY13" s="84"/>
      <c r="BWZ13" s="84"/>
      <c r="BXA13" s="84"/>
      <c r="BXB13" s="84"/>
      <c r="BXC13" s="84"/>
      <c r="BXD13" s="84"/>
      <c r="BXE13" s="84"/>
      <c r="BXF13" s="84"/>
      <c r="BXG13" s="84"/>
      <c r="BXH13" s="84"/>
      <c r="BXI13" s="84"/>
      <c r="BXJ13" s="84"/>
      <c r="BXK13" s="84"/>
      <c r="BXL13" s="84"/>
      <c r="BXM13" s="84"/>
      <c r="BXN13" s="84"/>
      <c r="BXO13" s="84"/>
      <c r="BXP13" s="84"/>
      <c r="BXQ13" s="84"/>
      <c r="BXR13" s="84"/>
      <c r="BXS13" s="84"/>
      <c r="BXT13" s="84"/>
      <c r="BXU13" s="84"/>
      <c r="BXV13" s="84"/>
      <c r="BXW13" s="84"/>
      <c r="BXX13" s="84"/>
      <c r="BXY13" s="84"/>
      <c r="BXZ13" s="84"/>
      <c r="BYA13" s="84"/>
      <c r="BYB13" s="84"/>
      <c r="BYC13" s="84"/>
      <c r="BYD13" s="84"/>
      <c r="BYE13" s="84"/>
      <c r="BYF13" s="84"/>
      <c r="BYG13" s="84"/>
      <c r="BYH13" s="84"/>
      <c r="BYI13" s="84"/>
      <c r="BYJ13" s="84"/>
      <c r="BYK13" s="84"/>
      <c r="BYL13" s="84"/>
      <c r="BYM13" s="84"/>
      <c r="BYN13" s="84"/>
      <c r="BYO13" s="84"/>
      <c r="BYP13" s="84"/>
      <c r="BYQ13" s="84"/>
      <c r="BYR13" s="84"/>
      <c r="BYS13" s="84"/>
      <c r="BYT13" s="84"/>
      <c r="BYU13" s="84"/>
      <c r="BYV13" s="84"/>
      <c r="BYW13" s="84"/>
      <c r="BYX13" s="84"/>
      <c r="BYY13" s="84"/>
      <c r="BYZ13" s="84"/>
      <c r="BZA13" s="84"/>
      <c r="BZB13" s="84"/>
      <c r="BZC13" s="84"/>
      <c r="BZD13" s="84"/>
      <c r="BZE13" s="84"/>
      <c r="BZF13" s="84"/>
      <c r="BZG13" s="84"/>
      <c r="BZH13" s="84"/>
      <c r="BZI13" s="84"/>
      <c r="BZJ13" s="84"/>
      <c r="BZK13" s="84"/>
      <c r="BZL13" s="84"/>
      <c r="BZM13" s="84"/>
      <c r="BZN13" s="84"/>
      <c r="BZO13" s="84"/>
      <c r="BZP13" s="84"/>
      <c r="BZQ13" s="84"/>
      <c r="BZR13" s="84"/>
      <c r="BZS13" s="84"/>
      <c r="BZT13" s="84"/>
      <c r="BZU13" s="84"/>
      <c r="BZV13" s="84"/>
      <c r="BZW13" s="84"/>
      <c r="BZX13" s="84"/>
      <c r="BZY13" s="84"/>
      <c r="BZZ13" s="84"/>
      <c r="CAA13" s="84"/>
      <c r="CAB13" s="84"/>
      <c r="CAC13" s="84"/>
      <c r="CAD13" s="84"/>
      <c r="CAE13" s="84"/>
      <c r="CAF13" s="84"/>
      <c r="CAG13" s="84"/>
      <c r="CAH13" s="84"/>
      <c r="CAI13" s="84"/>
      <c r="CAJ13" s="84"/>
      <c r="CAK13" s="84"/>
      <c r="CAL13" s="84"/>
      <c r="CAM13" s="84"/>
      <c r="CAN13" s="84"/>
      <c r="CAO13" s="84"/>
      <c r="CAP13" s="84"/>
      <c r="CAQ13" s="84"/>
      <c r="CAR13" s="84"/>
      <c r="CAS13" s="84"/>
      <c r="CAT13" s="84"/>
      <c r="CAU13" s="84"/>
      <c r="CAV13" s="84"/>
      <c r="CAW13" s="84"/>
      <c r="CAX13" s="84"/>
      <c r="CAY13" s="84"/>
      <c r="CAZ13" s="84"/>
      <c r="CBA13" s="84"/>
      <c r="CBB13" s="84"/>
      <c r="CBC13" s="84"/>
      <c r="CBD13" s="84"/>
      <c r="CBE13" s="84"/>
      <c r="CBF13" s="84"/>
      <c r="CBG13" s="84"/>
      <c r="CBH13" s="84"/>
      <c r="CBI13" s="84"/>
      <c r="CBJ13" s="84"/>
      <c r="CBK13" s="84"/>
      <c r="CBL13" s="84"/>
      <c r="CBM13" s="84"/>
      <c r="CBN13" s="84"/>
      <c r="CBO13" s="84"/>
      <c r="CBP13" s="84"/>
      <c r="CBQ13" s="84"/>
      <c r="CBR13" s="84"/>
      <c r="CBS13" s="84"/>
      <c r="CBT13" s="84"/>
      <c r="CBU13" s="84"/>
      <c r="CBV13" s="84"/>
      <c r="CBW13" s="84"/>
      <c r="CBX13" s="84"/>
      <c r="CBY13" s="84"/>
      <c r="CBZ13" s="84"/>
      <c r="CCA13" s="84"/>
      <c r="CCB13" s="84"/>
      <c r="CCC13" s="84"/>
      <c r="CCD13" s="84"/>
      <c r="CCE13" s="84"/>
      <c r="CCF13" s="84"/>
      <c r="CCG13" s="84"/>
      <c r="CCH13" s="84"/>
      <c r="CCI13" s="84"/>
      <c r="CCJ13" s="84"/>
      <c r="CCK13" s="84"/>
      <c r="CCL13" s="84"/>
      <c r="CCM13" s="84"/>
      <c r="CCN13" s="84"/>
      <c r="CCO13" s="84"/>
      <c r="CCP13" s="84"/>
      <c r="CCQ13" s="84"/>
      <c r="CCR13" s="84"/>
      <c r="CCS13" s="84"/>
      <c r="CCT13" s="84"/>
      <c r="CCU13" s="84"/>
      <c r="CCV13" s="84"/>
      <c r="CCW13" s="84"/>
      <c r="CCX13" s="84"/>
      <c r="CCY13" s="84"/>
      <c r="CCZ13" s="84"/>
      <c r="CDA13" s="84"/>
      <c r="CDB13" s="84"/>
      <c r="CDC13" s="84"/>
      <c r="CDD13" s="84"/>
      <c r="CDE13" s="84"/>
      <c r="CDF13" s="84"/>
      <c r="CDG13" s="84"/>
      <c r="CDH13" s="84"/>
      <c r="CDI13" s="84"/>
      <c r="CDJ13" s="84"/>
      <c r="CDK13" s="84"/>
      <c r="CDL13" s="84"/>
      <c r="CDM13" s="84"/>
      <c r="CDN13" s="84"/>
      <c r="CDO13" s="84"/>
      <c r="CDP13" s="84"/>
      <c r="CDQ13" s="84"/>
      <c r="CDR13" s="84"/>
      <c r="CDS13" s="84"/>
      <c r="CDT13" s="84"/>
      <c r="CDU13" s="84"/>
      <c r="CDV13" s="84"/>
      <c r="CDW13" s="84"/>
      <c r="CDX13" s="84"/>
      <c r="CDY13" s="84"/>
      <c r="CDZ13" s="84"/>
      <c r="CEA13" s="84"/>
      <c r="CEB13" s="84"/>
      <c r="CEC13" s="84"/>
      <c r="CED13" s="84"/>
      <c r="CEE13" s="84"/>
      <c r="CEF13" s="84"/>
      <c r="CEG13" s="84"/>
      <c r="CEH13" s="84"/>
      <c r="CEI13" s="84"/>
      <c r="CEJ13" s="84"/>
      <c r="CEK13" s="84"/>
      <c r="CEL13" s="84"/>
      <c r="CEM13" s="84"/>
      <c r="CEN13" s="84"/>
      <c r="CEO13" s="84"/>
      <c r="CEP13" s="84"/>
      <c r="CEQ13" s="84"/>
      <c r="CER13" s="84"/>
      <c r="CES13" s="84"/>
      <c r="CET13" s="84"/>
      <c r="CEU13" s="84"/>
      <c r="CEV13" s="84"/>
      <c r="CEW13" s="84"/>
      <c r="CEX13" s="84"/>
      <c r="CEY13" s="84"/>
      <c r="CEZ13" s="84"/>
      <c r="CFA13" s="84"/>
      <c r="CFB13" s="84"/>
      <c r="CFC13" s="84"/>
      <c r="CFD13" s="84"/>
      <c r="CFE13" s="84"/>
      <c r="CFF13" s="84"/>
      <c r="CFG13" s="84"/>
      <c r="CFH13" s="84"/>
      <c r="CFI13" s="84"/>
      <c r="CFJ13" s="84"/>
      <c r="CFK13" s="84"/>
      <c r="CFL13" s="84"/>
      <c r="CFM13" s="84"/>
      <c r="CFN13" s="84"/>
      <c r="CFO13" s="84"/>
      <c r="CFP13" s="84"/>
      <c r="CFQ13" s="84"/>
      <c r="CFR13" s="84"/>
      <c r="CFS13" s="84"/>
      <c r="CFT13" s="84"/>
      <c r="CFU13" s="84"/>
      <c r="CFV13" s="84"/>
      <c r="CFW13" s="84"/>
      <c r="CFX13" s="84"/>
      <c r="CFY13" s="84"/>
      <c r="CFZ13" s="84"/>
      <c r="CGA13" s="84"/>
      <c r="CGB13" s="84"/>
      <c r="CGC13" s="84"/>
      <c r="CGD13" s="84"/>
      <c r="CGE13" s="84"/>
      <c r="CGF13" s="84"/>
      <c r="CGG13" s="84"/>
      <c r="CGH13" s="84"/>
      <c r="CGI13" s="84"/>
      <c r="CGJ13" s="84"/>
      <c r="CGK13" s="84"/>
      <c r="CGL13" s="84"/>
      <c r="CGM13" s="84"/>
      <c r="CGN13" s="84"/>
      <c r="CGO13" s="84"/>
      <c r="CGP13" s="84"/>
      <c r="CGQ13" s="84"/>
      <c r="CGR13" s="84"/>
      <c r="CGS13" s="84"/>
      <c r="CGT13" s="84"/>
      <c r="CGU13" s="84"/>
      <c r="CGV13" s="84"/>
      <c r="CGW13" s="84"/>
      <c r="CGX13" s="84"/>
      <c r="CGY13" s="84"/>
      <c r="CGZ13" s="84"/>
      <c r="CHA13" s="84"/>
      <c r="CHB13" s="84"/>
      <c r="CHC13" s="84"/>
      <c r="CHD13" s="84"/>
      <c r="CHE13" s="84"/>
      <c r="CHF13" s="84"/>
      <c r="CHG13" s="84"/>
      <c r="CHH13" s="84"/>
      <c r="CHI13" s="84"/>
      <c r="CHJ13" s="84"/>
      <c r="CHK13" s="84"/>
      <c r="CHL13" s="84"/>
      <c r="CHM13" s="84"/>
      <c r="CHN13" s="84"/>
      <c r="CHO13" s="84"/>
      <c r="CHP13" s="84"/>
      <c r="CHQ13" s="84"/>
      <c r="CHR13" s="84"/>
      <c r="CHS13" s="84"/>
      <c r="CHT13" s="84"/>
      <c r="CHU13" s="84"/>
      <c r="CHV13" s="84"/>
      <c r="CHW13" s="84"/>
      <c r="CHX13" s="84"/>
      <c r="CHY13" s="84"/>
      <c r="CHZ13" s="84"/>
      <c r="CIA13" s="84"/>
      <c r="CIB13" s="84"/>
      <c r="CIC13" s="84"/>
      <c r="CID13" s="84"/>
      <c r="CIE13" s="84"/>
      <c r="CIF13" s="84"/>
      <c r="CIG13" s="84"/>
      <c r="CIH13" s="84"/>
      <c r="CII13" s="84"/>
      <c r="CIJ13" s="84"/>
      <c r="CIK13" s="84"/>
      <c r="CIL13" s="84"/>
      <c r="CIM13" s="84"/>
      <c r="CIN13" s="84"/>
      <c r="CIO13" s="84"/>
      <c r="CIP13" s="84"/>
      <c r="CIQ13" s="84"/>
      <c r="CIR13" s="84"/>
      <c r="CIS13" s="84"/>
      <c r="CIT13" s="84"/>
      <c r="CIU13" s="84"/>
      <c r="CIV13" s="84"/>
      <c r="CIW13" s="84"/>
      <c r="CIX13" s="84"/>
      <c r="CIY13" s="84"/>
      <c r="CIZ13" s="84"/>
      <c r="CJA13" s="84"/>
      <c r="CJB13" s="84"/>
      <c r="CJC13" s="84"/>
      <c r="CJD13" s="84"/>
      <c r="CJE13" s="84"/>
      <c r="CJF13" s="84"/>
      <c r="CJG13" s="84"/>
      <c r="CJH13" s="84"/>
      <c r="CJI13" s="84"/>
      <c r="CJJ13" s="84"/>
      <c r="CJK13" s="84"/>
      <c r="CJL13" s="84"/>
      <c r="CJM13" s="84"/>
      <c r="CJN13" s="84"/>
      <c r="CJO13" s="84"/>
      <c r="CJP13" s="84"/>
      <c r="CJQ13" s="84"/>
      <c r="CJR13" s="84"/>
      <c r="CJS13" s="84"/>
      <c r="CJT13" s="84"/>
      <c r="CJU13" s="84"/>
      <c r="CJV13" s="84"/>
      <c r="CJW13" s="84"/>
      <c r="CJX13" s="84"/>
      <c r="CJY13" s="84"/>
      <c r="CJZ13" s="84"/>
      <c r="CKA13" s="84"/>
      <c r="CKB13" s="84"/>
      <c r="CKC13" s="84"/>
      <c r="CKD13" s="84"/>
      <c r="CKE13" s="84"/>
      <c r="CKF13" s="84"/>
      <c r="CKG13" s="84"/>
      <c r="CKH13" s="84"/>
      <c r="CKI13" s="84"/>
      <c r="CKJ13" s="84"/>
      <c r="CKK13" s="84"/>
      <c r="CKL13" s="84"/>
      <c r="CKM13" s="84"/>
      <c r="CKN13" s="84"/>
      <c r="CKO13" s="84"/>
      <c r="CKP13" s="84"/>
      <c r="CKQ13" s="84"/>
      <c r="CKR13" s="84"/>
      <c r="CKS13" s="84"/>
      <c r="CKT13" s="84"/>
      <c r="CKU13" s="84"/>
      <c r="CKV13" s="84"/>
      <c r="CKW13" s="84"/>
      <c r="CKX13" s="84"/>
      <c r="CKY13" s="84"/>
      <c r="CKZ13" s="84"/>
      <c r="CLA13" s="84"/>
      <c r="CLB13" s="84"/>
      <c r="CLC13" s="84"/>
      <c r="CLD13" s="84"/>
      <c r="CLE13" s="84"/>
      <c r="CLF13" s="84"/>
      <c r="CLG13" s="84"/>
      <c r="CLH13" s="84"/>
      <c r="CLI13" s="84"/>
      <c r="CLJ13" s="84"/>
      <c r="CLK13" s="84"/>
      <c r="CLL13" s="84"/>
      <c r="CLM13" s="84"/>
      <c r="CLN13" s="84"/>
      <c r="CLO13" s="84"/>
      <c r="CLP13" s="84"/>
      <c r="CLQ13" s="84"/>
      <c r="CLR13" s="84"/>
      <c r="CLS13" s="84"/>
      <c r="CLT13" s="84"/>
      <c r="CLU13" s="84"/>
      <c r="CLV13" s="84"/>
      <c r="CLW13" s="84"/>
      <c r="CLX13" s="84"/>
      <c r="CLY13" s="84"/>
      <c r="CLZ13" s="84"/>
      <c r="CMA13" s="84"/>
      <c r="CMB13" s="84"/>
      <c r="CMC13" s="84"/>
      <c r="CMD13" s="84"/>
      <c r="CME13" s="84"/>
      <c r="CMF13" s="84"/>
      <c r="CMG13" s="84"/>
      <c r="CMH13" s="84"/>
      <c r="CMI13" s="84"/>
      <c r="CMJ13" s="84"/>
      <c r="CMK13" s="84"/>
      <c r="CML13" s="84"/>
      <c r="CMM13" s="84"/>
      <c r="CMN13" s="84"/>
      <c r="CMO13" s="84"/>
      <c r="CMP13" s="84"/>
      <c r="CMQ13" s="84"/>
      <c r="CMR13" s="84"/>
      <c r="CMS13" s="84"/>
      <c r="CMT13" s="84"/>
      <c r="CMU13" s="84"/>
      <c r="CMV13" s="84"/>
      <c r="CMW13" s="84"/>
      <c r="CMX13" s="84"/>
      <c r="CMY13" s="84"/>
      <c r="CMZ13" s="84"/>
      <c r="CNA13" s="84"/>
      <c r="CNB13" s="84"/>
      <c r="CNC13" s="84"/>
      <c r="CND13" s="84"/>
      <c r="CNE13" s="84"/>
      <c r="CNF13" s="84"/>
      <c r="CNG13" s="84"/>
      <c r="CNH13" s="84"/>
      <c r="CNI13" s="84"/>
      <c r="CNJ13" s="84"/>
      <c r="CNK13" s="84"/>
      <c r="CNL13" s="84"/>
      <c r="CNM13" s="84"/>
      <c r="CNN13" s="84"/>
      <c r="CNO13" s="84"/>
      <c r="CNP13" s="84"/>
      <c r="CNQ13" s="84"/>
      <c r="CNR13" s="84"/>
      <c r="CNS13" s="84"/>
      <c r="CNT13" s="84"/>
      <c r="CNU13" s="84"/>
      <c r="CNV13" s="84"/>
      <c r="CNW13" s="84"/>
      <c r="CNX13" s="84"/>
      <c r="CNY13" s="84"/>
      <c r="CNZ13" s="84"/>
      <c r="COA13" s="84"/>
      <c r="COB13" s="84"/>
      <c r="COC13" s="84"/>
      <c r="COD13" s="84"/>
      <c r="COE13" s="84"/>
      <c r="COF13" s="84"/>
      <c r="COG13" s="84"/>
      <c r="COH13" s="84"/>
      <c r="COI13" s="84"/>
      <c r="COJ13" s="84"/>
      <c r="COK13" s="84"/>
      <c r="COL13" s="84"/>
      <c r="COM13" s="84"/>
      <c r="CON13" s="84"/>
      <c r="COO13" s="84"/>
      <c r="COP13" s="84"/>
      <c r="COQ13" s="84"/>
      <c r="COR13" s="84"/>
      <c r="COS13" s="84"/>
      <c r="COT13" s="84"/>
      <c r="COU13" s="84"/>
      <c r="COV13" s="84"/>
      <c r="COW13" s="84"/>
      <c r="COX13" s="84"/>
      <c r="COY13" s="84"/>
      <c r="COZ13" s="84"/>
      <c r="CPA13" s="84"/>
      <c r="CPB13" s="84"/>
      <c r="CPC13" s="84"/>
      <c r="CPD13" s="84"/>
      <c r="CPE13" s="84"/>
      <c r="CPF13" s="84"/>
      <c r="CPG13" s="84"/>
      <c r="CPH13" s="84"/>
      <c r="CPI13" s="84"/>
      <c r="CPJ13" s="84"/>
      <c r="CPK13" s="84"/>
      <c r="CPL13" s="84"/>
      <c r="CPM13" s="84"/>
      <c r="CPN13" s="84"/>
      <c r="CPO13" s="84"/>
      <c r="CPP13" s="84"/>
      <c r="CPQ13" s="84"/>
      <c r="CPR13" s="84"/>
      <c r="CPS13" s="84"/>
      <c r="CPT13" s="84"/>
      <c r="CPU13" s="84"/>
      <c r="CPV13" s="84"/>
      <c r="CPW13" s="84"/>
      <c r="CPX13" s="84"/>
      <c r="CPY13" s="84"/>
      <c r="CPZ13" s="84"/>
      <c r="CQA13" s="84"/>
      <c r="CQB13" s="84"/>
      <c r="CQC13" s="84"/>
      <c r="CQD13" s="84"/>
      <c r="CQE13" s="84"/>
      <c r="CQF13" s="84"/>
      <c r="CQG13" s="84"/>
      <c r="CQH13" s="84"/>
      <c r="CQI13" s="84"/>
      <c r="CQJ13" s="84"/>
      <c r="CQK13" s="84"/>
      <c r="CQL13" s="84"/>
      <c r="CQM13" s="84"/>
      <c r="CQN13" s="84"/>
      <c r="CQO13" s="84"/>
      <c r="CQP13" s="84"/>
      <c r="CQQ13" s="84"/>
      <c r="CQR13" s="84"/>
      <c r="CQS13" s="84"/>
      <c r="CQT13" s="84"/>
      <c r="CQU13" s="84"/>
      <c r="CQV13" s="84"/>
      <c r="CQW13" s="84"/>
      <c r="CQX13" s="84"/>
      <c r="CQY13" s="84"/>
      <c r="CQZ13" s="84"/>
      <c r="CRA13" s="84"/>
      <c r="CRB13" s="84"/>
      <c r="CRC13" s="84"/>
      <c r="CRD13" s="84"/>
      <c r="CRE13" s="84"/>
      <c r="CRF13" s="84"/>
      <c r="CRG13" s="84"/>
      <c r="CRH13" s="84"/>
      <c r="CRI13" s="84"/>
      <c r="CRJ13" s="84"/>
      <c r="CRK13" s="84"/>
      <c r="CRL13" s="84"/>
      <c r="CRM13" s="84"/>
      <c r="CRN13" s="84"/>
      <c r="CRO13" s="84"/>
      <c r="CRP13" s="84"/>
      <c r="CRQ13" s="84"/>
      <c r="CRR13" s="84"/>
      <c r="CRS13" s="84"/>
      <c r="CRT13" s="84"/>
      <c r="CRU13" s="84"/>
      <c r="CRV13" s="84"/>
      <c r="CRW13" s="84"/>
      <c r="CRX13" s="84"/>
      <c r="CRY13" s="84"/>
      <c r="CRZ13" s="84"/>
      <c r="CSA13" s="84"/>
      <c r="CSB13" s="84"/>
      <c r="CSC13" s="84"/>
      <c r="CSD13" s="84"/>
      <c r="CSE13" s="84"/>
      <c r="CSF13" s="84"/>
      <c r="CSG13" s="84"/>
      <c r="CSH13" s="84"/>
      <c r="CSI13" s="84"/>
      <c r="CSJ13" s="84"/>
      <c r="CSK13" s="84"/>
      <c r="CSL13" s="84"/>
      <c r="CSM13" s="84"/>
      <c r="CSN13" s="84"/>
      <c r="CSO13" s="84"/>
      <c r="CSP13" s="84"/>
      <c r="CSQ13" s="84"/>
      <c r="CSR13" s="84"/>
      <c r="CSS13" s="84"/>
      <c r="CST13" s="84"/>
      <c r="CSU13" s="84"/>
      <c r="CSV13" s="84"/>
      <c r="CSW13" s="84"/>
      <c r="CSX13" s="84"/>
      <c r="CSY13" s="84"/>
      <c r="CSZ13" s="84"/>
      <c r="CTA13" s="84"/>
      <c r="CTB13" s="84"/>
      <c r="CTC13" s="84"/>
      <c r="CTD13" s="84"/>
      <c r="CTE13" s="84"/>
      <c r="CTF13" s="84"/>
      <c r="CTG13" s="84"/>
      <c r="CTH13" s="84"/>
      <c r="CTI13" s="84"/>
      <c r="CTJ13" s="84"/>
      <c r="CTK13" s="84"/>
      <c r="CTL13" s="84"/>
      <c r="CTM13" s="84"/>
      <c r="CTN13" s="84"/>
      <c r="CTO13" s="84"/>
      <c r="CTP13" s="84"/>
      <c r="CTQ13" s="84"/>
      <c r="CTR13" s="84"/>
      <c r="CTS13" s="84"/>
      <c r="CTT13" s="84"/>
      <c r="CTU13" s="84"/>
      <c r="CTV13" s="84"/>
      <c r="CTW13" s="84"/>
      <c r="CTX13" s="84"/>
      <c r="CTY13" s="84"/>
      <c r="CTZ13" s="84"/>
      <c r="CUA13" s="84"/>
      <c r="CUB13" s="84"/>
      <c r="CUC13" s="84"/>
      <c r="CUD13" s="84"/>
      <c r="CUE13" s="84"/>
      <c r="CUF13" s="84"/>
      <c r="CUG13" s="84"/>
      <c r="CUH13" s="84"/>
      <c r="CUI13" s="84"/>
      <c r="CUJ13" s="84"/>
      <c r="CUK13" s="84"/>
      <c r="CUL13" s="84"/>
      <c r="CUM13" s="84"/>
      <c r="CUN13" s="84"/>
      <c r="CUO13" s="84"/>
      <c r="CUP13" s="84"/>
      <c r="CUQ13" s="84"/>
      <c r="CUR13" s="84"/>
      <c r="CUS13" s="84"/>
      <c r="CUT13" s="84"/>
      <c r="CUU13" s="84"/>
      <c r="CUV13" s="84"/>
      <c r="CUW13" s="84"/>
      <c r="CUX13" s="84"/>
      <c r="CUY13" s="84"/>
      <c r="CUZ13" s="84"/>
      <c r="CVA13" s="84"/>
      <c r="CVB13" s="84"/>
      <c r="CVC13" s="84"/>
      <c r="CVD13" s="84"/>
      <c r="CVE13" s="84"/>
      <c r="CVF13" s="84"/>
      <c r="CVG13" s="84"/>
      <c r="CVH13" s="84"/>
      <c r="CVI13" s="84"/>
      <c r="CVJ13" s="84"/>
      <c r="CVK13" s="84"/>
      <c r="CVL13" s="84"/>
      <c r="CVM13" s="84"/>
      <c r="CVN13" s="84"/>
      <c r="CVO13" s="84"/>
      <c r="CVP13" s="84"/>
      <c r="CVQ13" s="84"/>
      <c r="CVR13" s="84"/>
      <c r="CVS13" s="84"/>
      <c r="CVT13" s="84"/>
      <c r="CVU13" s="84"/>
      <c r="CVV13" s="84"/>
      <c r="CVW13" s="84"/>
      <c r="CVX13" s="84"/>
      <c r="CVY13" s="84"/>
      <c r="CVZ13" s="84"/>
      <c r="CWA13" s="84"/>
      <c r="CWB13" s="84"/>
      <c r="CWC13" s="84"/>
      <c r="CWD13" s="84"/>
      <c r="CWE13" s="84"/>
      <c r="CWF13" s="84"/>
      <c r="CWG13" s="84"/>
      <c r="CWH13" s="84"/>
      <c r="CWI13" s="84"/>
      <c r="CWJ13" s="84"/>
      <c r="CWK13" s="84"/>
      <c r="CWL13" s="84"/>
      <c r="CWM13" s="84"/>
      <c r="CWN13" s="84"/>
      <c r="CWO13" s="84"/>
      <c r="CWP13" s="84"/>
      <c r="CWQ13" s="84"/>
      <c r="CWR13" s="84"/>
      <c r="CWS13" s="84"/>
      <c r="CWT13" s="84"/>
      <c r="CWU13" s="84"/>
      <c r="CWV13" s="84"/>
      <c r="CWW13" s="84"/>
      <c r="CWX13" s="84"/>
      <c r="CWY13" s="84"/>
      <c r="CWZ13" s="84"/>
      <c r="CXA13" s="84"/>
      <c r="CXB13" s="84"/>
      <c r="CXC13" s="84"/>
      <c r="CXD13" s="84"/>
      <c r="CXE13" s="84"/>
      <c r="CXF13" s="84"/>
      <c r="CXG13" s="84"/>
      <c r="CXH13" s="84"/>
      <c r="CXI13" s="84"/>
      <c r="CXJ13" s="84"/>
      <c r="CXK13" s="84"/>
      <c r="CXL13" s="84"/>
      <c r="CXM13" s="84"/>
      <c r="CXN13" s="84"/>
      <c r="CXO13" s="84"/>
      <c r="CXP13" s="84"/>
      <c r="CXQ13" s="84"/>
      <c r="CXR13" s="84"/>
      <c r="CXS13" s="84"/>
      <c r="CXT13" s="84"/>
      <c r="CXU13" s="84"/>
      <c r="CXV13" s="84"/>
      <c r="CXW13" s="84"/>
      <c r="CXX13" s="84"/>
      <c r="CXY13" s="84"/>
      <c r="CXZ13" s="84"/>
      <c r="CYA13" s="84"/>
      <c r="CYB13" s="84"/>
      <c r="CYC13" s="84"/>
      <c r="CYD13" s="84"/>
      <c r="CYE13" s="84"/>
      <c r="CYF13" s="84"/>
      <c r="CYG13" s="84"/>
      <c r="CYH13" s="84"/>
      <c r="CYI13" s="84"/>
      <c r="CYJ13" s="84"/>
      <c r="CYK13" s="84"/>
      <c r="CYL13" s="84"/>
      <c r="CYM13" s="84"/>
      <c r="CYN13" s="84"/>
      <c r="CYO13" s="84"/>
      <c r="CYP13" s="84"/>
      <c r="CYQ13" s="84"/>
      <c r="CYR13" s="84"/>
      <c r="CYS13" s="84"/>
      <c r="CYT13" s="84"/>
      <c r="CYU13" s="84"/>
      <c r="CYV13" s="84"/>
      <c r="CYW13" s="84"/>
      <c r="CYX13" s="84"/>
      <c r="CYY13" s="84"/>
      <c r="CYZ13" s="84"/>
      <c r="CZA13" s="84"/>
      <c r="CZB13" s="84"/>
      <c r="CZC13" s="84"/>
      <c r="CZD13" s="84"/>
      <c r="CZE13" s="84"/>
      <c r="CZF13" s="84"/>
      <c r="CZG13" s="84"/>
      <c r="CZH13" s="84"/>
      <c r="CZI13" s="84"/>
      <c r="CZJ13" s="84"/>
      <c r="CZK13" s="84"/>
      <c r="CZL13" s="84"/>
      <c r="CZM13" s="84"/>
      <c r="CZN13" s="84"/>
      <c r="CZO13" s="84"/>
      <c r="CZP13" s="84"/>
      <c r="CZQ13" s="84"/>
      <c r="CZR13" s="84"/>
      <c r="CZS13" s="84"/>
      <c r="CZT13" s="84"/>
      <c r="CZU13" s="84"/>
      <c r="CZV13" s="84"/>
      <c r="CZW13" s="84"/>
      <c r="CZX13" s="84"/>
      <c r="CZY13" s="84"/>
      <c r="CZZ13" s="84"/>
      <c r="DAA13" s="84"/>
      <c r="DAB13" s="84"/>
      <c r="DAC13" s="84"/>
      <c r="DAD13" s="84"/>
      <c r="DAE13" s="84"/>
      <c r="DAF13" s="84"/>
      <c r="DAG13" s="84"/>
      <c r="DAH13" s="84"/>
      <c r="DAI13" s="84"/>
      <c r="DAJ13" s="84"/>
      <c r="DAK13" s="84"/>
      <c r="DAL13" s="84"/>
      <c r="DAM13" s="84"/>
      <c r="DAN13" s="84"/>
      <c r="DAO13" s="84"/>
      <c r="DAP13" s="84"/>
      <c r="DAQ13" s="84"/>
      <c r="DAR13" s="84"/>
      <c r="DAS13" s="84"/>
      <c r="DAT13" s="84"/>
      <c r="DAU13" s="84"/>
      <c r="DAV13" s="84"/>
      <c r="DAW13" s="84"/>
      <c r="DAX13" s="84"/>
      <c r="DAY13" s="84"/>
      <c r="DAZ13" s="84"/>
      <c r="DBA13" s="84"/>
      <c r="DBB13" s="84"/>
      <c r="DBC13" s="84"/>
      <c r="DBD13" s="84"/>
      <c r="DBE13" s="84"/>
      <c r="DBF13" s="84"/>
      <c r="DBG13" s="84"/>
      <c r="DBH13" s="84"/>
      <c r="DBI13" s="84"/>
      <c r="DBJ13" s="84"/>
      <c r="DBK13" s="84"/>
      <c r="DBL13" s="84"/>
      <c r="DBM13" s="84"/>
      <c r="DBN13" s="84"/>
      <c r="DBO13" s="84"/>
      <c r="DBP13" s="84"/>
      <c r="DBQ13" s="84"/>
      <c r="DBR13" s="84"/>
      <c r="DBS13" s="84"/>
      <c r="DBT13" s="84"/>
      <c r="DBU13" s="84"/>
      <c r="DBV13" s="84"/>
      <c r="DBW13" s="84"/>
      <c r="DBX13" s="84"/>
      <c r="DBY13" s="84"/>
      <c r="DBZ13" s="84"/>
      <c r="DCA13" s="84"/>
      <c r="DCB13" s="84"/>
      <c r="DCC13" s="84"/>
      <c r="DCD13" s="84"/>
      <c r="DCE13" s="84"/>
      <c r="DCF13" s="84"/>
      <c r="DCG13" s="84"/>
      <c r="DCH13" s="84"/>
      <c r="DCI13" s="84"/>
      <c r="DCJ13" s="84"/>
      <c r="DCK13" s="84"/>
      <c r="DCL13" s="84"/>
      <c r="DCM13" s="84"/>
      <c r="DCN13" s="84"/>
      <c r="DCO13" s="84"/>
      <c r="DCP13" s="84"/>
      <c r="DCQ13" s="84"/>
      <c r="DCR13" s="84"/>
      <c r="DCS13" s="84"/>
      <c r="DCT13" s="84"/>
      <c r="DCU13" s="84"/>
      <c r="DCV13" s="84"/>
      <c r="DCW13" s="84"/>
      <c r="DCX13" s="84"/>
      <c r="DCY13" s="84"/>
      <c r="DCZ13" s="84"/>
      <c r="DDA13" s="84"/>
      <c r="DDB13" s="84"/>
      <c r="DDC13" s="84"/>
      <c r="DDD13" s="84"/>
      <c r="DDE13" s="84"/>
      <c r="DDF13" s="84"/>
      <c r="DDG13" s="84"/>
      <c r="DDH13" s="84"/>
      <c r="DDI13" s="84"/>
      <c r="DDJ13" s="84"/>
      <c r="DDK13" s="84"/>
      <c r="DDL13" s="84"/>
      <c r="DDM13" s="84"/>
      <c r="DDN13" s="84"/>
      <c r="DDO13" s="84"/>
      <c r="DDP13" s="84"/>
      <c r="DDQ13" s="84"/>
      <c r="DDR13" s="84"/>
      <c r="DDS13" s="84"/>
      <c r="DDT13" s="84"/>
      <c r="DDU13" s="84"/>
      <c r="DDV13" s="84"/>
      <c r="DDW13" s="84"/>
      <c r="DDX13" s="84"/>
      <c r="DDY13" s="84"/>
      <c r="DDZ13" s="84"/>
      <c r="DEA13" s="84"/>
      <c r="DEB13" s="84"/>
      <c r="DEC13" s="84"/>
      <c r="DED13" s="84"/>
      <c r="DEE13" s="84"/>
      <c r="DEF13" s="84"/>
      <c r="DEG13" s="84"/>
      <c r="DEH13" s="84"/>
      <c r="DEI13" s="84"/>
      <c r="DEJ13" s="84"/>
      <c r="DEK13" s="84"/>
      <c r="DEL13" s="84"/>
      <c r="DEM13" s="84"/>
      <c r="DEN13" s="84"/>
      <c r="DEO13" s="84"/>
      <c r="DEP13" s="84"/>
      <c r="DEQ13" s="84"/>
      <c r="DER13" s="84"/>
      <c r="DES13" s="84"/>
      <c r="DET13" s="84"/>
      <c r="DEU13" s="84"/>
      <c r="DEV13" s="84"/>
      <c r="DEW13" s="84"/>
      <c r="DEX13" s="84"/>
      <c r="DEY13" s="84"/>
      <c r="DEZ13" s="84"/>
      <c r="DFA13" s="84"/>
      <c r="DFB13" s="84"/>
      <c r="DFC13" s="84"/>
      <c r="DFD13" s="84"/>
      <c r="DFE13" s="84"/>
      <c r="DFF13" s="84"/>
      <c r="DFG13" s="84"/>
      <c r="DFH13" s="84"/>
      <c r="DFI13" s="84"/>
      <c r="DFJ13" s="84"/>
      <c r="DFK13" s="84"/>
      <c r="DFL13" s="84"/>
      <c r="DFM13" s="84"/>
      <c r="DFN13" s="84"/>
      <c r="DFO13" s="84"/>
      <c r="DFP13" s="84"/>
      <c r="DFQ13" s="84"/>
      <c r="DFR13" s="84"/>
      <c r="DFS13" s="84"/>
      <c r="DFT13" s="84"/>
      <c r="DFU13" s="84"/>
      <c r="DFV13" s="84"/>
      <c r="DFW13" s="84"/>
      <c r="DFX13" s="84"/>
      <c r="DFY13" s="84"/>
      <c r="DFZ13" s="84"/>
      <c r="DGA13" s="84"/>
      <c r="DGB13" s="84"/>
      <c r="DGC13" s="84"/>
      <c r="DGD13" s="84"/>
      <c r="DGE13" s="84"/>
      <c r="DGF13" s="84"/>
      <c r="DGG13" s="84"/>
      <c r="DGH13" s="84"/>
      <c r="DGI13" s="84"/>
      <c r="DGJ13" s="84"/>
      <c r="DGK13" s="84"/>
      <c r="DGL13" s="84"/>
      <c r="DGM13" s="84"/>
      <c r="DGN13" s="84"/>
      <c r="DGO13" s="84"/>
      <c r="DGP13" s="84"/>
      <c r="DGQ13" s="84"/>
      <c r="DGR13" s="84"/>
      <c r="DGS13" s="84"/>
      <c r="DGT13" s="84"/>
      <c r="DGU13" s="84"/>
      <c r="DGV13" s="84"/>
      <c r="DGW13" s="84"/>
      <c r="DGX13" s="84"/>
      <c r="DGY13" s="84"/>
      <c r="DGZ13" s="84"/>
      <c r="DHA13" s="84"/>
      <c r="DHB13" s="84"/>
      <c r="DHC13" s="84"/>
      <c r="DHD13" s="84"/>
      <c r="DHE13" s="84"/>
      <c r="DHF13" s="84"/>
      <c r="DHG13" s="84"/>
      <c r="DHH13" s="84"/>
      <c r="DHI13" s="84"/>
      <c r="DHJ13" s="84"/>
      <c r="DHK13" s="84"/>
      <c r="DHL13" s="84"/>
      <c r="DHM13" s="84"/>
      <c r="DHN13" s="84"/>
      <c r="DHO13" s="84"/>
      <c r="DHP13" s="84"/>
      <c r="DHQ13" s="84"/>
      <c r="DHR13" s="84"/>
      <c r="DHS13" s="84"/>
      <c r="DHT13" s="84"/>
      <c r="DHU13" s="84"/>
      <c r="DHV13" s="84"/>
      <c r="DHW13" s="84"/>
      <c r="DHX13" s="84"/>
      <c r="DHY13" s="84"/>
      <c r="DHZ13" s="84"/>
      <c r="DIA13" s="84"/>
      <c r="DIB13" s="84"/>
      <c r="DIC13" s="84"/>
      <c r="DID13" s="84"/>
      <c r="DIE13" s="84"/>
      <c r="DIF13" s="84"/>
      <c r="DIG13" s="84"/>
      <c r="DIH13" s="84"/>
      <c r="DII13" s="84"/>
      <c r="DIJ13" s="84"/>
      <c r="DIK13" s="84"/>
      <c r="DIL13" s="84"/>
      <c r="DIM13" s="84"/>
      <c r="DIN13" s="84"/>
      <c r="DIO13" s="84"/>
      <c r="DIP13" s="84"/>
      <c r="DIQ13" s="84"/>
      <c r="DIR13" s="84"/>
      <c r="DIS13" s="84"/>
      <c r="DIT13" s="84"/>
      <c r="DIU13" s="84"/>
      <c r="DIV13" s="84"/>
      <c r="DIW13" s="84"/>
      <c r="DIX13" s="84"/>
      <c r="DIY13" s="84"/>
      <c r="DIZ13" s="84"/>
      <c r="DJA13" s="84"/>
      <c r="DJB13" s="84"/>
      <c r="DJC13" s="84"/>
      <c r="DJD13" s="84"/>
      <c r="DJE13" s="84"/>
      <c r="DJF13" s="84"/>
      <c r="DJG13" s="84"/>
      <c r="DJH13" s="84"/>
      <c r="DJI13" s="84"/>
      <c r="DJJ13" s="84"/>
      <c r="DJK13" s="84"/>
      <c r="DJL13" s="84"/>
      <c r="DJM13" s="84"/>
      <c r="DJN13" s="84"/>
      <c r="DJO13" s="84"/>
      <c r="DJP13" s="84"/>
      <c r="DJQ13" s="84"/>
      <c r="DJR13" s="84"/>
      <c r="DJS13" s="84"/>
      <c r="DJT13" s="84"/>
      <c r="DJU13" s="84"/>
      <c r="DJV13" s="84"/>
      <c r="DJW13" s="84"/>
      <c r="DJX13" s="84"/>
      <c r="DJY13" s="84"/>
      <c r="DJZ13" s="84"/>
      <c r="DKA13" s="84"/>
      <c r="DKB13" s="84"/>
      <c r="DKC13" s="84"/>
      <c r="DKD13" s="84"/>
      <c r="DKE13" s="84"/>
      <c r="DKF13" s="84"/>
      <c r="DKG13" s="84"/>
      <c r="DKH13" s="84"/>
      <c r="DKI13" s="84"/>
      <c r="DKJ13" s="84"/>
      <c r="DKK13" s="84"/>
      <c r="DKL13" s="84"/>
      <c r="DKM13" s="84"/>
      <c r="DKN13" s="84"/>
      <c r="DKO13" s="84"/>
      <c r="DKP13" s="84"/>
      <c r="DKQ13" s="84"/>
      <c r="DKR13" s="84"/>
      <c r="DKS13" s="84"/>
      <c r="DKT13" s="84"/>
      <c r="DKU13" s="84"/>
      <c r="DKV13" s="84"/>
      <c r="DKW13" s="84"/>
      <c r="DKX13" s="84"/>
      <c r="DKY13" s="84"/>
      <c r="DKZ13" s="84"/>
      <c r="DLA13" s="84"/>
      <c r="DLB13" s="84"/>
      <c r="DLC13" s="84"/>
      <c r="DLD13" s="84"/>
      <c r="DLE13" s="84"/>
      <c r="DLF13" s="84"/>
      <c r="DLG13" s="84"/>
      <c r="DLH13" s="84"/>
      <c r="DLI13" s="84"/>
      <c r="DLJ13" s="84"/>
      <c r="DLK13" s="84"/>
      <c r="DLL13" s="84"/>
      <c r="DLM13" s="84"/>
      <c r="DLN13" s="84"/>
      <c r="DLO13" s="84"/>
      <c r="DLP13" s="84"/>
      <c r="DLQ13" s="84"/>
      <c r="DLR13" s="84"/>
      <c r="DLS13" s="84"/>
      <c r="DLT13" s="84"/>
      <c r="DLU13" s="84"/>
      <c r="DLV13" s="84"/>
      <c r="DLW13" s="84"/>
      <c r="DLX13" s="84"/>
      <c r="DLY13" s="84"/>
      <c r="DLZ13" s="84"/>
      <c r="DMA13" s="84"/>
      <c r="DMB13" s="84"/>
      <c r="DMC13" s="84"/>
      <c r="DMD13" s="84"/>
      <c r="DME13" s="84"/>
      <c r="DMF13" s="84"/>
      <c r="DMG13" s="84"/>
      <c r="DMH13" s="84"/>
      <c r="DMI13" s="84"/>
      <c r="DMJ13" s="84"/>
      <c r="DMK13" s="84"/>
      <c r="DML13" s="84"/>
      <c r="DMM13" s="84"/>
      <c r="DMN13" s="84"/>
      <c r="DMO13" s="84"/>
      <c r="DMP13" s="84"/>
      <c r="DMQ13" s="84"/>
      <c r="DMR13" s="84"/>
      <c r="DMS13" s="84"/>
      <c r="DMT13" s="84"/>
      <c r="DMU13" s="84"/>
      <c r="DMV13" s="84"/>
      <c r="DMW13" s="84"/>
      <c r="DMX13" s="84"/>
      <c r="DMY13" s="84"/>
      <c r="DMZ13" s="84"/>
      <c r="DNA13" s="84"/>
      <c r="DNB13" s="84"/>
      <c r="DNC13" s="84"/>
      <c r="DND13" s="84"/>
      <c r="DNE13" s="84"/>
      <c r="DNF13" s="84"/>
      <c r="DNG13" s="84"/>
      <c r="DNH13" s="84"/>
      <c r="DNI13" s="84"/>
      <c r="DNJ13" s="84"/>
      <c r="DNK13" s="84"/>
      <c r="DNL13" s="84"/>
      <c r="DNM13" s="84"/>
      <c r="DNN13" s="84"/>
      <c r="DNO13" s="84"/>
      <c r="DNP13" s="84"/>
      <c r="DNQ13" s="84"/>
      <c r="DNR13" s="84"/>
      <c r="DNS13" s="84"/>
      <c r="DNT13" s="84"/>
      <c r="DNU13" s="84"/>
      <c r="DNV13" s="84"/>
      <c r="DNW13" s="84"/>
      <c r="DNX13" s="84"/>
      <c r="DNY13" s="84"/>
      <c r="DNZ13" s="84"/>
      <c r="DOA13" s="84"/>
      <c r="DOB13" s="84"/>
      <c r="DOC13" s="84"/>
      <c r="DOD13" s="84"/>
      <c r="DOE13" s="84"/>
      <c r="DOF13" s="84"/>
      <c r="DOG13" s="84"/>
      <c r="DOH13" s="84"/>
      <c r="DOI13" s="84"/>
      <c r="DOJ13" s="84"/>
      <c r="DOK13" s="84"/>
      <c r="DOL13" s="84"/>
      <c r="DOM13" s="84"/>
      <c r="DON13" s="84"/>
      <c r="DOO13" s="84"/>
      <c r="DOP13" s="84"/>
      <c r="DOQ13" s="84"/>
      <c r="DOR13" s="84"/>
      <c r="DOS13" s="84"/>
      <c r="DOT13" s="84"/>
      <c r="DOU13" s="84"/>
      <c r="DOV13" s="84"/>
      <c r="DOW13" s="84"/>
      <c r="DOX13" s="84"/>
      <c r="DOY13" s="84"/>
      <c r="DOZ13" s="84"/>
      <c r="DPA13" s="84"/>
      <c r="DPB13" s="84"/>
      <c r="DPC13" s="84"/>
      <c r="DPD13" s="84"/>
      <c r="DPE13" s="84"/>
      <c r="DPF13" s="84"/>
      <c r="DPG13" s="84"/>
      <c r="DPH13" s="84"/>
      <c r="DPI13" s="84"/>
      <c r="DPJ13" s="84"/>
      <c r="DPK13" s="84"/>
      <c r="DPL13" s="84"/>
      <c r="DPM13" s="84"/>
      <c r="DPN13" s="84"/>
      <c r="DPO13" s="84"/>
      <c r="DPP13" s="84"/>
      <c r="DPQ13" s="84"/>
      <c r="DPR13" s="84"/>
      <c r="DPS13" s="84"/>
      <c r="DPT13" s="84"/>
      <c r="DPU13" s="84"/>
      <c r="DPV13" s="84"/>
      <c r="DPW13" s="84"/>
      <c r="DPX13" s="84"/>
      <c r="DPY13" s="84"/>
      <c r="DPZ13" s="84"/>
      <c r="DQA13" s="84"/>
      <c r="DQB13" s="84"/>
      <c r="DQC13" s="84"/>
      <c r="DQD13" s="84"/>
      <c r="DQE13" s="84"/>
      <c r="DQF13" s="84"/>
      <c r="DQG13" s="84"/>
      <c r="DQH13" s="84"/>
      <c r="DQI13" s="84"/>
      <c r="DQJ13" s="84"/>
      <c r="DQK13" s="84"/>
      <c r="DQL13" s="84"/>
      <c r="DQM13" s="84"/>
      <c r="DQN13" s="84"/>
      <c r="DQO13" s="84"/>
      <c r="DQP13" s="84"/>
      <c r="DQQ13" s="84"/>
      <c r="DQR13" s="84"/>
      <c r="DQS13" s="84"/>
      <c r="DQT13" s="84"/>
      <c r="DQU13" s="84"/>
      <c r="DQV13" s="84"/>
      <c r="DQW13" s="84"/>
      <c r="DQX13" s="84"/>
      <c r="DQY13" s="84"/>
      <c r="DQZ13" s="84"/>
      <c r="DRA13" s="84"/>
      <c r="DRB13" s="84"/>
      <c r="DRC13" s="84"/>
      <c r="DRD13" s="84"/>
      <c r="DRE13" s="84"/>
      <c r="DRF13" s="84"/>
      <c r="DRG13" s="84"/>
      <c r="DRH13" s="84"/>
      <c r="DRI13" s="84"/>
      <c r="DRJ13" s="84"/>
      <c r="DRK13" s="84"/>
      <c r="DRL13" s="84"/>
      <c r="DRM13" s="84"/>
      <c r="DRN13" s="84"/>
      <c r="DRO13" s="84"/>
      <c r="DRP13" s="84"/>
      <c r="DRQ13" s="84"/>
      <c r="DRR13" s="84"/>
      <c r="DRS13" s="84"/>
      <c r="DRT13" s="84"/>
      <c r="DRU13" s="84"/>
      <c r="DRV13" s="84"/>
      <c r="DRW13" s="84"/>
      <c r="DRX13" s="84"/>
      <c r="DRY13" s="84"/>
      <c r="DRZ13" s="84"/>
      <c r="DSA13" s="84"/>
      <c r="DSB13" s="84"/>
      <c r="DSC13" s="84"/>
      <c r="DSD13" s="84"/>
      <c r="DSE13" s="84"/>
      <c r="DSF13" s="84"/>
      <c r="DSG13" s="84"/>
      <c r="DSH13" s="84"/>
      <c r="DSI13" s="84"/>
      <c r="DSJ13" s="84"/>
      <c r="DSK13" s="84"/>
      <c r="DSL13" s="84"/>
      <c r="DSM13" s="84"/>
      <c r="DSN13" s="84"/>
      <c r="DSO13" s="84"/>
      <c r="DSP13" s="84"/>
      <c r="DSQ13" s="84"/>
      <c r="DSR13" s="84"/>
      <c r="DSS13" s="84"/>
      <c r="DST13" s="84"/>
      <c r="DSU13" s="84"/>
      <c r="DSV13" s="84"/>
      <c r="DSW13" s="84"/>
      <c r="DSX13" s="84"/>
      <c r="DSY13" s="84"/>
      <c r="DSZ13" s="84"/>
      <c r="DTA13" s="84"/>
      <c r="DTB13" s="84"/>
      <c r="DTC13" s="84"/>
      <c r="DTD13" s="84"/>
      <c r="DTE13" s="84"/>
      <c r="DTF13" s="84"/>
      <c r="DTG13" s="84"/>
      <c r="DTH13" s="84"/>
      <c r="DTI13" s="84"/>
      <c r="DTJ13" s="84"/>
      <c r="DTK13" s="84"/>
      <c r="DTL13" s="84"/>
      <c r="DTM13" s="84"/>
      <c r="DTN13" s="84"/>
      <c r="DTO13" s="84"/>
      <c r="DTP13" s="84"/>
      <c r="DTQ13" s="84"/>
      <c r="DTR13" s="84"/>
      <c r="DTS13" s="84"/>
      <c r="DTT13" s="84"/>
      <c r="DTU13" s="84"/>
      <c r="DTV13" s="84"/>
      <c r="DTW13" s="84"/>
      <c r="DTX13" s="84"/>
      <c r="DTY13" s="84"/>
      <c r="DTZ13" s="84"/>
      <c r="DUA13" s="84"/>
      <c r="DUB13" s="84"/>
      <c r="DUC13" s="84"/>
      <c r="DUD13" s="84"/>
      <c r="DUE13" s="84"/>
      <c r="DUF13" s="84"/>
      <c r="DUG13" s="84"/>
      <c r="DUH13" s="84"/>
      <c r="DUI13" s="84"/>
      <c r="DUJ13" s="84"/>
      <c r="DUK13" s="84"/>
      <c r="DUL13" s="84"/>
      <c r="DUM13" s="84"/>
      <c r="DUN13" s="84"/>
      <c r="DUO13" s="84"/>
      <c r="DUP13" s="84"/>
      <c r="DUQ13" s="84"/>
      <c r="DUR13" s="84"/>
      <c r="DUS13" s="84"/>
      <c r="DUT13" s="84"/>
      <c r="DUU13" s="84"/>
      <c r="DUV13" s="84"/>
      <c r="DUW13" s="84"/>
      <c r="DUX13" s="84"/>
      <c r="DUY13" s="84"/>
      <c r="DUZ13" s="84"/>
      <c r="DVA13" s="84"/>
      <c r="DVB13" s="84"/>
      <c r="DVC13" s="84"/>
      <c r="DVD13" s="84"/>
      <c r="DVE13" s="84"/>
      <c r="DVF13" s="84"/>
      <c r="DVG13" s="84"/>
      <c r="DVH13" s="84"/>
      <c r="DVI13" s="84"/>
      <c r="DVJ13" s="84"/>
      <c r="DVK13" s="84"/>
      <c r="DVL13" s="84"/>
      <c r="DVM13" s="84"/>
      <c r="DVN13" s="84"/>
      <c r="DVO13" s="84"/>
      <c r="DVP13" s="84"/>
      <c r="DVQ13" s="84"/>
      <c r="DVR13" s="84"/>
      <c r="DVS13" s="84"/>
      <c r="DVT13" s="84"/>
      <c r="DVU13" s="84"/>
      <c r="DVV13" s="84"/>
      <c r="DVW13" s="84"/>
      <c r="DVX13" s="84"/>
      <c r="DVY13" s="84"/>
      <c r="DVZ13" s="84"/>
      <c r="DWA13" s="84"/>
      <c r="DWB13" s="84"/>
      <c r="DWC13" s="84"/>
      <c r="DWD13" s="84"/>
      <c r="DWE13" s="84"/>
      <c r="DWF13" s="84"/>
      <c r="DWG13" s="84"/>
      <c r="DWH13" s="84"/>
      <c r="DWI13" s="84"/>
      <c r="DWJ13" s="84"/>
      <c r="DWK13" s="84"/>
      <c r="DWL13" s="84"/>
      <c r="DWM13" s="84"/>
      <c r="DWN13" s="84"/>
      <c r="DWO13" s="84"/>
      <c r="DWP13" s="84"/>
      <c r="DWQ13" s="84"/>
      <c r="DWR13" s="84"/>
      <c r="DWS13" s="84"/>
      <c r="DWT13" s="84"/>
      <c r="DWU13" s="84"/>
      <c r="DWV13" s="84"/>
      <c r="DWW13" s="84"/>
      <c r="DWX13" s="84"/>
      <c r="DWY13" s="84"/>
      <c r="DWZ13" s="84"/>
      <c r="DXA13" s="84"/>
      <c r="DXB13" s="84"/>
      <c r="DXC13" s="84"/>
      <c r="DXD13" s="84"/>
      <c r="DXE13" s="84"/>
      <c r="DXF13" s="84"/>
      <c r="DXG13" s="84"/>
      <c r="DXH13" s="84"/>
      <c r="DXI13" s="84"/>
      <c r="DXJ13" s="84"/>
      <c r="DXK13" s="84"/>
      <c r="DXL13" s="84"/>
      <c r="DXM13" s="84"/>
      <c r="DXN13" s="84"/>
      <c r="DXO13" s="84"/>
      <c r="DXP13" s="84"/>
      <c r="DXQ13" s="84"/>
      <c r="DXR13" s="84"/>
      <c r="DXS13" s="84"/>
      <c r="DXT13" s="84"/>
      <c r="DXU13" s="84"/>
      <c r="DXV13" s="84"/>
      <c r="DXW13" s="84"/>
      <c r="DXX13" s="84"/>
      <c r="DXY13" s="84"/>
      <c r="DXZ13" s="84"/>
      <c r="DYA13" s="84"/>
      <c r="DYB13" s="84"/>
      <c r="DYC13" s="84"/>
      <c r="DYD13" s="84"/>
      <c r="DYE13" s="84"/>
      <c r="DYF13" s="84"/>
      <c r="DYG13" s="84"/>
      <c r="DYH13" s="84"/>
      <c r="DYI13" s="84"/>
      <c r="DYJ13" s="84"/>
      <c r="DYK13" s="84"/>
      <c r="DYL13" s="84"/>
      <c r="DYM13" s="84"/>
      <c r="DYN13" s="84"/>
      <c r="DYO13" s="84"/>
      <c r="DYP13" s="84"/>
      <c r="DYQ13" s="84"/>
      <c r="DYR13" s="84"/>
      <c r="DYS13" s="84"/>
      <c r="DYT13" s="84"/>
      <c r="DYU13" s="84"/>
      <c r="DYV13" s="84"/>
      <c r="DYW13" s="84"/>
      <c r="DYX13" s="84"/>
      <c r="DYY13" s="84"/>
      <c r="DYZ13" s="84"/>
      <c r="DZA13" s="84"/>
      <c r="DZB13" s="84"/>
      <c r="DZC13" s="84"/>
      <c r="DZD13" s="84"/>
      <c r="DZE13" s="84"/>
      <c r="DZF13" s="84"/>
      <c r="DZG13" s="84"/>
      <c r="DZH13" s="84"/>
      <c r="DZI13" s="84"/>
      <c r="DZJ13" s="84"/>
      <c r="DZK13" s="84"/>
      <c r="DZL13" s="84"/>
      <c r="DZM13" s="84"/>
      <c r="DZN13" s="84"/>
      <c r="DZO13" s="84"/>
      <c r="DZP13" s="84"/>
      <c r="DZQ13" s="84"/>
      <c r="DZR13" s="84"/>
      <c r="DZS13" s="84"/>
      <c r="DZT13" s="84"/>
      <c r="DZU13" s="84"/>
      <c r="DZV13" s="84"/>
      <c r="DZW13" s="84"/>
      <c r="DZX13" s="84"/>
      <c r="DZY13" s="84"/>
      <c r="DZZ13" s="84"/>
      <c r="EAA13" s="84"/>
      <c r="EAB13" s="84"/>
      <c r="EAC13" s="84"/>
      <c r="EAD13" s="84"/>
      <c r="EAE13" s="84"/>
      <c r="EAF13" s="84"/>
      <c r="EAG13" s="84"/>
      <c r="EAH13" s="84"/>
      <c r="EAI13" s="84"/>
      <c r="EAJ13" s="84"/>
      <c r="EAK13" s="84"/>
      <c r="EAL13" s="84"/>
      <c r="EAM13" s="84"/>
      <c r="EAN13" s="84"/>
      <c r="EAO13" s="84"/>
      <c r="EAP13" s="84"/>
      <c r="EAQ13" s="84"/>
      <c r="EAR13" s="84"/>
      <c r="EAS13" s="84"/>
      <c r="EAT13" s="84"/>
      <c r="EAU13" s="84"/>
      <c r="EAV13" s="84"/>
      <c r="EAW13" s="84"/>
      <c r="EAX13" s="84"/>
      <c r="EAY13" s="84"/>
      <c r="EAZ13" s="84"/>
      <c r="EBA13" s="84"/>
      <c r="EBB13" s="84"/>
      <c r="EBC13" s="84"/>
      <c r="EBD13" s="84"/>
      <c r="EBE13" s="84"/>
      <c r="EBF13" s="84"/>
      <c r="EBG13" s="84"/>
      <c r="EBH13" s="84"/>
      <c r="EBI13" s="84"/>
      <c r="EBJ13" s="84"/>
      <c r="EBK13" s="84"/>
      <c r="EBL13" s="84"/>
      <c r="EBM13" s="84"/>
      <c r="EBN13" s="84"/>
      <c r="EBO13" s="84"/>
      <c r="EBP13" s="84"/>
      <c r="EBQ13" s="84"/>
      <c r="EBR13" s="84"/>
      <c r="EBS13" s="84"/>
      <c r="EBT13" s="84"/>
      <c r="EBU13" s="84"/>
      <c r="EBV13" s="84"/>
      <c r="EBW13" s="84"/>
      <c r="EBX13" s="84"/>
      <c r="EBY13" s="84"/>
      <c r="EBZ13" s="84"/>
      <c r="ECA13" s="84"/>
      <c r="ECB13" s="84"/>
      <c r="ECC13" s="84"/>
      <c r="ECD13" s="84"/>
      <c r="ECE13" s="84"/>
      <c r="ECF13" s="84"/>
      <c r="ECG13" s="84"/>
      <c r="ECH13" s="84"/>
      <c r="ECI13" s="84"/>
      <c r="ECJ13" s="84"/>
      <c r="ECK13" s="84"/>
      <c r="ECL13" s="84"/>
      <c r="ECM13" s="84"/>
      <c r="ECN13" s="84"/>
      <c r="ECO13" s="84"/>
      <c r="ECP13" s="84"/>
      <c r="ECQ13" s="84"/>
      <c r="ECR13" s="84"/>
      <c r="ECS13" s="84"/>
      <c r="ECT13" s="84"/>
      <c r="ECU13" s="84"/>
      <c r="ECV13" s="84"/>
      <c r="ECW13" s="84"/>
      <c r="ECX13" s="84"/>
      <c r="ECY13" s="84"/>
      <c r="ECZ13" s="84"/>
      <c r="EDA13" s="84"/>
      <c r="EDB13" s="84"/>
      <c r="EDC13" s="84"/>
      <c r="EDD13" s="84"/>
      <c r="EDE13" s="84"/>
      <c r="EDF13" s="84"/>
      <c r="EDG13" s="84"/>
      <c r="EDH13" s="84"/>
      <c r="EDI13" s="84"/>
      <c r="EDJ13" s="84"/>
      <c r="EDK13" s="84"/>
      <c r="EDL13" s="84"/>
      <c r="EDM13" s="84"/>
      <c r="EDN13" s="84"/>
      <c r="EDO13" s="84"/>
      <c r="EDP13" s="84"/>
      <c r="EDQ13" s="84"/>
      <c r="EDR13" s="84"/>
      <c r="EDS13" s="84"/>
      <c r="EDT13" s="84"/>
      <c r="EDU13" s="84"/>
      <c r="EDV13" s="84"/>
      <c r="EDW13" s="84"/>
      <c r="EDX13" s="84"/>
      <c r="EDY13" s="84"/>
      <c r="EDZ13" s="84"/>
      <c r="EEA13" s="84"/>
      <c r="EEB13" s="84"/>
      <c r="EEC13" s="84"/>
      <c r="EED13" s="84"/>
      <c r="EEE13" s="84"/>
      <c r="EEF13" s="84"/>
      <c r="EEG13" s="84"/>
      <c r="EEH13" s="84"/>
      <c r="EEI13" s="84"/>
      <c r="EEJ13" s="84"/>
      <c r="EEK13" s="84"/>
      <c r="EEL13" s="84"/>
      <c r="EEM13" s="84"/>
      <c r="EEN13" s="84"/>
      <c r="EEO13" s="84"/>
      <c r="EEP13" s="84"/>
      <c r="EEQ13" s="84"/>
      <c r="EER13" s="84"/>
      <c r="EES13" s="84"/>
      <c r="EET13" s="84"/>
      <c r="EEU13" s="84"/>
      <c r="EEV13" s="84"/>
      <c r="EEW13" s="84"/>
      <c r="EEX13" s="84"/>
      <c r="EEY13" s="84"/>
      <c r="EEZ13" s="84"/>
      <c r="EFA13" s="84"/>
      <c r="EFB13" s="84"/>
      <c r="EFC13" s="84"/>
      <c r="EFD13" s="84"/>
      <c r="EFE13" s="84"/>
      <c r="EFF13" s="84"/>
      <c r="EFG13" s="84"/>
      <c r="EFH13" s="84"/>
      <c r="EFI13" s="84"/>
      <c r="EFJ13" s="84"/>
      <c r="EFK13" s="84"/>
      <c r="EFL13" s="84"/>
      <c r="EFM13" s="84"/>
      <c r="EFN13" s="84"/>
      <c r="EFO13" s="84"/>
      <c r="EFP13" s="84"/>
      <c r="EFQ13" s="84"/>
      <c r="EFR13" s="84"/>
      <c r="EFS13" s="84"/>
      <c r="EFT13" s="84"/>
      <c r="EFU13" s="84"/>
      <c r="EFV13" s="84"/>
      <c r="EFW13" s="84"/>
      <c r="EFX13" s="84"/>
      <c r="EFY13" s="84"/>
      <c r="EFZ13" s="84"/>
      <c r="EGA13" s="84"/>
      <c r="EGB13" s="84"/>
      <c r="EGC13" s="84"/>
      <c r="EGD13" s="84"/>
      <c r="EGE13" s="84"/>
      <c r="EGF13" s="84"/>
      <c r="EGG13" s="84"/>
      <c r="EGH13" s="84"/>
      <c r="EGI13" s="84"/>
      <c r="EGJ13" s="84"/>
      <c r="EGK13" s="84"/>
      <c r="EGL13" s="84"/>
      <c r="EGM13" s="84"/>
      <c r="EGN13" s="84"/>
      <c r="EGO13" s="84"/>
      <c r="EGP13" s="84"/>
      <c r="EGQ13" s="84"/>
      <c r="EGR13" s="84"/>
      <c r="EGS13" s="84"/>
      <c r="EGT13" s="84"/>
      <c r="EGU13" s="84"/>
      <c r="EGV13" s="84"/>
      <c r="EGW13" s="84"/>
      <c r="EGX13" s="84"/>
      <c r="EGY13" s="84"/>
      <c r="EGZ13" s="84"/>
      <c r="EHA13" s="84"/>
      <c r="EHB13" s="84"/>
      <c r="EHC13" s="84"/>
      <c r="EHD13" s="84"/>
      <c r="EHE13" s="84"/>
      <c r="EHF13" s="84"/>
      <c r="EHG13" s="84"/>
      <c r="EHH13" s="84"/>
      <c r="EHI13" s="84"/>
      <c r="EHJ13" s="84"/>
      <c r="EHK13" s="84"/>
      <c r="EHL13" s="84"/>
      <c r="EHM13" s="84"/>
      <c r="EHN13" s="84"/>
      <c r="EHO13" s="84"/>
      <c r="EHP13" s="84"/>
      <c r="EHQ13" s="84"/>
      <c r="EHR13" s="84"/>
      <c r="EHS13" s="84"/>
      <c r="EHT13" s="84"/>
      <c r="EHU13" s="84"/>
      <c r="EHV13" s="84"/>
      <c r="EHW13" s="84"/>
      <c r="EHX13" s="84"/>
      <c r="EHY13" s="84"/>
      <c r="EHZ13" s="84"/>
      <c r="EIA13" s="84"/>
      <c r="EIB13" s="84"/>
      <c r="EIC13" s="84"/>
      <c r="EID13" s="84"/>
      <c r="EIE13" s="84"/>
      <c r="EIF13" s="84"/>
      <c r="EIG13" s="84"/>
      <c r="EIH13" s="84"/>
      <c r="EII13" s="84"/>
      <c r="EIJ13" s="84"/>
      <c r="EIK13" s="84"/>
      <c r="EIL13" s="84"/>
      <c r="EIM13" s="84"/>
      <c r="EIN13" s="84"/>
      <c r="EIO13" s="84"/>
      <c r="EIP13" s="84"/>
      <c r="EIQ13" s="84"/>
      <c r="EIR13" s="84"/>
      <c r="EIS13" s="84"/>
      <c r="EIT13" s="84"/>
      <c r="EIU13" s="84"/>
      <c r="EIV13" s="84"/>
      <c r="EIW13" s="84"/>
      <c r="EIX13" s="84"/>
      <c r="EIY13" s="84"/>
      <c r="EIZ13" s="84"/>
      <c r="EJA13" s="84"/>
      <c r="EJB13" s="84"/>
      <c r="EJC13" s="84"/>
      <c r="EJD13" s="84"/>
      <c r="EJE13" s="84"/>
      <c r="EJF13" s="84"/>
      <c r="EJG13" s="84"/>
      <c r="EJH13" s="84"/>
      <c r="EJI13" s="84"/>
      <c r="EJJ13" s="84"/>
      <c r="EJK13" s="84"/>
      <c r="EJL13" s="84"/>
      <c r="EJM13" s="84"/>
      <c r="EJN13" s="84"/>
      <c r="EJO13" s="84"/>
      <c r="EJP13" s="84"/>
      <c r="EJQ13" s="84"/>
      <c r="EJR13" s="84"/>
      <c r="EJS13" s="84"/>
      <c r="EJT13" s="84"/>
      <c r="EJU13" s="84"/>
      <c r="EJV13" s="84"/>
      <c r="EJW13" s="84"/>
      <c r="EJX13" s="84"/>
      <c r="EJY13" s="84"/>
      <c r="EJZ13" s="84"/>
      <c r="EKA13" s="84"/>
      <c r="EKB13" s="84"/>
      <c r="EKC13" s="84"/>
      <c r="EKD13" s="84"/>
      <c r="EKE13" s="84"/>
      <c r="EKF13" s="84"/>
      <c r="EKG13" s="84"/>
      <c r="EKH13" s="84"/>
      <c r="EKI13" s="84"/>
      <c r="EKJ13" s="84"/>
      <c r="EKK13" s="84"/>
      <c r="EKL13" s="84"/>
      <c r="EKM13" s="84"/>
      <c r="EKN13" s="84"/>
      <c r="EKO13" s="84"/>
      <c r="EKP13" s="84"/>
      <c r="EKQ13" s="84"/>
      <c r="EKR13" s="84"/>
      <c r="EKS13" s="84"/>
      <c r="EKT13" s="84"/>
      <c r="EKU13" s="84"/>
      <c r="EKV13" s="84"/>
      <c r="EKW13" s="84"/>
      <c r="EKX13" s="84"/>
      <c r="EKY13" s="84"/>
      <c r="EKZ13" s="84"/>
      <c r="ELA13" s="84"/>
      <c r="ELB13" s="84"/>
      <c r="ELC13" s="84"/>
      <c r="ELD13" s="84"/>
      <c r="ELE13" s="84"/>
      <c r="ELF13" s="84"/>
      <c r="ELG13" s="84"/>
      <c r="ELH13" s="84"/>
      <c r="ELI13" s="84"/>
      <c r="ELJ13" s="84"/>
      <c r="ELK13" s="84"/>
      <c r="ELL13" s="84"/>
      <c r="ELM13" s="84"/>
      <c r="ELN13" s="84"/>
      <c r="ELO13" s="84"/>
      <c r="ELP13" s="84"/>
      <c r="ELQ13" s="84"/>
      <c r="ELR13" s="84"/>
      <c r="ELS13" s="84"/>
      <c r="ELT13" s="84"/>
      <c r="ELU13" s="84"/>
      <c r="ELV13" s="84"/>
      <c r="ELW13" s="84"/>
      <c r="ELX13" s="84"/>
      <c r="ELY13" s="84"/>
      <c r="ELZ13" s="84"/>
      <c r="EMA13" s="84"/>
      <c r="EMB13" s="84"/>
      <c r="EMC13" s="84"/>
      <c r="EMD13" s="84"/>
      <c r="EME13" s="84"/>
      <c r="EMF13" s="84"/>
      <c r="EMG13" s="84"/>
      <c r="EMH13" s="84"/>
      <c r="EMI13" s="84"/>
      <c r="EMJ13" s="84"/>
      <c r="EMK13" s="84"/>
      <c r="EML13" s="84"/>
      <c r="EMM13" s="84"/>
      <c r="EMN13" s="84"/>
      <c r="EMO13" s="84"/>
      <c r="EMP13" s="84"/>
      <c r="EMQ13" s="84"/>
      <c r="EMR13" s="84"/>
      <c r="EMS13" s="84"/>
      <c r="EMT13" s="84"/>
      <c r="EMU13" s="84"/>
      <c r="EMV13" s="84"/>
      <c r="EMW13" s="84"/>
      <c r="EMX13" s="84"/>
      <c r="EMY13" s="84"/>
      <c r="EMZ13" s="84"/>
      <c r="ENA13" s="84"/>
      <c r="ENB13" s="84"/>
      <c r="ENC13" s="84"/>
      <c r="END13" s="84"/>
      <c r="ENE13" s="84"/>
      <c r="ENF13" s="84"/>
      <c r="ENG13" s="84"/>
      <c r="ENH13" s="84"/>
      <c r="ENI13" s="84"/>
      <c r="ENJ13" s="84"/>
      <c r="ENK13" s="84"/>
      <c r="ENL13" s="84"/>
      <c r="ENM13" s="84"/>
      <c r="ENN13" s="84"/>
      <c r="ENO13" s="84"/>
      <c r="ENP13" s="84"/>
      <c r="ENQ13" s="84"/>
      <c r="ENR13" s="84"/>
      <c r="ENS13" s="84"/>
      <c r="ENT13" s="84"/>
      <c r="ENU13" s="84"/>
      <c r="ENV13" s="84"/>
      <c r="ENW13" s="84"/>
      <c r="ENX13" s="84"/>
      <c r="ENY13" s="84"/>
      <c r="ENZ13" s="84"/>
      <c r="EOA13" s="84"/>
      <c r="EOB13" s="84"/>
      <c r="EOC13" s="84"/>
      <c r="EOD13" s="84"/>
      <c r="EOE13" s="84"/>
      <c r="EOF13" s="84"/>
      <c r="EOG13" s="84"/>
      <c r="EOH13" s="84"/>
      <c r="EOI13" s="84"/>
      <c r="EOJ13" s="84"/>
      <c r="EOK13" s="84"/>
      <c r="EOL13" s="84"/>
      <c r="EOM13" s="84"/>
      <c r="EON13" s="84"/>
      <c r="EOO13" s="84"/>
      <c r="EOP13" s="84"/>
      <c r="EOQ13" s="84"/>
      <c r="EOR13" s="84"/>
      <c r="EOS13" s="84"/>
      <c r="EOT13" s="84"/>
      <c r="EOU13" s="84"/>
      <c r="EOV13" s="84"/>
      <c r="EOW13" s="84"/>
      <c r="EOX13" s="84"/>
      <c r="EOY13" s="84"/>
      <c r="EOZ13" s="84"/>
      <c r="EPA13" s="84"/>
      <c r="EPB13" s="84"/>
      <c r="EPC13" s="84"/>
      <c r="EPD13" s="84"/>
      <c r="EPE13" s="84"/>
      <c r="EPF13" s="84"/>
      <c r="EPG13" s="84"/>
      <c r="EPH13" s="84"/>
      <c r="EPI13" s="84"/>
      <c r="EPJ13" s="84"/>
      <c r="EPK13" s="84"/>
      <c r="EPL13" s="84"/>
      <c r="EPM13" s="84"/>
      <c r="EPN13" s="84"/>
      <c r="EPO13" s="84"/>
      <c r="EPP13" s="84"/>
      <c r="EPQ13" s="84"/>
      <c r="EPR13" s="84"/>
      <c r="EPS13" s="84"/>
      <c r="EPT13" s="84"/>
      <c r="EPU13" s="84"/>
      <c r="EPV13" s="84"/>
      <c r="EPW13" s="84"/>
      <c r="EPX13" s="84"/>
      <c r="EPY13" s="84"/>
      <c r="EPZ13" s="84"/>
      <c r="EQA13" s="84"/>
      <c r="EQB13" s="84"/>
      <c r="EQC13" s="84"/>
      <c r="EQD13" s="84"/>
      <c r="EQE13" s="84"/>
      <c r="EQF13" s="84"/>
      <c r="EQG13" s="84"/>
      <c r="EQH13" s="84"/>
      <c r="EQI13" s="84"/>
      <c r="EQJ13" s="84"/>
      <c r="EQK13" s="84"/>
      <c r="EQL13" s="84"/>
      <c r="EQM13" s="84"/>
      <c r="EQN13" s="84"/>
      <c r="EQO13" s="84"/>
      <c r="EQP13" s="84"/>
      <c r="EQQ13" s="84"/>
      <c r="EQR13" s="84"/>
      <c r="EQS13" s="84"/>
      <c r="EQT13" s="84"/>
      <c r="EQU13" s="84"/>
      <c r="EQV13" s="84"/>
      <c r="EQW13" s="84"/>
      <c r="EQX13" s="84"/>
      <c r="EQY13" s="84"/>
      <c r="EQZ13" s="84"/>
      <c r="ERA13" s="84"/>
      <c r="ERB13" s="84"/>
      <c r="ERC13" s="84"/>
      <c r="ERD13" s="84"/>
      <c r="ERE13" s="84"/>
      <c r="ERF13" s="84"/>
      <c r="ERG13" s="84"/>
      <c r="ERH13" s="84"/>
      <c r="ERI13" s="84"/>
      <c r="ERJ13" s="84"/>
      <c r="ERK13" s="84"/>
      <c r="ERL13" s="84"/>
      <c r="ERM13" s="84"/>
      <c r="ERN13" s="84"/>
      <c r="ERO13" s="84"/>
      <c r="ERP13" s="84"/>
      <c r="ERQ13" s="84"/>
      <c r="ERR13" s="84"/>
      <c r="ERS13" s="84"/>
      <c r="ERT13" s="84"/>
      <c r="ERU13" s="84"/>
      <c r="ERV13" s="84"/>
      <c r="ERW13" s="84"/>
      <c r="ERX13" s="84"/>
      <c r="ERY13" s="84"/>
      <c r="ERZ13" s="84"/>
      <c r="ESA13" s="84"/>
      <c r="ESB13" s="84"/>
      <c r="ESC13" s="84"/>
      <c r="ESD13" s="84"/>
      <c r="ESE13" s="84"/>
      <c r="ESF13" s="84"/>
      <c r="ESG13" s="84"/>
      <c r="ESH13" s="84"/>
      <c r="ESI13" s="84"/>
      <c r="ESJ13" s="84"/>
      <c r="ESK13" s="84"/>
      <c r="ESL13" s="84"/>
      <c r="ESM13" s="84"/>
      <c r="ESN13" s="84"/>
      <c r="ESO13" s="84"/>
      <c r="ESP13" s="84"/>
      <c r="ESQ13" s="84"/>
      <c r="ESR13" s="84"/>
      <c r="ESS13" s="84"/>
      <c r="EST13" s="84"/>
      <c r="ESU13" s="84"/>
      <c r="ESV13" s="84"/>
      <c r="ESW13" s="84"/>
      <c r="ESX13" s="84"/>
      <c r="ESY13" s="84"/>
      <c r="ESZ13" s="84"/>
      <c r="ETA13" s="84"/>
      <c r="ETB13" s="84"/>
      <c r="ETC13" s="84"/>
      <c r="ETD13" s="84"/>
      <c r="ETE13" s="84"/>
      <c r="ETF13" s="84"/>
      <c r="ETG13" s="84"/>
      <c r="ETH13" s="84"/>
      <c r="ETI13" s="84"/>
      <c r="ETJ13" s="84"/>
      <c r="ETK13" s="84"/>
      <c r="ETL13" s="84"/>
      <c r="ETM13" s="84"/>
      <c r="ETN13" s="84"/>
      <c r="ETO13" s="84"/>
      <c r="ETP13" s="84"/>
      <c r="ETQ13" s="84"/>
      <c r="ETR13" s="84"/>
      <c r="ETS13" s="84"/>
      <c r="ETT13" s="84"/>
      <c r="ETU13" s="84"/>
      <c r="ETV13" s="84"/>
      <c r="ETW13" s="84"/>
      <c r="ETX13" s="84"/>
      <c r="ETY13" s="84"/>
      <c r="ETZ13" s="84"/>
      <c r="EUA13" s="84"/>
      <c r="EUB13" s="84"/>
      <c r="EUC13" s="84"/>
      <c r="EUD13" s="84"/>
      <c r="EUE13" s="84"/>
      <c r="EUF13" s="84"/>
      <c r="EUG13" s="84"/>
      <c r="EUH13" s="84"/>
      <c r="EUI13" s="84"/>
      <c r="EUJ13" s="84"/>
      <c r="EUK13" s="84"/>
      <c r="EUL13" s="84"/>
      <c r="EUM13" s="84"/>
      <c r="EUN13" s="84"/>
      <c r="EUO13" s="84"/>
      <c r="EUP13" s="84"/>
      <c r="EUQ13" s="84"/>
      <c r="EUR13" s="84"/>
      <c r="EUS13" s="84"/>
      <c r="EUT13" s="84"/>
      <c r="EUU13" s="84"/>
      <c r="EUV13" s="84"/>
      <c r="EUW13" s="84"/>
      <c r="EUX13" s="84"/>
      <c r="EUY13" s="84"/>
      <c r="EUZ13" s="84"/>
      <c r="EVA13" s="84"/>
      <c r="EVB13" s="84"/>
      <c r="EVC13" s="84"/>
      <c r="EVD13" s="84"/>
      <c r="EVE13" s="84"/>
      <c r="EVF13" s="84"/>
      <c r="EVG13" s="84"/>
      <c r="EVH13" s="84"/>
      <c r="EVI13" s="84"/>
      <c r="EVJ13" s="84"/>
      <c r="EVK13" s="84"/>
      <c r="EVL13" s="84"/>
      <c r="EVM13" s="84"/>
      <c r="EVN13" s="84"/>
      <c r="EVO13" s="84"/>
      <c r="EVP13" s="84"/>
      <c r="EVQ13" s="84"/>
      <c r="EVR13" s="84"/>
      <c r="EVS13" s="84"/>
      <c r="EVT13" s="84"/>
      <c r="EVU13" s="84"/>
      <c r="EVV13" s="84"/>
      <c r="EVW13" s="84"/>
      <c r="EVX13" s="84"/>
      <c r="EVY13" s="84"/>
      <c r="EVZ13" s="84"/>
      <c r="EWA13" s="84"/>
      <c r="EWB13" s="84"/>
      <c r="EWC13" s="84"/>
      <c r="EWD13" s="84"/>
      <c r="EWE13" s="84"/>
      <c r="EWF13" s="84"/>
      <c r="EWG13" s="84"/>
      <c r="EWH13" s="84"/>
      <c r="EWI13" s="84"/>
      <c r="EWJ13" s="84"/>
      <c r="EWK13" s="84"/>
      <c r="EWL13" s="84"/>
      <c r="EWM13" s="84"/>
      <c r="EWN13" s="84"/>
      <c r="EWO13" s="84"/>
      <c r="EWP13" s="84"/>
      <c r="EWQ13" s="84"/>
      <c r="EWR13" s="84"/>
      <c r="EWS13" s="84"/>
      <c r="EWT13" s="84"/>
      <c r="EWU13" s="84"/>
      <c r="EWV13" s="84"/>
      <c r="EWW13" s="84"/>
      <c r="EWX13" s="84"/>
      <c r="EWY13" s="84"/>
      <c r="EWZ13" s="84"/>
      <c r="EXA13" s="84"/>
      <c r="EXB13" s="84"/>
      <c r="EXC13" s="84"/>
      <c r="EXD13" s="84"/>
      <c r="EXE13" s="84"/>
      <c r="EXF13" s="84"/>
      <c r="EXG13" s="84"/>
      <c r="EXH13" s="84"/>
      <c r="EXI13" s="84"/>
      <c r="EXJ13" s="84"/>
      <c r="EXK13" s="84"/>
      <c r="EXL13" s="84"/>
      <c r="EXM13" s="84"/>
      <c r="EXN13" s="84"/>
      <c r="EXO13" s="84"/>
      <c r="EXP13" s="84"/>
      <c r="EXQ13" s="84"/>
      <c r="EXR13" s="84"/>
      <c r="EXS13" s="84"/>
      <c r="EXT13" s="84"/>
      <c r="EXU13" s="84"/>
      <c r="EXV13" s="84"/>
      <c r="EXW13" s="84"/>
      <c r="EXX13" s="84"/>
      <c r="EXY13" s="84"/>
      <c r="EXZ13" s="84"/>
      <c r="EYA13" s="84"/>
      <c r="EYB13" s="84"/>
      <c r="EYC13" s="84"/>
      <c r="EYD13" s="84"/>
      <c r="EYE13" s="84"/>
      <c r="EYF13" s="84"/>
      <c r="EYG13" s="84"/>
      <c r="EYH13" s="84"/>
      <c r="EYI13" s="84"/>
      <c r="EYJ13" s="84"/>
      <c r="EYK13" s="84"/>
      <c r="EYL13" s="84"/>
      <c r="EYM13" s="84"/>
      <c r="EYN13" s="84"/>
      <c r="EYO13" s="84"/>
      <c r="EYP13" s="84"/>
      <c r="EYQ13" s="84"/>
      <c r="EYR13" s="84"/>
      <c r="EYS13" s="84"/>
      <c r="EYT13" s="84"/>
      <c r="EYU13" s="84"/>
      <c r="EYV13" s="84"/>
      <c r="EYW13" s="84"/>
      <c r="EYX13" s="84"/>
      <c r="EYY13" s="84"/>
      <c r="EYZ13" s="84"/>
      <c r="EZA13" s="84"/>
      <c r="EZB13" s="84"/>
      <c r="EZC13" s="84"/>
      <c r="EZD13" s="84"/>
      <c r="EZE13" s="84"/>
      <c r="EZF13" s="84"/>
      <c r="EZG13" s="84"/>
      <c r="EZH13" s="84"/>
      <c r="EZI13" s="84"/>
      <c r="EZJ13" s="84"/>
      <c r="EZK13" s="84"/>
      <c r="EZL13" s="84"/>
      <c r="EZM13" s="84"/>
      <c r="EZN13" s="84"/>
      <c r="EZO13" s="84"/>
      <c r="EZP13" s="84"/>
      <c r="EZQ13" s="84"/>
      <c r="EZR13" s="84"/>
      <c r="EZS13" s="84"/>
      <c r="EZT13" s="84"/>
      <c r="EZU13" s="84"/>
      <c r="EZV13" s="84"/>
      <c r="EZW13" s="84"/>
      <c r="EZX13" s="84"/>
      <c r="EZY13" s="84"/>
      <c r="EZZ13" s="84"/>
      <c r="FAA13" s="84"/>
      <c r="FAB13" s="84"/>
      <c r="FAC13" s="84"/>
      <c r="FAD13" s="84"/>
      <c r="FAE13" s="84"/>
      <c r="FAF13" s="84"/>
      <c r="FAG13" s="84"/>
      <c r="FAH13" s="84"/>
      <c r="FAI13" s="84"/>
      <c r="FAJ13" s="84"/>
      <c r="FAK13" s="84"/>
      <c r="FAL13" s="84"/>
      <c r="FAM13" s="84"/>
      <c r="FAN13" s="84"/>
      <c r="FAO13" s="84"/>
      <c r="FAP13" s="84"/>
      <c r="FAQ13" s="84"/>
      <c r="FAR13" s="84"/>
      <c r="FAS13" s="84"/>
      <c r="FAT13" s="84"/>
      <c r="FAU13" s="84"/>
      <c r="FAV13" s="84"/>
      <c r="FAW13" s="84"/>
      <c r="FAX13" s="84"/>
      <c r="FAY13" s="84"/>
      <c r="FAZ13" s="84"/>
      <c r="FBA13" s="84"/>
      <c r="FBB13" s="84"/>
      <c r="FBC13" s="84"/>
      <c r="FBD13" s="84"/>
      <c r="FBE13" s="84"/>
      <c r="FBF13" s="84"/>
      <c r="FBG13" s="84"/>
      <c r="FBH13" s="84"/>
      <c r="FBI13" s="84"/>
      <c r="FBJ13" s="84"/>
      <c r="FBK13" s="84"/>
      <c r="FBL13" s="84"/>
      <c r="FBM13" s="84"/>
      <c r="FBN13" s="84"/>
      <c r="FBO13" s="84"/>
      <c r="FBP13" s="84"/>
      <c r="FBQ13" s="84"/>
      <c r="FBR13" s="84"/>
      <c r="FBS13" s="84"/>
      <c r="FBT13" s="84"/>
      <c r="FBU13" s="84"/>
      <c r="FBV13" s="84"/>
      <c r="FBW13" s="84"/>
      <c r="FBX13" s="84"/>
      <c r="FBY13" s="84"/>
      <c r="FBZ13" s="84"/>
      <c r="FCA13" s="84"/>
      <c r="FCB13" s="84"/>
      <c r="FCC13" s="84"/>
      <c r="FCD13" s="84"/>
      <c r="FCE13" s="84"/>
      <c r="FCF13" s="84"/>
      <c r="FCG13" s="84"/>
      <c r="FCH13" s="84"/>
      <c r="FCI13" s="84"/>
      <c r="FCJ13" s="84"/>
      <c r="FCK13" s="84"/>
      <c r="FCL13" s="84"/>
      <c r="FCM13" s="84"/>
      <c r="FCN13" s="84"/>
      <c r="FCO13" s="84"/>
      <c r="FCP13" s="84"/>
      <c r="FCQ13" s="84"/>
      <c r="FCR13" s="84"/>
      <c r="FCS13" s="84"/>
      <c r="FCT13" s="84"/>
      <c r="FCU13" s="84"/>
      <c r="FCV13" s="84"/>
      <c r="FCW13" s="84"/>
      <c r="FCX13" s="84"/>
      <c r="FCY13" s="84"/>
      <c r="FCZ13" s="84"/>
      <c r="FDA13" s="84"/>
      <c r="FDB13" s="84"/>
      <c r="FDC13" s="84"/>
      <c r="FDD13" s="84"/>
      <c r="FDE13" s="84"/>
      <c r="FDF13" s="84"/>
      <c r="FDG13" s="84"/>
      <c r="FDH13" s="84"/>
      <c r="FDI13" s="84"/>
      <c r="FDJ13" s="84"/>
      <c r="FDK13" s="84"/>
      <c r="FDL13" s="84"/>
      <c r="FDM13" s="84"/>
      <c r="FDN13" s="84"/>
      <c r="FDO13" s="84"/>
      <c r="FDP13" s="84"/>
      <c r="FDQ13" s="84"/>
      <c r="FDR13" s="84"/>
      <c r="FDS13" s="84"/>
      <c r="FDT13" s="84"/>
      <c r="FDU13" s="84"/>
      <c r="FDV13" s="84"/>
      <c r="FDW13" s="84"/>
      <c r="FDX13" s="84"/>
      <c r="FDY13" s="84"/>
      <c r="FDZ13" s="84"/>
      <c r="FEA13" s="84"/>
      <c r="FEB13" s="84"/>
      <c r="FEC13" s="84"/>
      <c r="FED13" s="84"/>
      <c r="FEE13" s="84"/>
      <c r="FEF13" s="84"/>
      <c r="FEG13" s="84"/>
      <c r="FEH13" s="84"/>
      <c r="FEI13" s="84"/>
      <c r="FEJ13" s="84"/>
      <c r="FEK13" s="84"/>
      <c r="FEL13" s="84"/>
      <c r="FEM13" s="84"/>
      <c r="FEN13" s="84"/>
      <c r="FEO13" s="84"/>
      <c r="FEP13" s="84"/>
      <c r="FEQ13" s="84"/>
      <c r="FER13" s="84"/>
      <c r="FES13" s="84"/>
      <c r="FET13" s="84"/>
      <c r="FEU13" s="84"/>
      <c r="FEV13" s="84"/>
      <c r="FEW13" s="84"/>
      <c r="FEX13" s="84"/>
      <c r="FEY13" s="84"/>
      <c r="FEZ13" s="84"/>
      <c r="FFA13" s="84"/>
      <c r="FFB13" s="84"/>
      <c r="FFC13" s="84"/>
      <c r="FFD13" s="84"/>
      <c r="FFE13" s="84"/>
      <c r="FFF13" s="84"/>
      <c r="FFG13" s="84"/>
      <c r="FFH13" s="84"/>
      <c r="FFI13" s="84"/>
      <c r="FFJ13" s="84"/>
      <c r="FFK13" s="84"/>
      <c r="FFL13" s="84"/>
      <c r="FFM13" s="84"/>
      <c r="FFN13" s="84"/>
      <c r="FFO13" s="84"/>
      <c r="FFP13" s="84"/>
      <c r="FFQ13" s="84"/>
      <c r="FFR13" s="84"/>
      <c r="FFS13" s="84"/>
      <c r="FFT13" s="84"/>
      <c r="FFU13" s="84"/>
      <c r="FFV13" s="84"/>
      <c r="FFW13" s="84"/>
      <c r="FFX13" s="84"/>
      <c r="FFY13" s="84"/>
      <c r="FFZ13" s="84"/>
      <c r="FGA13" s="84"/>
      <c r="FGB13" s="84"/>
      <c r="FGC13" s="84"/>
      <c r="FGD13" s="84"/>
      <c r="FGE13" s="84"/>
      <c r="FGF13" s="84"/>
      <c r="FGG13" s="84"/>
      <c r="FGH13" s="84"/>
      <c r="FGI13" s="84"/>
      <c r="FGJ13" s="84"/>
      <c r="FGK13" s="84"/>
      <c r="FGL13" s="84"/>
      <c r="FGM13" s="84"/>
      <c r="FGN13" s="84"/>
      <c r="FGO13" s="84"/>
      <c r="FGP13" s="84"/>
      <c r="FGQ13" s="84"/>
      <c r="FGR13" s="84"/>
      <c r="FGS13" s="84"/>
      <c r="FGT13" s="84"/>
      <c r="FGU13" s="84"/>
      <c r="FGV13" s="84"/>
      <c r="FGW13" s="84"/>
      <c r="FGX13" s="84"/>
      <c r="FGY13" s="84"/>
      <c r="FGZ13" s="84"/>
      <c r="FHA13" s="84"/>
      <c r="FHB13" s="84"/>
      <c r="FHC13" s="84"/>
      <c r="FHD13" s="84"/>
      <c r="FHE13" s="84"/>
      <c r="FHF13" s="84"/>
      <c r="FHG13" s="84"/>
      <c r="FHH13" s="84"/>
      <c r="FHI13" s="84"/>
      <c r="FHJ13" s="84"/>
      <c r="FHK13" s="84"/>
      <c r="FHL13" s="84"/>
      <c r="FHM13" s="84"/>
      <c r="FHN13" s="84"/>
      <c r="FHO13" s="84"/>
      <c r="FHP13" s="84"/>
      <c r="FHQ13" s="84"/>
      <c r="FHR13" s="84"/>
      <c r="FHS13" s="84"/>
      <c r="FHT13" s="84"/>
      <c r="FHU13" s="84"/>
      <c r="FHV13" s="84"/>
      <c r="FHW13" s="84"/>
      <c r="FHX13" s="84"/>
      <c r="FHY13" s="84"/>
      <c r="FHZ13" s="84"/>
      <c r="FIA13" s="84"/>
      <c r="FIB13" s="84"/>
      <c r="FIC13" s="84"/>
      <c r="FID13" s="84"/>
      <c r="FIE13" s="84"/>
      <c r="FIF13" s="84"/>
      <c r="FIG13" s="84"/>
      <c r="FIH13" s="84"/>
      <c r="FII13" s="84"/>
      <c r="FIJ13" s="84"/>
      <c r="FIK13" s="84"/>
      <c r="FIL13" s="84"/>
      <c r="FIM13" s="84"/>
      <c r="FIN13" s="84"/>
      <c r="FIO13" s="84"/>
      <c r="FIP13" s="84"/>
      <c r="FIQ13" s="84"/>
      <c r="FIR13" s="84"/>
      <c r="FIS13" s="84"/>
      <c r="FIT13" s="84"/>
      <c r="FIU13" s="84"/>
      <c r="FIV13" s="84"/>
      <c r="FIW13" s="84"/>
      <c r="FIX13" s="84"/>
      <c r="FIY13" s="84"/>
      <c r="FIZ13" s="84"/>
      <c r="FJA13" s="84"/>
      <c r="FJB13" s="84"/>
      <c r="FJC13" s="84"/>
      <c r="FJD13" s="84"/>
      <c r="FJE13" s="84"/>
      <c r="FJF13" s="84"/>
      <c r="FJG13" s="84"/>
      <c r="FJH13" s="84"/>
      <c r="FJI13" s="84"/>
      <c r="FJJ13" s="84"/>
      <c r="FJK13" s="84"/>
      <c r="FJL13" s="84"/>
      <c r="FJM13" s="84"/>
      <c r="FJN13" s="84"/>
      <c r="FJO13" s="84"/>
      <c r="FJP13" s="84"/>
      <c r="FJQ13" s="84"/>
      <c r="FJR13" s="84"/>
      <c r="FJS13" s="84"/>
      <c r="FJT13" s="84"/>
      <c r="FJU13" s="84"/>
      <c r="FJV13" s="84"/>
      <c r="FJW13" s="84"/>
      <c r="FJX13" s="84"/>
      <c r="FJY13" s="84"/>
      <c r="FJZ13" s="84"/>
      <c r="FKA13" s="84"/>
      <c r="FKB13" s="84"/>
      <c r="FKC13" s="84"/>
      <c r="FKD13" s="84"/>
      <c r="FKE13" s="84"/>
      <c r="FKF13" s="84"/>
      <c r="FKG13" s="84"/>
      <c r="FKH13" s="84"/>
      <c r="FKI13" s="84"/>
      <c r="FKJ13" s="84"/>
      <c r="FKK13" s="84"/>
      <c r="FKL13" s="84"/>
      <c r="FKM13" s="84"/>
      <c r="FKN13" s="84"/>
      <c r="FKO13" s="84"/>
      <c r="FKP13" s="84"/>
      <c r="FKQ13" s="84"/>
      <c r="FKR13" s="84"/>
      <c r="FKS13" s="84"/>
      <c r="FKT13" s="84"/>
      <c r="FKU13" s="84"/>
      <c r="FKV13" s="84"/>
      <c r="FKW13" s="84"/>
      <c r="FKX13" s="84"/>
      <c r="FKY13" s="84"/>
      <c r="FKZ13" s="84"/>
      <c r="FLA13" s="84"/>
      <c r="FLB13" s="84"/>
      <c r="FLC13" s="84"/>
      <c r="FLD13" s="84"/>
      <c r="FLE13" s="84"/>
      <c r="FLF13" s="84"/>
      <c r="FLG13" s="84"/>
      <c r="FLH13" s="84"/>
      <c r="FLI13" s="84"/>
      <c r="FLJ13" s="84"/>
      <c r="FLK13" s="84"/>
      <c r="FLL13" s="84"/>
      <c r="FLM13" s="84"/>
      <c r="FLN13" s="84"/>
      <c r="FLO13" s="84"/>
      <c r="FLP13" s="84"/>
      <c r="FLQ13" s="84"/>
      <c r="FLR13" s="84"/>
      <c r="FLS13" s="84"/>
      <c r="FLT13" s="84"/>
      <c r="FLU13" s="84"/>
      <c r="FLV13" s="84"/>
      <c r="FLW13" s="84"/>
      <c r="FLX13" s="84"/>
      <c r="FLY13" s="84"/>
      <c r="FLZ13" s="84"/>
      <c r="FMA13" s="84"/>
      <c r="FMB13" s="84"/>
      <c r="FMC13" s="84"/>
      <c r="FMD13" s="84"/>
      <c r="FME13" s="84"/>
      <c r="FMF13" s="84"/>
      <c r="FMG13" s="84"/>
      <c r="FMH13" s="84"/>
      <c r="FMI13" s="84"/>
      <c r="FMJ13" s="84"/>
      <c r="FMK13" s="84"/>
      <c r="FML13" s="84"/>
      <c r="FMM13" s="84"/>
      <c r="FMN13" s="84"/>
      <c r="FMO13" s="84"/>
      <c r="FMP13" s="84"/>
      <c r="FMQ13" s="84"/>
      <c r="FMR13" s="84"/>
      <c r="FMS13" s="84"/>
      <c r="FMT13" s="84"/>
      <c r="FMU13" s="84"/>
      <c r="FMV13" s="84"/>
      <c r="FMW13" s="84"/>
      <c r="FMX13" s="84"/>
      <c r="FMY13" s="84"/>
      <c r="FMZ13" s="84"/>
      <c r="FNA13" s="84"/>
      <c r="FNB13" s="84"/>
      <c r="FNC13" s="84"/>
      <c r="FND13" s="84"/>
      <c r="FNE13" s="84"/>
      <c r="FNF13" s="84"/>
      <c r="FNG13" s="84"/>
      <c r="FNH13" s="84"/>
      <c r="FNI13" s="84"/>
      <c r="FNJ13" s="84"/>
      <c r="FNK13" s="84"/>
      <c r="FNL13" s="84"/>
      <c r="FNM13" s="84"/>
      <c r="FNN13" s="84"/>
      <c r="FNO13" s="84"/>
      <c r="FNP13" s="84"/>
      <c r="FNQ13" s="84"/>
      <c r="FNR13" s="84"/>
      <c r="FNS13" s="84"/>
      <c r="FNT13" s="84"/>
      <c r="FNU13" s="84"/>
      <c r="FNV13" s="84"/>
      <c r="FNW13" s="84"/>
      <c r="FNX13" s="84"/>
      <c r="FNY13" s="84"/>
      <c r="FNZ13" s="84"/>
      <c r="FOA13" s="84"/>
      <c r="FOB13" s="84"/>
      <c r="FOC13" s="84"/>
      <c r="FOD13" s="84"/>
      <c r="FOE13" s="84"/>
      <c r="FOF13" s="84"/>
      <c r="FOG13" s="84"/>
      <c r="FOH13" s="84"/>
      <c r="FOI13" s="84"/>
      <c r="FOJ13" s="84"/>
      <c r="FOK13" s="84"/>
      <c r="FOL13" s="84"/>
      <c r="FOM13" s="84"/>
      <c r="FON13" s="84"/>
      <c r="FOO13" s="84"/>
      <c r="FOP13" s="84"/>
      <c r="FOQ13" s="84"/>
      <c r="FOR13" s="84"/>
      <c r="FOS13" s="84"/>
      <c r="FOT13" s="84"/>
      <c r="FOU13" s="84"/>
      <c r="FOV13" s="84"/>
      <c r="FOW13" s="84"/>
      <c r="FOX13" s="84"/>
      <c r="FOY13" s="84"/>
      <c r="FOZ13" s="84"/>
      <c r="FPA13" s="84"/>
      <c r="FPB13" s="84"/>
      <c r="FPC13" s="84"/>
      <c r="FPD13" s="84"/>
      <c r="FPE13" s="84"/>
      <c r="FPF13" s="84"/>
      <c r="FPG13" s="84"/>
      <c r="FPH13" s="84"/>
      <c r="FPI13" s="84"/>
      <c r="FPJ13" s="84"/>
      <c r="FPK13" s="84"/>
      <c r="FPL13" s="84"/>
      <c r="FPM13" s="84"/>
      <c r="FPN13" s="84"/>
      <c r="FPO13" s="84"/>
      <c r="FPP13" s="84"/>
      <c r="FPQ13" s="84"/>
      <c r="FPR13" s="84"/>
      <c r="FPS13" s="84"/>
      <c r="FPT13" s="84"/>
      <c r="FPU13" s="84"/>
      <c r="FPV13" s="84"/>
      <c r="FPW13" s="84"/>
      <c r="FPX13" s="84"/>
      <c r="FPY13" s="84"/>
      <c r="FPZ13" s="84"/>
      <c r="FQA13" s="84"/>
      <c r="FQB13" s="84"/>
      <c r="FQC13" s="84"/>
      <c r="FQD13" s="84"/>
      <c r="FQE13" s="84"/>
      <c r="FQF13" s="84"/>
      <c r="FQG13" s="84"/>
      <c r="FQH13" s="84"/>
      <c r="FQI13" s="84"/>
      <c r="FQJ13" s="84"/>
      <c r="FQK13" s="84"/>
      <c r="FQL13" s="84"/>
      <c r="FQM13" s="84"/>
      <c r="FQN13" s="84"/>
      <c r="FQO13" s="84"/>
      <c r="FQP13" s="84"/>
      <c r="FQQ13" s="84"/>
      <c r="FQR13" s="84"/>
      <c r="FQS13" s="84"/>
      <c r="FQT13" s="84"/>
      <c r="FQU13" s="84"/>
      <c r="FQV13" s="84"/>
      <c r="FQW13" s="84"/>
      <c r="FQX13" s="84"/>
      <c r="FQY13" s="84"/>
      <c r="FQZ13" s="84"/>
      <c r="FRA13" s="84"/>
      <c r="FRB13" s="84"/>
      <c r="FRC13" s="84"/>
      <c r="FRD13" s="84"/>
      <c r="FRE13" s="84"/>
      <c r="FRF13" s="84"/>
      <c r="FRG13" s="84"/>
      <c r="FRH13" s="84"/>
      <c r="FRI13" s="84"/>
      <c r="FRJ13" s="84"/>
      <c r="FRK13" s="84"/>
      <c r="FRL13" s="84"/>
      <c r="FRM13" s="84"/>
      <c r="FRN13" s="84"/>
      <c r="FRO13" s="84"/>
      <c r="FRP13" s="84"/>
      <c r="FRQ13" s="84"/>
      <c r="FRR13" s="84"/>
      <c r="FRS13" s="84"/>
      <c r="FRT13" s="84"/>
      <c r="FRU13" s="84"/>
      <c r="FRV13" s="84"/>
      <c r="FRW13" s="84"/>
      <c r="FRX13" s="84"/>
      <c r="FRY13" s="84"/>
      <c r="FRZ13" s="84"/>
      <c r="FSA13" s="84"/>
      <c r="FSB13" s="84"/>
      <c r="FSC13" s="84"/>
      <c r="FSD13" s="84"/>
      <c r="FSE13" s="84"/>
      <c r="FSF13" s="84"/>
      <c r="FSG13" s="84"/>
      <c r="FSH13" s="84"/>
      <c r="FSI13" s="84"/>
      <c r="FSJ13" s="84"/>
      <c r="FSK13" s="84"/>
      <c r="FSL13" s="84"/>
      <c r="FSM13" s="84"/>
      <c r="FSN13" s="84"/>
      <c r="FSO13" s="84"/>
      <c r="FSP13" s="84"/>
      <c r="FSQ13" s="84"/>
      <c r="FSR13" s="84"/>
      <c r="FSS13" s="84"/>
      <c r="FST13" s="84"/>
      <c r="FSU13" s="84"/>
      <c r="FSV13" s="84"/>
      <c r="FSW13" s="84"/>
      <c r="FSX13" s="84"/>
      <c r="FSY13" s="84"/>
      <c r="FSZ13" s="84"/>
      <c r="FTA13" s="84"/>
      <c r="FTB13" s="84"/>
      <c r="FTC13" s="84"/>
      <c r="FTD13" s="84"/>
      <c r="FTE13" s="84"/>
      <c r="FTF13" s="84"/>
      <c r="FTG13" s="84"/>
      <c r="FTH13" s="84"/>
      <c r="FTI13" s="84"/>
      <c r="FTJ13" s="84"/>
      <c r="FTK13" s="84"/>
      <c r="FTL13" s="84"/>
      <c r="FTM13" s="84"/>
      <c r="FTN13" s="84"/>
      <c r="FTO13" s="84"/>
      <c r="FTP13" s="84"/>
      <c r="FTQ13" s="84"/>
      <c r="FTR13" s="84"/>
      <c r="FTS13" s="84"/>
      <c r="FTT13" s="84"/>
      <c r="FTU13" s="84"/>
      <c r="FTV13" s="84"/>
      <c r="FTW13" s="84"/>
      <c r="FTX13" s="84"/>
      <c r="FTY13" s="84"/>
      <c r="FTZ13" s="84"/>
      <c r="FUA13" s="84"/>
      <c r="FUB13" s="84"/>
      <c r="FUC13" s="84"/>
      <c r="FUD13" s="84"/>
      <c r="FUE13" s="84"/>
      <c r="FUF13" s="84"/>
      <c r="FUG13" s="84"/>
      <c r="FUH13" s="84"/>
      <c r="FUI13" s="84"/>
      <c r="FUJ13" s="84"/>
      <c r="FUK13" s="84"/>
      <c r="FUL13" s="84"/>
      <c r="FUM13" s="84"/>
      <c r="FUN13" s="84"/>
      <c r="FUO13" s="84"/>
      <c r="FUP13" s="84"/>
      <c r="FUQ13" s="84"/>
      <c r="FUR13" s="84"/>
      <c r="FUS13" s="84"/>
      <c r="FUT13" s="84"/>
      <c r="FUU13" s="84"/>
      <c r="FUV13" s="84"/>
      <c r="FUW13" s="84"/>
      <c r="FUX13" s="84"/>
      <c r="FUY13" s="84"/>
      <c r="FUZ13" s="84"/>
      <c r="FVA13" s="84"/>
      <c r="FVB13" s="84"/>
      <c r="FVC13" s="84"/>
      <c r="FVD13" s="84"/>
      <c r="FVE13" s="84"/>
      <c r="FVF13" s="84"/>
      <c r="FVG13" s="84"/>
      <c r="FVH13" s="84"/>
      <c r="FVI13" s="84"/>
      <c r="FVJ13" s="84"/>
      <c r="FVK13" s="84"/>
      <c r="FVL13" s="84"/>
      <c r="FVM13" s="84"/>
      <c r="FVN13" s="84"/>
      <c r="FVO13" s="84"/>
      <c r="FVP13" s="84"/>
      <c r="FVQ13" s="84"/>
      <c r="FVR13" s="84"/>
      <c r="FVS13" s="84"/>
      <c r="FVT13" s="84"/>
      <c r="FVU13" s="84"/>
      <c r="FVV13" s="84"/>
      <c r="FVW13" s="84"/>
      <c r="FVX13" s="84"/>
      <c r="FVY13" s="84"/>
      <c r="FVZ13" s="84"/>
      <c r="FWA13" s="84"/>
      <c r="FWB13" s="84"/>
      <c r="FWC13" s="84"/>
      <c r="FWD13" s="84"/>
      <c r="FWE13" s="84"/>
      <c r="FWF13" s="84"/>
      <c r="FWG13" s="84"/>
      <c r="FWH13" s="84"/>
      <c r="FWI13" s="84"/>
      <c r="FWJ13" s="84"/>
      <c r="FWK13" s="84"/>
      <c r="FWL13" s="84"/>
      <c r="FWM13" s="84"/>
      <c r="FWN13" s="84"/>
      <c r="FWO13" s="84"/>
      <c r="FWP13" s="84"/>
      <c r="FWQ13" s="84"/>
      <c r="FWR13" s="84"/>
      <c r="FWS13" s="84"/>
      <c r="FWT13" s="84"/>
      <c r="FWU13" s="84"/>
      <c r="FWV13" s="84"/>
      <c r="FWW13" s="84"/>
      <c r="FWX13" s="84"/>
      <c r="FWY13" s="84"/>
      <c r="FWZ13" s="84"/>
      <c r="FXA13" s="84"/>
      <c r="FXB13" s="84"/>
      <c r="FXC13" s="84"/>
      <c r="FXD13" s="84"/>
      <c r="FXE13" s="84"/>
      <c r="FXF13" s="84"/>
      <c r="FXG13" s="84"/>
      <c r="FXH13" s="84"/>
      <c r="FXI13" s="84"/>
      <c r="FXJ13" s="84"/>
      <c r="FXK13" s="84"/>
      <c r="FXL13" s="84"/>
      <c r="FXM13" s="84"/>
      <c r="FXN13" s="84"/>
      <c r="FXO13" s="84"/>
      <c r="FXP13" s="84"/>
      <c r="FXQ13" s="84"/>
      <c r="FXR13" s="84"/>
      <c r="FXS13" s="84"/>
      <c r="FXT13" s="84"/>
      <c r="FXU13" s="84"/>
      <c r="FXV13" s="84"/>
      <c r="FXW13" s="84"/>
      <c r="FXX13" s="84"/>
      <c r="FXY13" s="84"/>
      <c r="FXZ13" s="84"/>
      <c r="FYA13" s="84"/>
      <c r="FYB13" s="84"/>
      <c r="FYC13" s="84"/>
      <c r="FYD13" s="84"/>
      <c r="FYE13" s="84"/>
      <c r="FYF13" s="84"/>
      <c r="FYG13" s="84"/>
      <c r="FYH13" s="84"/>
      <c r="FYI13" s="84"/>
      <c r="FYJ13" s="84"/>
      <c r="FYK13" s="84"/>
      <c r="FYL13" s="84"/>
      <c r="FYM13" s="84"/>
      <c r="FYN13" s="84"/>
      <c r="FYO13" s="84"/>
      <c r="FYP13" s="84"/>
      <c r="FYQ13" s="84"/>
      <c r="FYR13" s="84"/>
      <c r="FYS13" s="84"/>
      <c r="FYT13" s="84"/>
      <c r="FYU13" s="84"/>
      <c r="FYV13" s="84"/>
      <c r="FYW13" s="84"/>
      <c r="FYX13" s="84"/>
      <c r="FYY13" s="84"/>
      <c r="FYZ13" s="84"/>
      <c r="FZA13" s="84"/>
      <c r="FZB13" s="84"/>
      <c r="FZC13" s="84"/>
      <c r="FZD13" s="84"/>
      <c r="FZE13" s="84"/>
      <c r="FZF13" s="84"/>
      <c r="FZG13" s="84"/>
      <c r="FZH13" s="84"/>
      <c r="FZI13" s="84"/>
      <c r="FZJ13" s="84"/>
      <c r="FZK13" s="84"/>
      <c r="FZL13" s="84"/>
      <c r="FZM13" s="84"/>
      <c r="FZN13" s="84"/>
      <c r="FZO13" s="84"/>
      <c r="FZP13" s="84"/>
      <c r="FZQ13" s="84"/>
      <c r="FZR13" s="84"/>
      <c r="FZS13" s="84"/>
      <c r="FZT13" s="84"/>
      <c r="FZU13" s="84"/>
      <c r="FZV13" s="84"/>
      <c r="FZW13" s="84"/>
      <c r="FZX13" s="84"/>
      <c r="FZY13" s="84"/>
      <c r="FZZ13" s="84"/>
      <c r="GAA13" s="84"/>
      <c r="GAB13" s="84"/>
      <c r="GAC13" s="84"/>
      <c r="GAD13" s="84"/>
      <c r="GAE13" s="84"/>
      <c r="GAF13" s="84"/>
      <c r="GAG13" s="84"/>
      <c r="GAH13" s="84"/>
      <c r="GAI13" s="84"/>
      <c r="GAJ13" s="84"/>
      <c r="GAK13" s="84"/>
      <c r="GAL13" s="84"/>
      <c r="GAM13" s="84"/>
      <c r="GAN13" s="84"/>
      <c r="GAO13" s="84"/>
      <c r="GAP13" s="84"/>
      <c r="GAQ13" s="84"/>
      <c r="GAR13" s="84"/>
      <c r="GAS13" s="84"/>
      <c r="GAT13" s="84"/>
      <c r="GAU13" s="84"/>
      <c r="GAV13" s="84"/>
      <c r="GAW13" s="84"/>
      <c r="GAX13" s="84"/>
      <c r="GAY13" s="84"/>
      <c r="GAZ13" s="84"/>
      <c r="GBA13" s="84"/>
      <c r="GBB13" s="84"/>
      <c r="GBC13" s="84"/>
      <c r="GBD13" s="84"/>
      <c r="GBE13" s="84"/>
      <c r="GBF13" s="84"/>
      <c r="GBG13" s="84"/>
      <c r="GBH13" s="84"/>
      <c r="GBI13" s="84"/>
      <c r="GBJ13" s="84"/>
      <c r="GBK13" s="84"/>
      <c r="GBL13" s="84"/>
      <c r="GBM13" s="84"/>
      <c r="GBN13" s="84"/>
      <c r="GBO13" s="84"/>
      <c r="GBP13" s="84"/>
      <c r="GBQ13" s="84"/>
      <c r="GBR13" s="84"/>
      <c r="GBS13" s="84"/>
      <c r="GBT13" s="84"/>
      <c r="GBU13" s="84"/>
      <c r="GBV13" s="84"/>
      <c r="GBW13" s="84"/>
      <c r="GBX13" s="84"/>
      <c r="GBY13" s="84"/>
      <c r="GBZ13" s="84"/>
      <c r="GCA13" s="84"/>
      <c r="GCB13" s="84"/>
      <c r="GCC13" s="84"/>
      <c r="GCD13" s="84"/>
      <c r="GCE13" s="84"/>
      <c r="GCF13" s="84"/>
      <c r="GCG13" s="84"/>
      <c r="GCH13" s="84"/>
      <c r="GCI13" s="84"/>
      <c r="GCJ13" s="84"/>
      <c r="GCK13" s="84"/>
      <c r="GCL13" s="84"/>
      <c r="GCM13" s="84"/>
      <c r="GCN13" s="84"/>
      <c r="GCO13" s="84"/>
      <c r="GCP13" s="84"/>
      <c r="GCQ13" s="84"/>
      <c r="GCR13" s="84"/>
      <c r="GCS13" s="84"/>
      <c r="GCT13" s="84"/>
      <c r="GCU13" s="84"/>
      <c r="GCV13" s="84"/>
      <c r="GCW13" s="84"/>
      <c r="GCX13" s="84"/>
      <c r="GCY13" s="84"/>
      <c r="GCZ13" s="84"/>
      <c r="GDA13" s="84"/>
      <c r="GDB13" s="84"/>
      <c r="GDC13" s="84"/>
      <c r="GDD13" s="84"/>
      <c r="GDE13" s="84"/>
      <c r="GDF13" s="84"/>
      <c r="GDG13" s="84"/>
      <c r="GDH13" s="84"/>
      <c r="GDI13" s="84"/>
      <c r="GDJ13" s="84"/>
      <c r="GDK13" s="84"/>
      <c r="GDL13" s="84"/>
      <c r="GDM13" s="84"/>
      <c r="GDN13" s="84"/>
      <c r="GDO13" s="84"/>
      <c r="GDP13" s="84"/>
      <c r="GDQ13" s="84"/>
      <c r="GDR13" s="84"/>
      <c r="GDS13" s="84"/>
      <c r="GDT13" s="84"/>
      <c r="GDU13" s="84"/>
      <c r="GDV13" s="84"/>
      <c r="GDW13" s="84"/>
      <c r="GDX13" s="84"/>
      <c r="GDY13" s="84"/>
      <c r="GDZ13" s="84"/>
      <c r="GEA13" s="84"/>
      <c r="GEB13" s="84"/>
      <c r="GEC13" s="84"/>
      <c r="GED13" s="84"/>
      <c r="GEE13" s="84"/>
      <c r="GEF13" s="84"/>
      <c r="GEG13" s="84"/>
      <c r="GEH13" s="84"/>
      <c r="GEI13" s="84"/>
      <c r="GEJ13" s="84"/>
      <c r="GEK13" s="84"/>
      <c r="GEL13" s="84"/>
      <c r="GEM13" s="84"/>
      <c r="GEN13" s="84"/>
      <c r="GEO13" s="84"/>
      <c r="GEP13" s="84"/>
      <c r="GEQ13" s="84"/>
      <c r="GER13" s="84"/>
      <c r="GES13" s="84"/>
      <c r="GET13" s="84"/>
      <c r="GEU13" s="84"/>
      <c r="GEV13" s="84"/>
      <c r="GEW13" s="84"/>
      <c r="GEX13" s="84"/>
      <c r="GEY13" s="84"/>
      <c r="GEZ13" s="84"/>
      <c r="GFA13" s="84"/>
      <c r="GFB13" s="84"/>
      <c r="GFC13" s="84"/>
      <c r="GFD13" s="84"/>
      <c r="GFE13" s="84"/>
      <c r="GFF13" s="84"/>
      <c r="GFG13" s="84"/>
      <c r="GFH13" s="84"/>
      <c r="GFI13" s="84"/>
      <c r="GFJ13" s="84"/>
      <c r="GFK13" s="84"/>
      <c r="GFL13" s="84"/>
      <c r="GFM13" s="84"/>
      <c r="GFN13" s="84"/>
      <c r="GFO13" s="84"/>
      <c r="GFP13" s="84"/>
      <c r="GFQ13" s="84"/>
      <c r="GFR13" s="84"/>
      <c r="GFS13" s="84"/>
      <c r="GFT13" s="84"/>
      <c r="GFU13" s="84"/>
      <c r="GFV13" s="84"/>
      <c r="GFW13" s="84"/>
      <c r="GFX13" s="84"/>
      <c r="GFY13" s="84"/>
      <c r="GFZ13" s="84"/>
      <c r="GGA13" s="84"/>
      <c r="GGB13" s="84"/>
      <c r="GGC13" s="84"/>
      <c r="GGD13" s="84"/>
      <c r="GGE13" s="84"/>
      <c r="GGF13" s="84"/>
      <c r="GGG13" s="84"/>
      <c r="GGH13" s="84"/>
      <c r="GGI13" s="84"/>
      <c r="GGJ13" s="84"/>
      <c r="GGK13" s="84"/>
      <c r="GGL13" s="84"/>
      <c r="GGM13" s="84"/>
      <c r="GGN13" s="84"/>
      <c r="GGO13" s="84"/>
      <c r="GGP13" s="84"/>
      <c r="GGQ13" s="84"/>
      <c r="GGR13" s="84"/>
      <c r="GGS13" s="84"/>
      <c r="GGT13" s="84"/>
      <c r="GGU13" s="84"/>
      <c r="GGV13" s="84"/>
      <c r="GGW13" s="84"/>
      <c r="GGX13" s="84"/>
      <c r="GGY13" s="84"/>
      <c r="GGZ13" s="84"/>
      <c r="GHA13" s="84"/>
      <c r="GHB13" s="84"/>
      <c r="GHC13" s="84"/>
      <c r="GHD13" s="84"/>
      <c r="GHE13" s="84"/>
      <c r="GHF13" s="84"/>
      <c r="GHG13" s="84"/>
      <c r="GHH13" s="84"/>
      <c r="GHI13" s="84"/>
      <c r="GHJ13" s="84"/>
      <c r="GHK13" s="84"/>
      <c r="GHL13" s="84"/>
      <c r="GHM13" s="84"/>
      <c r="GHN13" s="84"/>
      <c r="GHO13" s="84"/>
      <c r="GHP13" s="84"/>
      <c r="GHQ13" s="84"/>
      <c r="GHR13" s="84"/>
      <c r="GHS13" s="84"/>
      <c r="GHT13" s="84"/>
      <c r="GHU13" s="84"/>
      <c r="GHV13" s="84"/>
      <c r="GHW13" s="84"/>
      <c r="GHX13" s="84"/>
      <c r="GHY13" s="84"/>
      <c r="GHZ13" s="84"/>
      <c r="GIA13" s="84"/>
      <c r="GIB13" s="84"/>
      <c r="GIC13" s="84"/>
      <c r="GID13" s="84"/>
      <c r="GIE13" s="84"/>
      <c r="GIF13" s="84"/>
      <c r="GIG13" s="84"/>
      <c r="GIH13" s="84"/>
      <c r="GII13" s="84"/>
      <c r="GIJ13" s="84"/>
      <c r="GIK13" s="84"/>
      <c r="GIL13" s="84"/>
      <c r="GIM13" s="84"/>
      <c r="GIN13" s="84"/>
      <c r="GIO13" s="84"/>
      <c r="GIP13" s="84"/>
      <c r="GIQ13" s="84"/>
      <c r="GIR13" s="84"/>
      <c r="GIS13" s="84"/>
      <c r="GIT13" s="84"/>
      <c r="GIU13" s="84"/>
      <c r="GIV13" s="84"/>
      <c r="GIW13" s="84"/>
      <c r="GIX13" s="84"/>
      <c r="GIY13" s="84"/>
      <c r="GIZ13" s="84"/>
      <c r="GJA13" s="84"/>
      <c r="GJB13" s="84"/>
      <c r="GJC13" s="84"/>
      <c r="GJD13" s="84"/>
      <c r="GJE13" s="84"/>
      <c r="GJF13" s="84"/>
      <c r="GJG13" s="84"/>
      <c r="GJH13" s="84"/>
      <c r="GJI13" s="84"/>
      <c r="GJJ13" s="84"/>
      <c r="GJK13" s="84"/>
      <c r="GJL13" s="84"/>
      <c r="GJM13" s="84"/>
      <c r="GJN13" s="84"/>
      <c r="GJO13" s="84"/>
      <c r="GJP13" s="84"/>
      <c r="GJQ13" s="84"/>
      <c r="GJR13" s="84"/>
      <c r="GJS13" s="84"/>
      <c r="GJT13" s="84"/>
      <c r="GJU13" s="84"/>
      <c r="GJV13" s="84"/>
      <c r="GJW13" s="84"/>
      <c r="GJX13" s="84"/>
      <c r="GJY13" s="84"/>
      <c r="GJZ13" s="84"/>
      <c r="GKA13" s="84"/>
      <c r="GKB13" s="84"/>
      <c r="GKC13" s="84"/>
      <c r="GKD13" s="84"/>
      <c r="GKE13" s="84"/>
      <c r="GKF13" s="84"/>
      <c r="GKG13" s="84"/>
      <c r="GKH13" s="84"/>
      <c r="GKI13" s="84"/>
      <c r="GKJ13" s="84"/>
      <c r="GKK13" s="84"/>
      <c r="GKL13" s="84"/>
      <c r="GKM13" s="84"/>
      <c r="GKN13" s="84"/>
      <c r="GKO13" s="84"/>
      <c r="GKP13" s="84"/>
      <c r="GKQ13" s="84"/>
      <c r="GKR13" s="84"/>
      <c r="GKS13" s="84"/>
      <c r="GKT13" s="84"/>
      <c r="GKU13" s="84"/>
      <c r="GKV13" s="84"/>
      <c r="GKW13" s="84"/>
      <c r="GKX13" s="84"/>
      <c r="GKY13" s="84"/>
      <c r="GKZ13" s="84"/>
      <c r="GLA13" s="84"/>
      <c r="GLB13" s="84"/>
      <c r="GLC13" s="84"/>
      <c r="GLD13" s="84"/>
      <c r="GLE13" s="84"/>
      <c r="GLF13" s="84"/>
      <c r="GLG13" s="84"/>
      <c r="GLH13" s="84"/>
      <c r="GLI13" s="84"/>
      <c r="GLJ13" s="84"/>
      <c r="GLK13" s="84"/>
      <c r="GLL13" s="84"/>
      <c r="GLM13" s="84"/>
      <c r="GLN13" s="84"/>
      <c r="GLO13" s="84"/>
      <c r="GLP13" s="84"/>
      <c r="GLQ13" s="84"/>
      <c r="GLR13" s="84"/>
      <c r="GLS13" s="84"/>
      <c r="GLT13" s="84"/>
      <c r="GLU13" s="84"/>
      <c r="GLV13" s="84"/>
      <c r="GLW13" s="84"/>
      <c r="GLX13" s="84"/>
      <c r="GLY13" s="84"/>
      <c r="GLZ13" s="84"/>
      <c r="GMA13" s="84"/>
      <c r="GMB13" s="84"/>
      <c r="GMC13" s="84"/>
      <c r="GMD13" s="84"/>
      <c r="GME13" s="84"/>
      <c r="GMF13" s="84"/>
      <c r="GMG13" s="84"/>
      <c r="GMH13" s="84"/>
      <c r="GMI13" s="84"/>
      <c r="GMJ13" s="84"/>
      <c r="GMK13" s="84"/>
      <c r="GML13" s="84"/>
      <c r="GMM13" s="84"/>
      <c r="GMN13" s="84"/>
      <c r="GMO13" s="84"/>
      <c r="GMP13" s="84"/>
      <c r="GMQ13" s="84"/>
      <c r="GMR13" s="84"/>
      <c r="GMS13" s="84"/>
      <c r="GMT13" s="84"/>
      <c r="GMU13" s="84"/>
      <c r="GMV13" s="84"/>
      <c r="GMW13" s="84"/>
      <c r="GMX13" s="84"/>
      <c r="GMY13" s="84"/>
      <c r="GMZ13" s="84"/>
      <c r="GNA13" s="84"/>
      <c r="GNB13" s="84"/>
      <c r="GNC13" s="84"/>
      <c r="GND13" s="84"/>
      <c r="GNE13" s="84"/>
      <c r="GNF13" s="84"/>
      <c r="GNG13" s="84"/>
      <c r="GNH13" s="84"/>
      <c r="GNI13" s="84"/>
      <c r="GNJ13" s="84"/>
      <c r="GNK13" s="84"/>
      <c r="GNL13" s="84"/>
      <c r="GNM13" s="84"/>
      <c r="GNN13" s="84"/>
      <c r="GNO13" s="84"/>
      <c r="GNP13" s="84"/>
      <c r="GNQ13" s="84"/>
      <c r="GNR13" s="84"/>
      <c r="GNS13" s="84"/>
      <c r="GNT13" s="84"/>
      <c r="GNU13" s="84"/>
      <c r="GNV13" s="84"/>
      <c r="GNW13" s="84"/>
      <c r="GNX13" s="84"/>
      <c r="GNY13" s="84"/>
      <c r="GNZ13" s="84"/>
      <c r="GOA13" s="84"/>
      <c r="GOB13" s="84"/>
      <c r="GOC13" s="84"/>
      <c r="GOD13" s="84"/>
      <c r="GOE13" s="84"/>
      <c r="GOF13" s="84"/>
      <c r="GOG13" s="84"/>
      <c r="GOH13" s="84"/>
      <c r="GOI13" s="84"/>
      <c r="GOJ13" s="84"/>
      <c r="GOK13" s="84"/>
      <c r="GOL13" s="84"/>
      <c r="GOM13" s="84"/>
      <c r="GON13" s="84"/>
      <c r="GOO13" s="84"/>
      <c r="GOP13" s="84"/>
      <c r="GOQ13" s="84"/>
      <c r="GOR13" s="84"/>
      <c r="GOS13" s="84"/>
      <c r="GOT13" s="84"/>
      <c r="GOU13" s="84"/>
      <c r="GOV13" s="84"/>
      <c r="GOW13" s="84"/>
      <c r="GOX13" s="84"/>
      <c r="GOY13" s="84"/>
      <c r="GOZ13" s="84"/>
      <c r="GPA13" s="84"/>
      <c r="GPB13" s="84"/>
      <c r="GPC13" s="84"/>
      <c r="GPD13" s="84"/>
      <c r="GPE13" s="84"/>
      <c r="GPF13" s="84"/>
      <c r="GPG13" s="84"/>
      <c r="GPH13" s="84"/>
      <c r="GPI13" s="84"/>
      <c r="GPJ13" s="84"/>
      <c r="GPK13" s="84"/>
      <c r="GPL13" s="84"/>
      <c r="GPM13" s="84"/>
      <c r="GPN13" s="84"/>
      <c r="GPO13" s="84"/>
      <c r="GPP13" s="84"/>
      <c r="GPQ13" s="84"/>
      <c r="GPR13" s="84"/>
      <c r="GPS13" s="84"/>
      <c r="GPT13" s="84"/>
      <c r="GPU13" s="84"/>
      <c r="GPV13" s="84"/>
      <c r="GPW13" s="84"/>
      <c r="GPX13" s="84"/>
      <c r="GPY13" s="84"/>
      <c r="GPZ13" s="84"/>
      <c r="GQA13" s="84"/>
      <c r="GQB13" s="84"/>
      <c r="GQC13" s="84"/>
      <c r="GQD13" s="84"/>
      <c r="GQE13" s="84"/>
      <c r="GQF13" s="84"/>
      <c r="GQG13" s="84"/>
      <c r="GQH13" s="84"/>
      <c r="GQI13" s="84"/>
      <c r="GQJ13" s="84"/>
      <c r="GQK13" s="84"/>
      <c r="GQL13" s="84"/>
      <c r="GQM13" s="84"/>
      <c r="GQN13" s="84"/>
      <c r="GQO13" s="84"/>
      <c r="GQP13" s="84"/>
      <c r="GQQ13" s="84"/>
      <c r="GQR13" s="84"/>
      <c r="GQS13" s="84"/>
      <c r="GQT13" s="84"/>
      <c r="GQU13" s="84"/>
      <c r="GQV13" s="84"/>
      <c r="GQW13" s="84"/>
      <c r="GQX13" s="84"/>
      <c r="GQY13" s="84"/>
      <c r="GQZ13" s="84"/>
      <c r="GRA13" s="84"/>
      <c r="GRB13" s="84"/>
      <c r="GRC13" s="84"/>
      <c r="GRD13" s="84"/>
      <c r="GRE13" s="84"/>
      <c r="GRF13" s="84"/>
      <c r="GRG13" s="84"/>
      <c r="GRH13" s="84"/>
      <c r="GRI13" s="84"/>
      <c r="GRJ13" s="84"/>
      <c r="GRK13" s="84"/>
      <c r="GRL13" s="84"/>
      <c r="GRM13" s="84"/>
      <c r="GRN13" s="84"/>
      <c r="GRO13" s="84"/>
      <c r="GRP13" s="84"/>
      <c r="GRQ13" s="84"/>
      <c r="GRR13" s="84"/>
      <c r="GRS13" s="84"/>
      <c r="GRT13" s="84"/>
      <c r="GRU13" s="84"/>
      <c r="GRV13" s="84"/>
      <c r="GRW13" s="84"/>
      <c r="GRX13" s="84"/>
      <c r="GRY13" s="84"/>
      <c r="GRZ13" s="84"/>
      <c r="GSA13" s="84"/>
      <c r="GSB13" s="84"/>
      <c r="GSC13" s="84"/>
      <c r="GSD13" s="84"/>
      <c r="GSE13" s="84"/>
      <c r="GSF13" s="84"/>
      <c r="GSG13" s="84"/>
      <c r="GSH13" s="84"/>
      <c r="GSI13" s="84"/>
      <c r="GSJ13" s="84"/>
      <c r="GSK13" s="84"/>
      <c r="GSL13" s="84"/>
      <c r="GSM13" s="84"/>
      <c r="GSN13" s="84"/>
      <c r="GSO13" s="84"/>
      <c r="GSP13" s="84"/>
      <c r="GSQ13" s="84"/>
      <c r="GSR13" s="84"/>
      <c r="GSS13" s="84"/>
      <c r="GST13" s="84"/>
      <c r="GSU13" s="84"/>
      <c r="GSV13" s="84"/>
      <c r="GSW13" s="84"/>
      <c r="GSX13" s="84"/>
      <c r="GSY13" s="84"/>
      <c r="GSZ13" s="84"/>
      <c r="GTA13" s="84"/>
      <c r="GTB13" s="84"/>
      <c r="GTC13" s="84"/>
      <c r="GTD13" s="84"/>
      <c r="GTE13" s="84"/>
      <c r="GTF13" s="84"/>
      <c r="GTG13" s="84"/>
      <c r="GTH13" s="84"/>
      <c r="GTI13" s="84"/>
      <c r="GTJ13" s="84"/>
      <c r="GTK13" s="84"/>
      <c r="GTL13" s="84"/>
      <c r="GTM13" s="84"/>
      <c r="GTN13" s="84"/>
      <c r="GTO13" s="84"/>
      <c r="GTP13" s="84"/>
      <c r="GTQ13" s="84"/>
      <c r="GTR13" s="84"/>
      <c r="GTS13" s="84"/>
      <c r="GTT13" s="84"/>
      <c r="GTU13" s="84"/>
      <c r="GTV13" s="84"/>
      <c r="GTW13" s="84"/>
      <c r="GTX13" s="84"/>
      <c r="GTY13" s="84"/>
      <c r="GTZ13" s="84"/>
      <c r="GUA13" s="84"/>
      <c r="GUB13" s="84"/>
      <c r="GUC13" s="84"/>
      <c r="GUD13" s="84"/>
      <c r="GUE13" s="84"/>
      <c r="GUF13" s="84"/>
      <c r="GUG13" s="84"/>
      <c r="GUH13" s="84"/>
      <c r="GUI13" s="84"/>
      <c r="GUJ13" s="84"/>
      <c r="GUK13" s="84"/>
      <c r="GUL13" s="84"/>
      <c r="GUM13" s="84"/>
      <c r="GUN13" s="84"/>
      <c r="GUO13" s="84"/>
      <c r="GUP13" s="84"/>
      <c r="GUQ13" s="84"/>
      <c r="GUR13" s="84"/>
      <c r="GUS13" s="84"/>
      <c r="GUT13" s="84"/>
      <c r="GUU13" s="84"/>
      <c r="GUV13" s="84"/>
      <c r="GUW13" s="84"/>
      <c r="GUX13" s="84"/>
      <c r="GUY13" s="84"/>
      <c r="GUZ13" s="84"/>
      <c r="GVA13" s="84"/>
      <c r="GVB13" s="84"/>
      <c r="GVC13" s="84"/>
      <c r="GVD13" s="84"/>
      <c r="GVE13" s="84"/>
      <c r="GVF13" s="84"/>
      <c r="GVG13" s="84"/>
      <c r="GVH13" s="84"/>
      <c r="GVI13" s="84"/>
      <c r="GVJ13" s="84"/>
      <c r="GVK13" s="84"/>
      <c r="GVL13" s="84"/>
      <c r="GVM13" s="84"/>
      <c r="GVN13" s="84"/>
      <c r="GVO13" s="84"/>
      <c r="GVP13" s="84"/>
      <c r="GVQ13" s="84"/>
      <c r="GVR13" s="84"/>
      <c r="GVS13" s="84"/>
      <c r="GVT13" s="84"/>
      <c r="GVU13" s="84"/>
      <c r="GVV13" s="84"/>
      <c r="GVW13" s="84"/>
      <c r="GVX13" s="84"/>
      <c r="GVY13" s="84"/>
      <c r="GVZ13" s="84"/>
      <c r="GWA13" s="84"/>
      <c r="GWB13" s="84"/>
      <c r="GWC13" s="84"/>
      <c r="GWD13" s="84"/>
      <c r="GWE13" s="84"/>
      <c r="GWF13" s="84"/>
      <c r="GWG13" s="84"/>
      <c r="GWH13" s="84"/>
      <c r="GWI13" s="84"/>
      <c r="GWJ13" s="84"/>
      <c r="GWK13" s="84"/>
      <c r="GWL13" s="84"/>
      <c r="GWM13" s="84"/>
      <c r="GWN13" s="84"/>
      <c r="GWO13" s="84"/>
      <c r="GWP13" s="84"/>
      <c r="GWQ13" s="84"/>
      <c r="GWR13" s="84"/>
      <c r="GWS13" s="84"/>
      <c r="GWT13" s="84"/>
      <c r="GWU13" s="84"/>
      <c r="GWV13" s="84"/>
      <c r="GWW13" s="84"/>
      <c r="GWX13" s="84"/>
      <c r="GWY13" s="84"/>
      <c r="GWZ13" s="84"/>
      <c r="GXA13" s="84"/>
      <c r="GXB13" s="84"/>
      <c r="GXC13" s="84"/>
      <c r="GXD13" s="84"/>
      <c r="GXE13" s="84"/>
      <c r="GXF13" s="84"/>
      <c r="GXG13" s="84"/>
      <c r="GXH13" s="84"/>
      <c r="GXI13" s="84"/>
      <c r="GXJ13" s="84"/>
      <c r="GXK13" s="84"/>
      <c r="GXL13" s="84"/>
      <c r="GXM13" s="84"/>
      <c r="GXN13" s="84"/>
      <c r="GXO13" s="84"/>
      <c r="GXP13" s="84"/>
      <c r="GXQ13" s="84"/>
      <c r="GXR13" s="84"/>
      <c r="GXS13" s="84"/>
      <c r="GXT13" s="84"/>
      <c r="GXU13" s="84"/>
      <c r="GXV13" s="84"/>
      <c r="GXW13" s="84"/>
      <c r="GXX13" s="84"/>
      <c r="GXY13" s="84"/>
      <c r="GXZ13" s="84"/>
      <c r="GYA13" s="84"/>
      <c r="GYB13" s="84"/>
      <c r="GYC13" s="84"/>
      <c r="GYD13" s="84"/>
      <c r="GYE13" s="84"/>
      <c r="GYF13" s="84"/>
      <c r="GYG13" s="84"/>
      <c r="GYH13" s="84"/>
      <c r="GYI13" s="84"/>
      <c r="GYJ13" s="84"/>
      <c r="GYK13" s="84"/>
      <c r="GYL13" s="84"/>
      <c r="GYM13" s="84"/>
      <c r="GYN13" s="84"/>
      <c r="GYO13" s="84"/>
      <c r="GYP13" s="84"/>
      <c r="GYQ13" s="84"/>
      <c r="GYR13" s="84"/>
      <c r="GYS13" s="84"/>
      <c r="GYT13" s="84"/>
      <c r="GYU13" s="84"/>
      <c r="GYV13" s="84"/>
      <c r="GYW13" s="84"/>
      <c r="GYX13" s="84"/>
      <c r="GYY13" s="84"/>
      <c r="GYZ13" s="84"/>
      <c r="GZA13" s="84"/>
      <c r="GZB13" s="84"/>
      <c r="GZC13" s="84"/>
      <c r="GZD13" s="84"/>
      <c r="GZE13" s="84"/>
      <c r="GZF13" s="84"/>
      <c r="GZG13" s="84"/>
      <c r="GZH13" s="84"/>
      <c r="GZI13" s="84"/>
      <c r="GZJ13" s="84"/>
      <c r="GZK13" s="84"/>
      <c r="GZL13" s="84"/>
      <c r="GZM13" s="84"/>
      <c r="GZN13" s="84"/>
      <c r="GZO13" s="84"/>
      <c r="GZP13" s="84"/>
      <c r="GZQ13" s="84"/>
      <c r="GZR13" s="84"/>
      <c r="GZS13" s="84"/>
      <c r="GZT13" s="84"/>
      <c r="GZU13" s="84"/>
      <c r="GZV13" s="84"/>
      <c r="GZW13" s="84"/>
      <c r="GZX13" s="84"/>
      <c r="GZY13" s="84"/>
      <c r="GZZ13" s="84"/>
      <c r="HAA13" s="84"/>
      <c r="HAB13" s="84"/>
      <c r="HAC13" s="84"/>
      <c r="HAD13" s="84"/>
      <c r="HAE13" s="84"/>
      <c r="HAF13" s="84"/>
      <c r="HAG13" s="84"/>
      <c r="HAH13" s="84"/>
      <c r="HAI13" s="84"/>
      <c r="HAJ13" s="84"/>
      <c r="HAK13" s="84"/>
      <c r="HAL13" s="84"/>
      <c r="HAM13" s="84"/>
      <c r="HAN13" s="84"/>
      <c r="HAO13" s="84"/>
      <c r="HAP13" s="84"/>
      <c r="HAQ13" s="84"/>
      <c r="HAR13" s="84"/>
      <c r="HAS13" s="84"/>
      <c r="HAT13" s="84"/>
      <c r="HAU13" s="84"/>
      <c r="HAV13" s="84"/>
      <c r="HAW13" s="84"/>
      <c r="HAX13" s="84"/>
      <c r="HAY13" s="84"/>
      <c r="HAZ13" s="84"/>
      <c r="HBA13" s="84"/>
      <c r="HBB13" s="84"/>
      <c r="HBC13" s="84"/>
      <c r="HBD13" s="84"/>
      <c r="HBE13" s="84"/>
      <c r="HBF13" s="84"/>
      <c r="HBG13" s="84"/>
      <c r="HBH13" s="84"/>
      <c r="HBI13" s="84"/>
      <c r="HBJ13" s="84"/>
      <c r="HBK13" s="84"/>
      <c r="HBL13" s="84"/>
      <c r="HBM13" s="84"/>
      <c r="HBN13" s="84"/>
      <c r="HBO13" s="84"/>
      <c r="HBP13" s="84"/>
      <c r="HBQ13" s="84"/>
      <c r="HBR13" s="84"/>
      <c r="HBS13" s="84"/>
      <c r="HBT13" s="84"/>
      <c r="HBU13" s="84"/>
      <c r="HBV13" s="84"/>
      <c r="HBW13" s="84"/>
      <c r="HBX13" s="84"/>
      <c r="HBY13" s="84"/>
      <c r="HBZ13" s="84"/>
      <c r="HCA13" s="84"/>
      <c r="HCB13" s="84"/>
      <c r="HCC13" s="84"/>
      <c r="HCD13" s="84"/>
      <c r="HCE13" s="84"/>
      <c r="HCF13" s="84"/>
      <c r="HCG13" s="84"/>
      <c r="HCH13" s="84"/>
      <c r="HCI13" s="84"/>
      <c r="HCJ13" s="84"/>
      <c r="HCK13" s="84"/>
      <c r="HCL13" s="84"/>
      <c r="HCM13" s="84"/>
      <c r="HCN13" s="84"/>
      <c r="HCO13" s="84"/>
      <c r="HCP13" s="84"/>
      <c r="HCQ13" s="84"/>
      <c r="HCR13" s="84"/>
      <c r="HCS13" s="84"/>
      <c r="HCT13" s="84"/>
      <c r="HCU13" s="84"/>
      <c r="HCV13" s="84"/>
      <c r="HCW13" s="84"/>
      <c r="HCX13" s="84"/>
      <c r="HCY13" s="84"/>
      <c r="HCZ13" s="84"/>
      <c r="HDA13" s="84"/>
      <c r="HDB13" s="84"/>
      <c r="HDC13" s="84"/>
      <c r="HDD13" s="84"/>
      <c r="HDE13" s="84"/>
      <c r="HDF13" s="84"/>
      <c r="HDG13" s="84"/>
      <c r="HDH13" s="84"/>
      <c r="HDI13" s="84"/>
      <c r="HDJ13" s="84"/>
      <c r="HDK13" s="84"/>
      <c r="HDL13" s="84"/>
      <c r="HDM13" s="84"/>
      <c r="HDN13" s="84"/>
      <c r="HDO13" s="84"/>
      <c r="HDP13" s="84"/>
      <c r="HDQ13" s="84"/>
      <c r="HDR13" s="84"/>
      <c r="HDS13" s="84"/>
      <c r="HDT13" s="84"/>
      <c r="HDU13" s="84"/>
      <c r="HDV13" s="84"/>
      <c r="HDW13" s="84"/>
      <c r="HDX13" s="84"/>
      <c r="HDY13" s="84"/>
      <c r="HDZ13" s="84"/>
      <c r="HEA13" s="84"/>
      <c r="HEB13" s="84"/>
      <c r="HEC13" s="84"/>
      <c r="HED13" s="84"/>
      <c r="HEE13" s="84"/>
      <c r="HEF13" s="84"/>
      <c r="HEG13" s="84"/>
      <c r="HEH13" s="84"/>
      <c r="HEI13" s="84"/>
      <c r="HEJ13" s="84"/>
      <c r="HEK13" s="84"/>
      <c r="HEL13" s="84"/>
      <c r="HEM13" s="84"/>
      <c r="HEN13" s="84"/>
      <c r="HEO13" s="84"/>
      <c r="HEP13" s="84"/>
      <c r="HEQ13" s="84"/>
      <c r="HER13" s="84"/>
      <c r="HES13" s="84"/>
      <c r="HET13" s="84"/>
      <c r="HEU13" s="84"/>
      <c r="HEV13" s="84"/>
      <c r="HEW13" s="84"/>
      <c r="HEX13" s="84"/>
      <c r="HEY13" s="84"/>
      <c r="HEZ13" s="84"/>
      <c r="HFA13" s="84"/>
      <c r="HFB13" s="84"/>
      <c r="HFC13" s="84"/>
      <c r="HFD13" s="84"/>
      <c r="HFE13" s="84"/>
      <c r="HFF13" s="84"/>
      <c r="HFG13" s="84"/>
      <c r="HFH13" s="84"/>
      <c r="HFI13" s="84"/>
      <c r="HFJ13" s="84"/>
      <c r="HFK13" s="84"/>
      <c r="HFL13" s="84"/>
      <c r="HFM13" s="84"/>
      <c r="HFN13" s="84"/>
      <c r="HFO13" s="84"/>
      <c r="HFP13" s="84"/>
      <c r="HFQ13" s="84"/>
      <c r="HFR13" s="84"/>
      <c r="HFS13" s="84"/>
      <c r="HFT13" s="84"/>
      <c r="HFU13" s="84"/>
      <c r="HFV13" s="84"/>
      <c r="HFW13" s="84"/>
      <c r="HFX13" s="84"/>
      <c r="HFY13" s="84"/>
      <c r="HFZ13" s="84"/>
      <c r="HGA13" s="84"/>
      <c r="HGB13" s="84"/>
      <c r="HGC13" s="84"/>
      <c r="HGD13" s="84"/>
      <c r="HGE13" s="84"/>
      <c r="HGF13" s="84"/>
      <c r="HGG13" s="84"/>
      <c r="HGH13" s="84"/>
      <c r="HGI13" s="84"/>
      <c r="HGJ13" s="84"/>
      <c r="HGK13" s="84"/>
      <c r="HGL13" s="84"/>
      <c r="HGM13" s="84"/>
      <c r="HGN13" s="84"/>
      <c r="HGO13" s="84"/>
      <c r="HGP13" s="84"/>
      <c r="HGQ13" s="84"/>
      <c r="HGR13" s="84"/>
      <c r="HGS13" s="84"/>
      <c r="HGT13" s="84"/>
      <c r="HGU13" s="84"/>
      <c r="HGV13" s="84"/>
      <c r="HGW13" s="84"/>
      <c r="HGX13" s="84"/>
      <c r="HGY13" s="84"/>
      <c r="HGZ13" s="84"/>
      <c r="HHA13" s="84"/>
      <c r="HHB13" s="84"/>
      <c r="HHC13" s="84"/>
      <c r="HHD13" s="84"/>
      <c r="HHE13" s="84"/>
      <c r="HHF13" s="84"/>
      <c r="HHG13" s="84"/>
      <c r="HHH13" s="84"/>
      <c r="HHI13" s="84"/>
      <c r="HHJ13" s="84"/>
      <c r="HHK13" s="84"/>
      <c r="HHL13" s="84"/>
      <c r="HHM13" s="84"/>
      <c r="HHN13" s="84"/>
      <c r="HHO13" s="84"/>
      <c r="HHP13" s="84"/>
      <c r="HHQ13" s="84"/>
      <c r="HHR13" s="84"/>
      <c r="HHS13" s="84"/>
      <c r="HHT13" s="84"/>
      <c r="HHU13" s="84"/>
      <c r="HHV13" s="84"/>
      <c r="HHW13" s="84"/>
      <c r="HHX13" s="84"/>
      <c r="HHY13" s="84"/>
      <c r="HHZ13" s="84"/>
      <c r="HIA13" s="84"/>
      <c r="HIB13" s="84"/>
      <c r="HIC13" s="84"/>
      <c r="HID13" s="84"/>
      <c r="HIE13" s="84"/>
      <c r="HIF13" s="84"/>
      <c r="HIG13" s="84"/>
      <c r="HIH13" s="84"/>
      <c r="HII13" s="84"/>
      <c r="HIJ13" s="84"/>
      <c r="HIK13" s="84"/>
      <c r="HIL13" s="84"/>
      <c r="HIM13" s="84"/>
      <c r="HIN13" s="84"/>
      <c r="HIO13" s="84"/>
      <c r="HIP13" s="84"/>
      <c r="HIQ13" s="84"/>
      <c r="HIR13" s="84"/>
      <c r="HIS13" s="84"/>
      <c r="HIT13" s="84"/>
      <c r="HIU13" s="84"/>
      <c r="HIV13" s="84"/>
      <c r="HIW13" s="84"/>
      <c r="HIX13" s="84"/>
      <c r="HIY13" s="84"/>
      <c r="HIZ13" s="84"/>
      <c r="HJA13" s="84"/>
      <c r="HJB13" s="84"/>
      <c r="HJC13" s="84"/>
      <c r="HJD13" s="84"/>
      <c r="HJE13" s="84"/>
      <c r="HJF13" s="84"/>
      <c r="HJG13" s="84"/>
      <c r="HJH13" s="84"/>
      <c r="HJI13" s="84"/>
      <c r="HJJ13" s="84"/>
      <c r="HJK13" s="84"/>
      <c r="HJL13" s="84"/>
      <c r="HJM13" s="84"/>
      <c r="HJN13" s="84"/>
      <c r="HJO13" s="84"/>
      <c r="HJP13" s="84"/>
      <c r="HJQ13" s="84"/>
      <c r="HJR13" s="84"/>
      <c r="HJS13" s="84"/>
      <c r="HJT13" s="84"/>
      <c r="HJU13" s="84"/>
      <c r="HJV13" s="84"/>
      <c r="HJW13" s="84"/>
      <c r="HJX13" s="84"/>
      <c r="HJY13" s="84"/>
      <c r="HJZ13" s="84"/>
      <c r="HKA13" s="84"/>
      <c r="HKB13" s="84"/>
      <c r="HKC13" s="84"/>
      <c r="HKD13" s="84"/>
      <c r="HKE13" s="84"/>
      <c r="HKF13" s="84"/>
      <c r="HKG13" s="84"/>
      <c r="HKH13" s="84"/>
      <c r="HKI13" s="84"/>
      <c r="HKJ13" s="84"/>
      <c r="HKK13" s="84"/>
      <c r="HKL13" s="84"/>
      <c r="HKM13" s="84"/>
      <c r="HKN13" s="84"/>
      <c r="HKO13" s="84"/>
      <c r="HKP13" s="84"/>
      <c r="HKQ13" s="84"/>
      <c r="HKR13" s="84"/>
      <c r="HKS13" s="84"/>
      <c r="HKT13" s="84"/>
      <c r="HKU13" s="84"/>
      <c r="HKV13" s="84"/>
      <c r="HKW13" s="84"/>
      <c r="HKX13" s="84"/>
      <c r="HKY13" s="84"/>
      <c r="HKZ13" s="84"/>
      <c r="HLA13" s="84"/>
      <c r="HLB13" s="84"/>
      <c r="HLC13" s="84"/>
      <c r="HLD13" s="84"/>
      <c r="HLE13" s="84"/>
      <c r="HLF13" s="84"/>
      <c r="HLG13" s="84"/>
      <c r="HLH13" s="84"/>
      <c r="HLI13" s="84"/>
      <c r="HLJ13" s="84"/>
      <c r="HLK13" s="84"/>
      <c r="HLL13" s="84"/>
      <c r="HLM13" s="84"/>
      <c r="HLN13" s="84"/>
      <c r="HLO13" s="84"/>
      <c r="HLP13" s="84"/>
      <c r="HLQ13" s="84"/>
      <c r="HLR13" s="84"/>
      <c r="HLS13" s="84"/>
      <c r="HLT13" s="84"/>
      <c r="HLU13" s="84"/>
      <c r="HLV13" s="84"/>
      <c r="HLW13" s="84"/>
      <c r="HLX13" s="84"/>
      <c r="HLY13" s="84"/>
      <c r="HLZ13" s="84"/>
      <c r="HMA13" s="84"/>
      <c r="HMB13" s="84"/>
      <c r="HMC13" s="84"/>
      <c r="HMD13" s="84"/>
      <c r="HME13" s="84"/>
      <c r="HMF13" s="84"/>
      <c r="HMG13" s="84"/>
      <c r="HMH13" s="84"/>
      <c r="HMI13" s="84"/>
      <c r="HMJ13" s="84"/>
      <c r="HMK13" s="84"/>
      <c r="HML13" s="84"/>
      <c r="HMM13" s="84"/>
      <c r="HMN13" s="84"/>
      <c r="HMO13" s="84"/>
      <c r="HMP13" s="84"/>
      <c r="HMQ13" s="84"/>
      <c r="HMR13" s="84"/>
      <c r="HMS13" s="84"/>
      <c r="HMT13" s="84"/>
      <c r="HMU13" s="84"/>
      <c r="HMV13" s="84"/>
      <c r="HMW13" s="84"/>
      <c r="HMX13" s="84"/>
      <c r="HMY13" s="84"/>
      <c r="HMZ13" s="84"/>
      <c r="HNA13" s="84"/>
      <c r="HNB13" s="84"/>
      <c r="HNC13" s="84"/>
      <c r="HND13" s="84"/>
      <c r="HNE13" s="84"/>
      <c r="HNF13" s="84"/>
      <c r="HNG13" s="84"/>
      <c r="HNH13" s="84"/>
      <c r="HNI13" s="84"/>
      <c r="HNJ13" s="84"/>
      <c r="HNK13" s="84"/>
      <c r="HNL13" s="84"/>
      <c r="HNM13" s="84"/>
      <c r="HNN13" s="84"/>
      <c r="HNO13" s="84"/>
      <c r="HNP13" s="84"/>
      <c r="HNQ13" s="84"/>
      <c r="HNR13" s="84"/>
      <c r="HNS13" s="84"/>
      <c r="HNT13" s="84"/>
      <c r="HNU13" s="84"/>
      <c r="HNV13" s="84"/>
      <c r="HNW13" s="84"/>
      <c r="HNX13" s="84"/>
      <c r="HNY13" s="84"/>
      <c r="HNZ13" s="84"/>
      <c r="HOA13" s="84"/>
      <c r="HOB13" s="84"/>
      <c r="HOC13" s="84"/>
      <c r="HOD13" s="84"/>
      <c r="HOE13" s="84"/>
      <c r="HOF13" s="84"/>
      <c r="HOG13" s="84"/>
      <c r="HOH13" s="84"/>
      <c r="HOI13" s="84"/>
      <c r="HOJ13" s="84"/>
      <c r="HOK13" s="84"/>
      <c r="HOL13" s="84"/>
      <c r="HOM13" s="84"/>
      <c r="HON13" s="84"/>
      <c r="HOO13" s="84"/>
      <c r="HOP13" s="84"/>
      <c r="HOQ13" s="84"/>
      <c r="HOR13" s="84"/>
      <c r="HOS13" s="84"/>
      <c r="HOT13" s="84"/>
      <c r="HOU13" s="84"/>
      <c r="HOV13" s="84"/>
      <c r="HOW13" s="84"/>
      <c r="HOX13" s="84"/>
      <c r="HOY13" s="84"/>
      <c r="HOZ13" s="84"/>
      <c r="HPA13" s="84"/>
      <c r="HPB13" s="84"/>
      <c r="HPC13" s="84"/>
      <c r="HPD13" s="84"/>
      <c r="HPE13" s="84"/>
      <c r="HPF13" s="84"/>
      <c r="HPG13" s="84"/>
      <c r="HPH13" s="84"/>
      <c r="HPI13" s="84"/>
      <c r="HPJ13" s="84"/>
      <c r="HPK13" s="84"/>
      <c r="HPL13" s="84"/>
      <c r="HPM13" s="84"/>
      <c r="HPN13" s="84"/>
      <c r="HPO13" s="84"/>
      <c r="HPP13" s="84"/>
      <c r="HPQ13" s="84"/>
      <c r="HPR13" s="84"/>
      <c r="HPS13" s="84"/>
      <c r="HPT13" s="84"/>
      <c r="HPU13" s="84"/>
      <c r="HPV13" s="84"/>
      <c r="HPW13" s="84"/>
      <c r="HPX13" s="84"/>
      <c r="HPY13" s="84"/>
      <c r="HPZ13" s="84"/>
      <c r="HQA13" s="84"/>
      <c r="HQB13" s="84"/>
      <c r="HQC13" s="84"/>
      <c r="HQD13" s="84"/>
      <c r="HQE13" s="84"/>
      <c r="HQF13" s="84"/>
      <c r="HQG13" s="84"/>
      <c r="HQH13" s="84"/>
      <c r="HQI13" s="84"/>
      <c r="HQJ13" s="84"/>
      <c r="HQK13" s="84"/>
      <c r="HQL13" s="84"/>
      <c r="HQM13" s="84"/>
      <c r="HQN13" s="84"/>
      <c r="HQO13" s="84"/>
      <c r="HQP13" s="84"/>
      <c r="HQQ13" s="84"/>
      <c r="HQR13" s="84"/>
      <c r="HQS13" s="84"/>
      <c r="HQT13" s="84"/>
      <c r="HQU13" s="84"/>
      <c r="HQV13" s="84"/>
      <c r="HQW13" s="84"/>
      <c r="HQX13" s="84"/>
      <c r="HQY13" s="84"/>
      <c r="HQZ13" s="84"/>
      <c r="HRA13" s="84"/>
      <c r="HRB13" s="84"/>
      <c r="HRC13" s="84"/>
      <c r="HRD13" s="84"/>
      <c r="HRE13" s="84"/>
      <c r="HRF13" s="84"/>
      <c r="HRG13" s="84"/>
      <c r="HRH13" s="84"/>
      <c r="HRI13" s="84"/>
      <c r="HRJ13" s="84"/>
      <c r="HRK13" s="84"/>
      <c r="HRL13" s="84"/>
      <c r="HRM13" s="84"/>
      <c r="HRN13" s="84"/>
      <c r="HRO13" s="84"/>
      <c r="HRP13" s="84"/>
      <c r="HRQ13" s="84"/>
      <c r="HRR13" s="84"/>
      <c r="HRS13" s="84"/>
      <c r="HRT13" s="84"/>
      <c r="HRU13" s="84"/>
      <c r="HRV13" s="84"/>
      <c r="HRW13" s="84"/>
      <c r="HRX13" s="84"/>
      <c r="HRY13" s="84"/>
      <c r="HRZ13" s="84"/>
      <c r="HSA13" s="84"/>
      <c r="HSB13" s="84"/>
      <c r="HSC13" s="84"/>
      <c r="HSD13" s="84"/>
      <c r="HSE13" s="84"/>
      <c r="HSF13" s="84"/>
      <c r="HSG13" s="84"/>
      <c r="HSH13" s="84"/>
      <c r="HSI13" s="84"/>
      <c r="HSJ13" s="84"/>
      <c r="HSK13" s="84"/>
      <c r="HSL13" s="84"/>
      <c r="HSM13" s="84"/>
      <c r="HSN13" s="84"/>
      <c r="HSO13" s="84"/>
      <c r="HSP13" s="84"/>
      <c r="HSQ13" s="84"/>
      <c r="HSR13" s="84"/>
      <c r="HSS13" s="84"/>
      <c r="HST13" s="84"/>
      <c r="HSU13" s="84"/>
      <c r="HSV13" s="84"/>
      <c r="HSW13" s="84"/>
      <c r="HSX13" s="84"/>
      <c r="HSY13" s="84"/>
      <c r="HSZ13" s="84"/>
      <c r="HTA13" s="84"/>
      <c r="HTB13" s="84"/>
      <c r="HTC13" s="84"/>
      <c r="HTD13" s="84"/>
      <c r="HTE13" s="84"/>
      <c r="HTF13" s="84"/>
      <c r="HTG13" s="84"/>
      <c r="HTH13" s="84"/>
      <c r="HTI13" s="84"/>
      <c r="HTJ13" s="84"/>
      <c r="HTK13" s="84"/>
      <c r="HTL13" s="84"/>
      <c r="HTM13" s="84"/>
      <c r="HTN13" s="84"/>
      <c r="HTO13" s="84"/>
      <c r="HTP13" s="84"/>
      <c r="HTQ13" s="84"/>
      <c r="HTR13" s="84"/>
      <c r="HTS13" s="84"/>
      <c r="HTT13" s="84"/>
      <c r="HTU13" s="84"/>
      <c r="HTV13" s="84"/>
      <c r="HTW13" s="84"/>
      <c r="HTX13" s="84"/>
      <c r="HTY13" s="84"/>
      <c r="HTZ13" s="84"/>
      <c r="HUA13" s="84"/>
      <c r="HUB13" s="84"/>
      <c r="HUC13" s="84"/>
      <c r="HUD13" s="84"/>
      <c r="HUE13" s="84"/>
      <c r="HUF13" s="84"/>
      <c r="HUG13" s="84"/>
      <c r="HUH13" s="84"/>
      <c r="HUI13" s="84"/>
      <c r="HUJ13" s="84"/>
      <c r="HUK13" s="84"/>
      <c r="HUL13" s="84"/>
      <c r="HUM13" s="84"/>
      <c r="HUN13" s="84"/>
      <c r="HUO13" s="84"/>
      <c r="HUP13" s="84"/>
      <c r="HUQ13" s="84"/>
      <c r="HUR13" s="84"/>
      <c r="HUS13" s="84"/>
      <c r="HUT13" s="84"/>
      <c r="HUU13" s="84"/>
      <c r="HUV13" s="84"/>
      <c r="HUW13" s="84"/>
      <c r="HUX13" s="84"/>
      <c r="HUY13" s="84"/>
      <c r="HUZ13" s="84"/>
      <c r="HVA13" s="84"/>
      <c r="HVB13" s="84"/>
      <c r="HVC13" s="84"/>
      <c r="HVD13" s="84"/>
      <c r="HVE13" s="84"/>
      <c r="HVF13" s="84"/>
      <c r="HVG13" s="84"/>
      <c r="HVH13" s="84"/>
      <c r="HVI13" s="84"/>
      <c r="HVJ13" s="84"/>
      <c r="HVK13" s="84"/>
      <c r="HVL13" s="84"/>
      <c r="HVM13" s="84"/>
      <c r="HVN13" s="84"/>
      <c r="HVO13" s="84"/>
      <c r="HVP13" s="84"/>
      <c r="HVQ13" s="84"/>
      <c r="HVR13" s="84"/>
      <c r="HVS13" s="84"/>
      <c r="HVT13" s="84"/>
      <c r="HVU13" s="84"/>
      <c r="HVV13" s="84"/>
      <c r="HVW13" s="84"/>
      <c r="HVX13" s="84"/>
      <c r="HVY13" s="84"/>
      <c r="HVZ13" s="84"/>
      <c r="HWA13" s="84"/>
      <c r="HWB13" s="84"/>
      <c r="HWC13" s="84"/>
      <c r="HWD13" s="84"/>
      <c r="HWE13" s="84"/>
      <c r="HWF13" s="84"/>
      <c r="HWG13" s="84"/>
      <c r="HWH13" s="84"/>
      <c r="HWI13" s="84"/>
      <c r="HWJ13" s="84"/>
      <c r="HWK13" s="84"/>
      <c r="HWL13" s="84"/>
      <c r="HWM13" s="84"/>
      <c r="HWN13" s="84"/>
      <c r="HWO13" s="84"/>
      <c r="HWP13" s="84"/>
      <c r="HWQ13" s="84"/>
      <c r="HWR13" s="84"/>
      <c r="HWS13" s="84"/>
      <c r="HWT13" s="84"/>
      <c r="HWU13" s="84"/>
      <c r="HWV13" s="84"/>
      <c r="HWW13" s="84"/>
      <c r="HWX13" s="84"/>
      <c r="HWY13" s="84"/>
      <c r="HWZ13" s="84"/>
      <c r="HXA13" s="84"/>
      <c r="HXB13" s="84"/>
      <c r="HXC13" s="84"/>
      <c r="HXD13" s="84"/>
      <c r="HXE13" s="84"/>
      <c r="HXF13" s="84"/>
      <c r="HXG13" s="84"/>
      <c r="HXH13" s="84"/>
      <c r="HXI13" s="84"/>
      <c r="HXJ13" s="84"/>
      <c r="HXK13" s="84"/>
      <c r="HXL13" s="84"/>
      <c r="HXM13" s="84"/>
      <c r="HXN13" s="84"/>
      <c r="HXO13" s="84"/>
      <c r="HXP13" s="84"/>
      <c r="HXQ13" s="84"/>
      <c r="HXR13" s="84"/>
      <c r="HXS13" s="84"/>
      <c r="HXT13" s="84"/>
      <c r="HXU13" s="84"/>
      <c r="HXV13" s="84"/>
      <c r="HXW13" s="84"/>
      <c r="HXX13" s="84"/>
      <c r="HXY13" s="84"/>
      <c r="HXZ13" s="84"/>
      <c r="HYA13" s="84"/>
      <c r="HYB13" s="84"/>
      <c r="HYC13" s="84"/>
      <c r="HYD13" s="84"/>
      <c r="HYE13" s="84"/>
      <c r="HYF13" s="84"/>
      <c r="HYG13" s="84"/>
      <c r="HYH13" s="84"/>
      <c r="HYI13" s="84"/>
      <c r="HYJ13" s="84"/>
      <c r="HYK13" s="84"/>
      <c r="HYL13" s="84"/>
      <c r="HYM13" s="84"/>
      <c r="HYN13" s="84"/>
      <c r="HYO13" s="84"/>
      <c r="HYP13" s="84"/>
      <c r="HYQ13" s="84"/>
      <c r="HYR13" s="84"/>
      <c r="HYS13" s="84"/>
      <c r="HYT13" s="84"/>
      <c r="HYU13" s="84"/>
      <c r="HYV13" s="84"/>
      <c r="HYW13" s="84"/>
      <c r="HYX13" s="84"/>
      <c r="HYY13" s="84"/>
      <c r="HYZ13" s="84"/>
      <c r="HZA13" s="84"/>
      <c r="HZB13" s="84"/>
      <c r="HZC13" s="84"/>
      <c r="HZD13" s="84"/>
      <c r="HZE13" s="84"/>
      <c r="HZF13" s="84"/>
      <c r="HZG13" s="84"/>
      <c r="HZH13" s="84"/>
      <c r="HZI13" s="84"/>
      <c r="HZJ13" s="84"/>
      <c r="HZK13" s="84"/>
      <c r="HZL13" s="84"/>
      <c r="HZM13" s="84"/>
      <c r="HZN13" s="84"/>
      <c r="HZO13" s="84"/>
      <c r="HZP13" s="84"/>
      <c r="HZQ13" s="84"/>
      <c r="HZR13" s="84"/>
      <c r="HZS13" s="84"/>
      <c r="HZT13" s="84"/>
      <c r="HZU13" s="84"/>
      <c r="HZV13" s="84"/>
      <c r="HZW13" s="84"/>
      <c r="HZX13" s="84"/>
      <c r="HZY13" s="84"/>
      <c r="HZZ13" s="84"/>
      <c r="IAA13" s="84"/>
      <c r="IAB13" s="84"/>
      <c r="IAC13" s="84"/>
      <c r="IAD13" s="84"/>
      <c r="IAE13" s="84"/>
      <c r="IAF13" s="84"/>
      <c r="IAG13" s="84"/>
      <c r="IAH13" s="84"/>
      <c r="IAI13" s="84"/>
      <c r="IAJ13" s="84"/>
      <c r="IAK13" s="84"/>
      <c r="IAL13" s="84"/>
      <c r="IAM13" s="84"/>
      <c r="IAN13" s="84"/>
      <c r="IAO13" s="84"/>
      <c r="IAP13" s="84"/>
      <c r="IAQ13" s="84"/>
      <c r="IAR13" s="84"/>
      <c r="IAS13" s="84"/>
      <c r="IAT13" s="84"/>
      <c r="IAU13" s="84"/>
      <c r="IAV13" s="84"/>
      <c r="IAW13" s="84"/>
      <c r="IAX13" s="84"/>
      <c r="IAY13" s="84"/>
      <c r="IAZ13" s="84"/>
      <c r="IBA13" s="84"/>
      <c r="IBB13" s="84"/>
      <c r="IBC13" s="84"/>
      <c r="IBD13" s="84"/>
      <c r="IBE13" s="84"/>
      <c r="IBF13" s="84"/>
      <c r="IBG13" s="84"/>
      <c r="IBH13" s="84"/>
      <c r="IBI13" s="84"/>
      <c r="IBJ13" s="84"/>
      <c r="IBK13" s="84"/>
      <c r="IBL13" s="84"/>
      <c r="IBM13" s="84"/>
      <c r="IBN13" s="84"/>
      <c r="IBO13" s="84"/>
      <c r="IBP13" s="84"/>
      <c r="IBQ13" s="84"/>
      <c r="IBR13" s="84"/>
      <c r="IBS13" s="84"/>
      <c r="IBT13" s="84"/>
      <c r="IBU13" s="84"/>
      <c r="IBV13" s="84"/>
      <c r="IBW13" s="84"/>
      <c r="IBX13" s="84"/>
      <c r="IBY13" s="84"/>
      <c r="IBZ13" s="84"/>
      <c r="ICA13" s="84"/>
      <c r="ICB13" s="84"/>
      <c r="ICC13" s="84"/>
      <c r="ICD13" s="84"/>
      <c r="ICE13" s="84"/>
      <c r="ICF13" s="84"/>
      <c r="ICG13" s="84"/>
      <c r="ICH13" s="84"/>
      <c r="ICI13" s="84"/>
      <c r="ICJ13" s="84"/>
      <c r="ICK13" s="84"/>
      <c r="ICL13" s="84"/>
      <c r="ICM13" s="84"/>
      <c r="ICN13" s="84"/>
      <c r="ICO13" s="84"/>
      <c r="ICP13" s="84"/>
      <c r="ICQ13" s="84"/>
      <c r="ICR13" s="84"/>
      <c r="ICS13" s="84"/>
      <c r="ICT13" s="84"/>
      <c r="ICU13" s="84"/>
      <c r="ICV13" s="84"/>
      <c r="ICW13" s="84"/>
      <c r="ICX13" s="84"/>
      <c r="ICY13" s="84"/>
      <c r="ICZ13" s="84"/>
      <c r="IDA13" s="84"/>
      <c r="IDB13" s="84"/>
      <c r="IDC13" s="84"/>
      <c r="IDD13" s="84"/>
      <c r="IDE13" s="84"/>
      <c r="IDF13" s="84"/>
      <c r="IDG13" s="84"/>
      <c r="IDH13" s="84"/>
      <c r="IDI13" s="84"/>
      <c r="IDJ13" s="84"/>
      <c r="IDK13" s="84"/>
      <c r="IDL13" s="84"/>
      <c r="IDM13" s="84"/>
      <c r="IDN13" s="84"/>
      <c r="IDO13" s="84"/>
      <c r="IDP13" s="84"/>
      <c r="IDQ13" s="84"/>
      <c r="IDR13" s="84"/>
      <c r="IDS13" s="84"/>
      <c r="IDT13" s="84"/>
      <c r="IDU13" s="84"/>
      <c r="IDV13" s="84"/>
      <c r="IDW13" s="84"/>
      <c r="IDX13" s="84"/>
      <c r="IDY13" s="84"/>
      <c r="IDZ13" s="84"/>
      <c r="IEA13" s="84"/>
      <c r="IEB13" s="84"/>
      <c r="IEC13" s="84"/>
      <c r="IED13" s="84"/>
      <c r="IEE13" s="84"/>
      <c r="IEF13" s="84"/>
      <c r="IEG13" s="84"/>
      <c r="IEH13" s="84"/>
      <c r="IEI13" s="84"/>
      <c r="IEJ13" s="84"/>
      <c r="IEK13" s="84"/>
      <c r="IEL13" s="84"/>
      <c r="IEM13" s="84"/>
      <c r="IEN13" s="84"/>
      <c r="IEO13" s="84"/>
      <c r="IEP13" s="84"/>
      <c r="IEQ13" s="84"/>
      <c r="IER13" s="84"/>
      <c r="IES13" s="84"/>
      <c r="IET13" s="84"/>
      <c r="IEU13" s="84"/>
      <c r="IEV13" s="84"/>
      <c r="IEW13" s="84"/>
      <c r="IEX13" s="84"/>
      <c r="IEY13" s="84"/>
      <c r="IEZ13" s="84"/>
      <c r="IFA13" s="84"/>
      <c r="IFB13" s="84"/>
      <c r="IFC13" s="84"/>
      <c r="IFD13" s="84"/>
      <c r="IFE13" s="84"/>
      <c r="IFF13" s="84"/>
      <c r="IFG13" s="84"/>
      <c r="IFH13" s="84"/>
      <c r="IFI13" s="84"/>
      <c r="IFJ13" s="84"/>
      <c r="IFK13" s="84"/>
      <c r="IFL13" s="84"/>
      <c r="IFM13" s="84"/>
      <c r="IFN13" s="84"/>
      <c r="IFO13" s="84"/>
      <c r="IFP13" s="84"/>
      <c r="IFQ13" s="84"/>
      <c r="IFR13" s="84"/>
      <c r="IFS13" s="84"/>
      <c r="IFT13" s="84"/>
      <c r="IFU13" s="84"/>
      <c r="IFV13" s="84"/>
      <c r="IFW13" s="84"/>
      <c r="IFX13" s="84"/>
      <c r="IFY13" s="84"/>
      <c r="IFZ13" s="84"/>
      <c r="IGA13" s="84"/>
      <c r="IGB13" s="84"/>
      <c r="IGC13" s="84"/>
      <c r="IGD13" s="84"/>
      <c r="IGE13" s="84"/>
      <c r="IGF13" s="84"/>
      <c r="IGG13" s="84"/>
      <c r="IGH13" s="84"/>
      <c r="IGI13" s="84"/>
      <c r="IGJ13" s="84"/>
      <c r="IGK13" s="84"/>
      <c r="IGL13" s="84"/>
      <c r="IGM13" s="84"/>
      <c r="IGN13" s="84"/>
      <c r="IGO13" s="84"/>
      <c r="IGP13" s="84"/>
      <c r="IGQ13" s="84"/>
      <c r="IGR13" s="84"/>
      <c r="IGS13" s="84"/>
      <c r="IGT13" s="84"/>
      <c r="IGU13" s="84"/>
      <c r="IGV13" s="84"/>
      <c r="IGW13" s="84"/>
      <c r="IGX13" s="84"/>
      <c r="IGY13" s="84"/>
      <c r="IGZ13" s="84"/>
      <c r="IHA13" s="84"/>
      <c r="IHB13" s="84"/>
      <c r="IHC13" s="84"/>
      <c r="IHD13" s="84"/>
      <c r="IHE13" s="84"/>
      <c r="IHF13" s="84"/>
      <c r="IHG13" s="84"/>
      <c r="IHH13" s="84"/>
      <c r="IHI13" s="84"/>
      <c r="IHJ13" s="84"/>
      <c r="IHK13" s="84"/>
      <c r="IHL13" s="84"/>
      <c r="IHM13" s="84"/>
      <c r="IHN13" s="84"/>
      <c r="IHO13" s="84"/>
      <c r="IHP13" s="84"/>
      <c r="IHQ13" s="84"/>
      <c r="IHR13" s="84"/>
      <c r="IHS13" s="84"/>
      <c r="IHT13" s="84"/>
      <c r="IHU13" s="84"/>
      <c r="IHV13" s="84"/>
      <c r="IHW13" s="84"/>
      <c r="IHX13" s="84"/>
      <c r="IHY13" s="84"/>
      <c r="IHZ13" s="84"/>
      <c r="IIA13" s="84"/>
      <c r="IIB13" s="84"/>
      <c r="IIC13" s="84"/>
      <c r="IID13" s="84"/>
      <c r="IIE13" s="84"/>
      <c r="IIF13" s="84"/>
      <c r="IIG13" s="84"/>
      <c r="IIH13" s="84"/>
      <c r="III13" s="84"/>
      <c r="IIJ13" s="84"/>
      <c r="IIK13" s="84"/>
      <c r="IIL13" s="84"/>
      <c r="IIM13" s="84"/>
      <c r="IIN13" s="84"/>
      <c r="IIO13" s="84"/>
      <c r="IIP13" s="84"/>
      <c r="IIQ13" s="84"/>
      <c r="IIR13" s="84"/>
      <c r="IIS13" s="84"/>
      <c r="IIT13" s="84"/>
      <c r="IIU13" s="84"/>
      <c r="IIV13" s="84"/>
      <c r="IIW13" s="84"/>
      <c r="IIX13" s="84"/>
      <c r="IIY13" s="84"/>
      <c r="IIZ13" s="84"/>
      <c r="IJA13" s="84"/>
      <c r="IJB13" s="84"/>
      <c r="IJC13" s="84"/>
      <c r="IJD13" s="84"/>
      <c r="IJE13" s="84"/>
      <c r="IJF13" s="84"/>
      <c r="IJG13" s="84"/>
      <c r="IJH13" s="84"/>
      <c r="IJI13" s="84"/>
      <c r="IJJ13" s="84"/>
      <c r="IJK13" s="84"/>
      <c r="IJL13" s="84"/>
      <c r="IJM13" s="84"/>
      <c r="IJN13" s="84"/>
      <c r="IJO13" s="84"/>
      <c r="IJP13" s="84"/>
      <c r="IJQ13" s="84"/>
      <c r="IJR13" s="84"/>
      <c r="IJS13" s="84"/>
      <c r="IJT13" s="84"/>
      <c r="IJU13" s="84"/>
      <c r="IJV13" s="84"/>
      <c r="IJW13" s="84"/>
      <c r="IJX13" s="84"/>
      <c r="IJY13" s="84"/>
      <c r="IJZ13" s="84"/>
      <c r="IKA13" s="84"/>
      <c r="IKB13" s="84"/>
      <c r="IKC13" s="84"/>
      <c r="IKD13" s="84"/>
      <c r="IKE13" s="84"/>
      <c r="IKF13" s="84"/>
      <c r="IKG13" s="84"/>
      <c r="IKH13" s="84"/>
      <c r="IKI13" s="84"/>
      <c r="IKJ13" s="84"/>
      <c r="IKK13" s="84"/>
      <c r="IKL13" s="84"/>
      <c r="IKM13" s="84"/>
      <c r="IKN13" s="84"/>
      <c r="IKO13" s="84"/>
      <c r="IKP13" s="84"/>
      <c r="IKQ13" s="84"/>
      <c r="IKR13" s="84"/>
      <c r="IKS13" s="84"/>
      <c r="IKT13" s="84"/>
      <c r="IKU13" s="84"/>
      <c r="IKV13" s="84"/>
      <c r="IKW13" s="84"/>
      <c r="IKX13" s="84"/>
      <c r="IKY13" s="84"/>
      <c r="IKZ13" s="84"/>
      <c r="ILA13" s="84"/>
      <c r="ILB13" s="84"/>
      <c r="ILC13" s="84"/>
      <c r="ILD13" s="84"/>
      <c r="ILE13" s="84"/>
      <c r="ILF13" s="84"/>
      <c r="ILG13" s="84"/>
      <c r="ILH13" s="84"/>
      <c r="ILI13" s="84"/>
      <c r="ILJ13" s="84"/>
      <c r="ILK13" s="84"/>
      <c r="ILL13" s="84"/>
      <c r="ILM13" s="84"/>
      <c r="ILN13" s="84"/>
      <c r="ILO13" s="84"/>
      <c r="ILP13" s="84"/>
      <c r="ILQ13" s="84"/>
      <c r="ILR13" s="84"/>
      <c r="ILS13" s="84"/>
      <c r="ILT13" s="84"/>
      <c r="ILU13" s="84"/>
      <c r="ILV13" s="84"/>
      <c r="ILW13" s="84"/>
      <c r="ILX13" s="84"/>
      <c r="ILY13" s="84"/>
      <c r="ILZ13" s="84"/>
      <c r="IMA13" s="84"/>
      <c r="IMB13" s="84"/>
      <c r="IMC13" s="84"/>
      <c r="IMD13" s="84"/>
      <c r="IME13" s="84"/>
      <c r="IMF13" s="84"/>
      <c r="IMG13" s="84"/>
      <c r="IMH13" s="84"/>
      <c r="IMI13" s="84"/>
      <c r="IMJ13" s="84"/>
      <c r="IMK13" s="84"/>
      <c r="IML13" s="84"/>
      <c r="IMM13" s="84"/>
      <c r="IMN13" s="84"/>
      <c r="IMO13" s="84"/>
      <c r="IMP13" s="84"/>
      <c r="IMQ13" s="84"/>
      <c r="IMR13" s="84"/>
      <c r="IMS13" s="84"/>
      <c r="IMT13" s="84"/>
      <c r="IMU13" s="84"/>
      <c r="IMV13" s="84"/>
      <c r="IMW13" s="84"/>
      <c r="IMX13" s="84"/>
      <c r="IMY13" s="84"/>
      <c r="IMZ13" s="84"/>
      <c r="INA13" s="84"/>
      <c r="INB13" s="84"/>
      <c r="INC13" s="84"/>
      <c r="IND13" s="84"/>
      <c r="INE13" s="84"/>
      <c r="INF13" s="84"/>
      <c r="ING13" s="84"/>
      <c r="INH13" s="84"/>
      <c r="INI13" s="84"/>
      <c r="INJ13" s="84"/>
      <c r="INK13" s="84"/>
      <c r="INL13" s="84"/>
      <c r="INM13" s="84"/>
      <c r="INN13" s="84"/>
      <c r="INO13" s="84"/>
      <c r="INP13" s="84"/>
      <c r="INQ13" s="84"/>
      <c r="INR13" s="84"/>
      <c r="INS13" s="84"/>
      <c r="INT13" s="84"/>
      <c r="INU13" s="84"/>
      <c r="INV13" s="84"/>
      <c r="INW13" s="84"/>
      <c r="INX13" s="84"/>
      <c r="INY13" s="84"/>
      <c r="INZ13" s="84"/>
      <c r="IOA13" s="84"/>
      <c r="IOB13" s="84"/>
      <c r="IOC13" s="84"/>
      <c r="IOD13" s="84"/>
      <c r="IOE13" s="84"/>
      <c r="IOF13" s="84"/>
      <c r="IOG13" s="84"/>
      <c r="IOH13" s="84"/>
      <c r="IOI13" s="84"/>
      <c r="IOJ13" s="84"/>
      <c r="IOK13" s="84"/>
      <c r="IOL13" s="84"/>
      <c r="IOM13" s="84"/>
      <c r="ION13" s="84"/>
      <c r="IOO13" s="84"/>
      <c r="IOP13" s="84"/>
      <c r="IOQ13" s="84"/>
      <c r="IOR13" s="84"/>
      <c r="IOS13" s="84"/>
      <c r="IOT13" s="84"/>
      <c r="IOU13" s="84"/>
      <c r="IOV13" s="84"/>
      <c r="IOW13" s="84"/>
      <c r="IOX13" s="84"/>
      <c r="IOY13" s="84"/>
      <c r="IOZ13" s="84"/>
      <c r="IPA13" s="84"/>
      <c r="IPB13" s="84"/>
      <c r="IPC13" s="84"/>
      <c r="IPD13" s="84"/>
      <c r="IPE13" s="84"/>
      <c r="IPF13" s="84"/>
      <c r="IPG13" s="84"/>
      <c r="IPH13" s="84"/>
      <c r="IPI13" s="84"/>
      <c r="IPJ13" s="84"/>
      <c r="IPK13" s="84"/>
      <c r="IPL13" s="84"/>
      <c r="IPM13" s="84"/>
      <c r="IPN13" s="84"/>
      <c r="IPO13" s="84"/>
      <c r="IPP13" s="84"/>
      <c r="IPQ13" s="84"/>
      <c r="IPR13" s="84"/>
      <c r="IPS13" s="84"/>
      <c r="IPT13" s="84"/>
      <c r="IPU13" s="84"/>
      <c r="IPV13" s="84"/>
      <c r="IPW13" s="84"/>
      <c r="IPX13" s="84"/>
      <c r="IPY13" s="84"/>
      <c r="IPZ13" s="84"/>
      <c r="IQA13" s="84"/>
      <c r="IQB13" s="84"/>
      <c r="IQC13" s="84"/>
      <c r="IQD13" s="84"/>
      <c r="IQE13" s="84"/>
      <c r="IQF13" s="84"/>
      <c r="IQG13" s="84"/>
      <c r="IQH13" s="84"/>
      <c r="IQI13" s="84"/>
      <c r="IQJ13" s="84"/>
      <c r="IQK13" s="84"/>
      <c r="IQL13" s="84"/>
      <c r="IQM13" s="84"/>
      <c r="IQN13" s="84"/>
      <c r="IQO13" s="84"/>
      <c r="IQP13" s="84"/>
      <c r="IQQ13" s="84"/>
      <c r="IQR13" s="84"/>
      <c r="IQS13" s="84"/>
      <c r="IQT13" s="84"/>
      <c r="IQU13" s="84"/>
      <c r="IQV13" s="84"/>
      <c r="IQW13" s="84"/>
      <c r="IQX13" s="84"/>
      <c r="IQY13" s="84"/>
      <c r="IQZ13" s="84"/>
      <c r="IRA13" s="84"/>
      <c r="IRB13" s="84"/>
      <c r="IRC13" s="84"/>
      <c r="IRD13" s="84"/>
      <c r="IRE13" s="84"/>
      <c r="IRF13" s="84"/>
      <c r="IRG13" s="84"/>
      <c r="IRH13" s="84"/>
      <c r="IRI13" s="84"/>
      <c r="IRJ13" s="84"/>
      <c r="IRK13" s="84"/>
      <c r="IRL13" s="84"/>
      <c r="IRM13" s="84"/>
      <c r="IRN13" s="84"/>
      <c r="IRO13" s="84"/>
      <c r="IRP13" s="84"/>
      <c r="IRQ13" s="84"/>
      <c r="IRR13" s="84"/>
      <c r="IRS13" s="84"/>
      <c r="IRT13" s="84"/>
      <c r="IRU13" s="84"/>
      <c r="IRV13" s="84"/>
      <c r="IRW13" s="84"/>
      <c r="IRX13" s="84"/>
      <c r="IRY13" s="84"/>
      <c r="IRZ13" s="84"/>
      <c r="ISA13" s="84"/>
      <c r="ISB13" s="84"/>
      <c r="ISC13" s="84"/>
      <c r="ISD13" s="84"/>
      <c r="ISE13" s="84"/>
      <c r="ISF13" s="84"/>
      <c r="ISG13" s="84"/>
      <c r="ISH13" s="84"/>
      <c r="ISI13" s="84"/>
      <c r="ISJ13" s="84"/>
      <c r="ISK13" s="84"/>
      <c r="ISL13" s="84"/>
      <c r="ISM13" s="84"/>
      <c r="ISN13" s="84"/>
      <c r="ISO13" s="84"/>
      <c r="ISP13" s="84"/>
      <c r="ISQ13" s="84"/>
      <c r="ISR13" s="84"/>
      <c r="ISS13" s="84"/>
      <c r="IST13" s="84"/>
      <c r="ISU13" s="84"/>
      <c r="ISV13" s="84"/>
      <c r="ISW13" s="84"/>
      <c r="ISX13" s="84"/>
      <c r="ISY13" s="84"/>
      <c r="ISZ13" s="84"/>
      <c r="ITA13" s="84"/>
      <c r="ITB13" s="84"/>
      <c r="ITC13" s="84"/>
      <c r="ITD13" s="84"/>
      <c r="ITE13" s="84"/>
      <c r="ITF13" s="84"/>
      <c r="ITG13" s="84"/>
      <c r="ITH13" s="84"/>
      <c r="ITI13" s="84"/>
      <c r="ITJ13" s="84"/>
      <c r="ITK13" s="84"/>
      <c r="ITL13" s="84"/>
      <c r="ITM13" s="84"/>
      <c r="ITN13" s="84"/>
      <c r="ITO13" s="84"/>
      <c r="ITP13" s="84"/>
      <c r="ITQ13" s="84"/>
      <c r="ITR13" s="84"/>
      <c r="ITS13" s="84"/>
      <c r="ITT13" s="84"/>
      <c r="ITU13" s="84"/>
      <c r="ITV13" s="84"/>
      <c r="ITW13" s="84"/>
      <c r="ITX13" s="84"/>
      <c r="ITY13" s="84"/>
      <c r="ITZ13" s="84"/>
      <c r="IUA13" s="84"/>
      <c r="IUB13" s="84"/>
      <c r="IUC13" s="84"/>
      <c r="IUD13" s="84"/>
      <c r="IUE13" s="84"/>
      <c r="IUF13" s="84"/>
      <c r="IUG13" s="84"/>
      <c r="IUH13" s="84"/>
      <c r="IUI13" s="84"/>
      <c r="IUJ13" s="84"/>
      <c r="IUK13" s="84"/>
      <c r="IUL13" s="84"/>
      <c r="IUM13" s="84"/>
      <c r="IUN13" s="84"/>
      <c r="IUO13" s="84"/>
      <c r="IUP13" s="84"/>
      <c r="IUQ13" s="84"/>
      <c r="IUR13" s="84"/>
      <c r="IUS13" s="84"/>
      <c r="IUT13" s="84"/>
      <c r="IUU13" s="84"/>
      <c r="IUV13" s="84"/>
      <c r="IUW13" s="84"/>
      <c r="IUX13" s="84"/>
      <c r="IUY13" s="84"/>
      <c r="IUZ13" s="84"/>
      <c r="IVA13" s="84"/>
      <c r="IVB13" s="84"/>
      <c r="IVC13" s="84"/>
      <c r="IVD13" s="84"/>
      <c r="IVE13" s="84"/>
      <c r="IVF13" s="84"/>
      <c r="IVG13" s="84"/>
      <c r="IVH13" s="84"/>
      <c r="IVI13" s="84"/>
      <c r="IVJ13" s="84"/>
      <c r="IVK13" s="84"/>
      <c r="IVL13" s="84"/>
      <c r="IVM13" s="84"/>
      <c r="IVN13" s="84"/>
      <c r="IVO13" s="84"/>
      <c r="IVP13" s="84"/>
      <c r="IVQ13" s="84"/>
      <c r="IVR13" s="84"/>
      <c r="IVS13" s="84"/>
      <c r="IVT13" s="84"/>
      <c r="IVU13" s="84"/>
      <c r="IVV13" s="84"/>
      <c r="IVW13" s="84"/>
      <c r="IVX13" s="84"/>
      <c r="IVY13" s="84"/>
      <c r="IVZ13" s="84"/>
      <c r="IWA13" s="84"/>
      <c r="IWB13" s="84"/>
      <c r="IWC13" s="84"/>
      <c r="IWD13" s="84"/>
      <c r="IWE13" s="84"/>
      <c r="IWF13" s="84"/>
      <c r="IWG13" s="84"/>
      <c r="IWH13" s="84"/>
      <c r="IWI13" s="84"/>
      <c r="IWJ13" s="84"/>
      <c r="IWK13" s="84"/>
      <c r="IWL13" s="84"/>
      <c r="IWM13" s="84"/>
      <c r="IWN13" s="84"/>
      <c r="IWO13" s="84"/>
      <c r="IWP13" s="84"/>
      <c r="IWQ13" s="84"/>
      <c r="IWR13" s="84"/>
      <c r="IWS13" s="84"/>
      <c r="IWT13" s="84"/>
      <c r="IWU13" s="84"/>
      <c r="IWV13" s="84"/>
      <c r="IWW13" s="84"/>
      <c r="IWX13" s="84"/>
      <c r="IWY13" s="84"/>
      <c r="IWZ13" s="84"/>
      <c r="IXA13" s="84"/>
      <c r="IXB13" s="84"/>
      <c r="IXC13" s="84"/>
      <c r="IXD13" s="84"/>
      <c r="IXE13" s="84"/>
      <c r="IXF13" s="84"/>
      <c r="IXG13" s="84"/>
      <c r="IXH13" s="84"/>
      <c r="IXI13" s="84"/>
      <c r="IXJ13" s="84"/>
      <c r="IXK13" s="84"/>
      <c r="IXL13" s="84"/>
      <c r="IXM13" s="84"/>
      <c r="IXN13" s="84"/>
      <c r="IXO13" s="84"/>
      <c r="IXP13" s="84"/>
      <c r="IXQ13" s="84"/>
      <c r="IXR13" s="84"/>
      <c r="IXS13" s="84"/>
      <c r="IXT13" s="84"/>
      <c r="IXU13" s="84"/>
      <c r="IXV13" s="84"/>
      <c r="IXW13" s="84"/>
      <c r="IXX13" s="84"/>
      <c r="IXY13" s="84"/>
      <c r="IXZ13" s="84"/>
      <c r="IYA13" s="84"/>
      <c r="IYB13" s="84"/>
      <c r="IYC13" s="84"/>
      <c r="IYD13" s="84"/>
      <c r="IYE13" s="84"/>
      <c r="IYF13" s="84"/>
      <c r="IYG13" s="84"/>
      <c r="IYH13" s="84"/>
      <c r="IYI13" s="84"/>
      <c r="IYJ13" s="84"/>
      <c r="IYK13" s="84"/>
      <c r="IYL13" s="84"/>
      <c r="IYM13" s="84"/>
      <c r="IYN13" s="84"/>
      <c r="IYO13" s="84"/>
      <c r="IYP13" s="84"/>
      <c r="IYQ13" s="84"/>
      <c r="IYR13" s="84"/>
      <c r="IYS13" s="84"/>
      <c r="IYT13" s="84"/>
      <c r="IYU13" s="84"/>
      <c r="IYV13" s="84"/>
      <c r="IYW13" s="84"/>
      <c r="IYX13" s="84"/>
      <c r="IYY13" s="84"/>
      <c r="IYZ13" s="84"/>
      <c r="IZA13" s="84"/>
      <c r="IZB13" s="84"/>
      <c r="IZC13" s="84"/>
      <c r="IZD13" s="84"/>
      <c r="IZE13" s="84"/>
      <c r="IZF13" s="84"/>
      <c r="IZG13" s="84"/>
      <c r="IZH13" s="84"/>
      <c r="IZI13" s="84"/>
      <c r="IZJ13" s="84"/>
      <c r="IZK13" s="84"/>
      <c r="IZL13" s="84"/>
      <c r="IZM13" s="84"/>
      <c r="IZN13" s="84"/>
      <c r="IZO13" s="84"/>
      <c r="IZP13" s="84"/>
      <c r="IZQ13" s="84"/>
      <c r="IZR13" s="84"/>
      <c r="IZS13" s="84"/>
      <c r="IZT13" s="84"/>
      <c r="IZU13" s="84"/>
      <c r="IZV13" s="84"/>
      <c r="IZW13" s="84"/>
      <c r="IZX13" s="84"/>
      <c r="IZY13" s="84"/>
      <c r="IZZ13" s="84"/>
      <c r="JAA13" s="84"/>
      <c r="JAB13" s="84"/>
      <c r="JAC13" s="84"/>
      <c r="JAD13" s="84"/>
      <c r="JAE13" s="84"/>
      <c r="JAF13" s="84"/>
      <c r="JAG13" s="84"/>
      <c r="JAH13" s="84"/>
      <c r="JAI13" s="84"/>
      <c r="JAJ13" s="84"/>
      <c r="JAK13" s="84"/>
      <c r="JAL13" s="84"/>
      <c r="JAM13" s="84"/>
      <c r="JAN13" s="84"/>
      <c r="JAO13" s="84"/>
      <c r="JAP13" s="84"/>
      <c r="JAQ13" s="84"/>
      <c r="JAR13" s="84"/>
      <c r="JAS13" s="84"/>
      <c r="JAT13" s="84"/>
      <c r="JAU13" s="84"/>
      <c r="JAV13" s="84"/>
      <c r="JAW13" s="84"/>
      <c r="JAX13" s="84"/>
      <c r="JAY13" s="84"/>
      <c r="JAZ13" s="84"/>
      <c r="JBA13" s="84"/>
      <c r="JBB13" s="84"/>
      <c r="JBC13" s="84"/>
      <c r="JBD13" s="84"/>
      <c r="JBE13" s="84"/>
      <c r="JBF13" s="84"/>
      <c r="JBG13" s="84"/>
      <c r="JBH13" s="84"/>
      <c r="JBI13" s="84"/>
      <c r="JBJ13" s="84"/>
      <c r="JBK13" s="84"/>
      <c r="JBL13" s="84"/>
      <c r="JBM13" s="84"/>
      <c r="JBN13" s="84"/>
      <c r="JBO13" s="84"/>
      <c r="JBP13" s="84"/>
      <c r="JBQ13" s="84"/>
      <c r="JBR13" s="84"/>
      <c r="JBS13" s="84"/>
      <c r="JBT13" s="84"/>
      <c r="JBU13" s="84"/>
      <c r="JBV13" s="84"/>
      <c r="JBW13" s="84"/>
      <c r="JBX13" s="84"/>
      <c r="JBY13" s="84"/>
      <c r="JBZ13" s="84"/>
      <c r="JCA13" s="84"/>
      <c r="JCB13" s="84"/>
      <c r="JCC13" s="84"/>
      <c r="JCD13" s="84"/>
      <c r="JCE13" s="84"/>
      <c r="JCF13" s="84"/>
      <c r="JCG13" s="84"/>
      <c r="JCH13" s="84"/>
      <c r="JCI13" s="84"/>
      <c r="JCJ13" s="84"/>
      <c r="JCK13" s="84"/>
      <c r="JCL13" s="84"/>
      <c r="JCM13" s="84"/>
      <c r="JCN13" s="84"/>
      <c r="JCO13" s="84"/>
      <c r="JCP13" s="84"/>
      <c r="JCQ13" s="84"/>
      <c r="JCR13" s="84"/>
      <c r="JCS13" s="84"/>
      <c r="JCT13" s="84"/>
      <c r="JCU13" s="84"/>
      <c r="JCV13" s="84"/>
      <c r="JCW13" s="84"/>
      <c r="JCX13" s="84"/>
      <c r="JCY13" s="84"/>
      <c r="JCZ13" s="84"/>
      <c r="JDA13" s="84"/>
      <c r="JDB13" s="84"/>
      <c r="JDC13" s="84"/>
      <c r="JDD13" s="84"/>
      <c r="JDE13" s="84"/>
      <c r="JDF13" s="84"/>
      <c r="JDG13" s="84"/>
      <c r="JDH13" s="84"/>
      <c r="JDI13" s="84"/>
      <c r="JDJ13" s="84"/>
      <c r="JDK13" s="84"/>
      <c r="JDL13" s="84"/>
      <c r="JDM13" s="84"/>
      <c r="JDN13" s="84"/>
      <c r="JDO13" s="84"/>
      <c r="JDP13" s="84"/>
      <c r="JDQ13" s="84"/>
      <c r="JDR13" s="84"/>
      <c r="JDS13" s="84"/>
      <c r="JDT13" s="84"/>
      <c r="JDU13" s="84"/>
      <c r="JDV13" s="84"/>
      <c r="JDW13" s="84"/>
      <c r="JDX13" s="84"/>
      <c r="JDY13" s="84"/>
      <c r="JDZ13" s="84"/>
      <c r="JEA13" s="84"/>
      <c r="JEB13" s="84"/>
      <c r="JEC13" s="84"/>
      <c r="JED13" s="84"/>
      <c r="JEE13" s="84"/>
      <c r="JEF13" s="84"/>
      <c r="JEG13" s="84"/>
      <c r="JEH13" s="84"/>
      <c r="JEI13" s="84"/>
      <c r="JEJ13" s="84"/>
      <c r="JEK13" s="84"/>
      <c r="JEL13" s="84"/>
      <c r="JEM13" s="84"/>
      <c r="JEN13" s="84"/>
      <c r="JEO13" s="84"/>
      <c r="JEP13" s="84"/>
      <c r="JEQ13" s="84"/>
      <c r="JER13" s="84"/>
      <c r="JES13" s="84"/>
      <c r="JET13" s="84"/>
      <c r="JEU13" s="84"/>
      <c r="JEV13" s="84"/>
      <c r="JEW13" s="84"/>
      <c r="JEX13" s="84"/>
      <c r="JEY13" s="84"/>
      <c r="JEZ13" s="84"/>
      <c r="JFA13" s="84"/>
      <c r="JFB13" s="84"/>
      <c r="JFC13" s="84"/>
      <c r="JFD13" s="84"/>
      <c r="JFE13" s="84"/>
      <c r="JFF13" s="84"/>
      <c r="JFG13" s="84"/>
      <c r="JFH13" s="84"/>
      <c r="JFI13" s="84"/>
      <c r="JFJ13" s="84"/>
      <c r="JFK13" s="84"/>
      <c r="JFL13" s="84"/>
      <c r="JFM13" s="84"/>
      <c r="JFN13" s="84"/>
      <c r="JFO13" s="84"/>
      <c r="JFP13" s="84"/>
      <c r="JFQ13" s="84"/>
      <c r="JFR13" s="84"/>
      <c r="JFS13" s="84"/>
      <c r="JFT13" s="84"/>
      <c r="JFU13" s="84"/>
      <c r="JFV13" s="84"/>
      <c r="JFW13" s="84"/>
      <c r="JFX13" s="84"/>
      <c r="JFY13" s="84"/>
      <c r="JFZ13" s="84"/>
      <c r="JGA13" s="84"/>
      <c r="JGB13" s="84"/>
      <c r="JGC13" s="84"/>
      <c r="JGD13" s="84"/>
      <c r="JGE13" s="84"/>
      <c r="JGF13" s="84"/>
      <c r="JGG13" s="84"/>
      <c r="JGH13" s="84"/>
      <c r="JGI13" s="84"/>
      <c r="JGJ13" s="84"/>
      <c r="JGK13" s="84"/>
      <c r="JGL13" s="84"/>
      <c r="JGM13" s="84"/>
      <c r="JGN13" s="84"/>
      <c r="JGO13" s="84"/>
      <c r="JGP13" s="84"/>
      <c r="JGQ13" s="84"/>
      <c r="JGR13" s="84"/>
      <c r="JGS13" s="84"/>
      <c r="JGT13" s="84"/>
      <c r="JGU13" s="84"/>
      <c r="JGV13" s="84"/>
      <c r="JGW13" s="84"/>
      <c r="JGX13" s="84"/>
      <c r="JGY13" s="84"/>
      <c r="JGZ13" s="84"/>
      <c r="JHA13" s="84"/>
      <c r="JHB13" s="84"/>
      <c r="JHC13" s="84"/>
      <c r="JHD13" s="84"/>
      <c r="JHE13" s="84"/>
      <c r="JHF13" s="84"/>
      <c r="JHG13" s="84"/>
      <c r="JHH13" s="84"/>
      <c r="JHI13" s="84"/>
      <c r="JHJ13" s="84"/>
      <c r="JHK13" s="84"/>
      <c r="JHL13" s="84"/>
      <c r="JHM13" s="84"/>
      <c r="JHN13" s="84"/>
      <c r="JHO13" s="84"/>
      <c r="JHP13" s="84"/>
      <c r="JHQ13" s="84"/>
      <c r="JHR13" s="84"/>
      <c r="JHS13" s="84"/>
      <c r="JHT13" s="84"/>
      <c r="JHU13" s="84"/>
      <c r="JHV13" s="84"/>
      <c r="JHW13" s="84"/>
      <c r="JHX13" s="84"/>
      <c r="JHY13" s="84"/>
      <c r="JHZ13" s="84"/>
      <c r="JIA13" s="84"/>
      <c r="JIB13" s="84"/>
      <c r="JIC13" s="84"/>
      <c r="JID13" s="84"/>
      <c r="JIE13" s="84"/>
      <c r="JIF13" s="84"/>
      <c r="JIG13" s="84"/>
      <c r="JIH13" s="84"/>
      <c r="JII13" s="84"/>
      <c r="JIJ13" s="84"/>
      <c r="JIK13" s="84"/>
      <c r="JIL13" s="84"/>
      <c r="JIM13" s="84"/>
      <c r="JIN13" s="84"/>
      <c r="JIO13" s="84"/>
      <c r="JIP13" s="84"/>
      <c r="JIQ13" s="84"/>
      <c r="JIR13" s="84"/>
      <c r="JIS13" s="84"/>
      <c r="JIT13" s="84"/>
      <c r="JIU13" s="84"/>
      <c r="JIV13" s="84"/>
      <c r="JIW13" s="84"/>
      <c r="JIX13" s="84"/>
      <c r="JIY13" s="84"/>
      <c r="JIZ13" s="84"/>
      <c r="JJA13" s="84"/>
      <c r="JJB13" s="84"/>
      <c r="JJC13" s="84"/>
      <c r="JJD13" s="84"/>
      <c r="JJE13" s="84"/>
      <c r="JJF13" s="84"/>
      <c r="JJG13" s="84"/>
      <c r="JJH13" s="84"/>
      <c r="JJI13" s="84"/>
      <c r="JJJ13" s="84"/>
      <c r="JJK13" s="84"/>
      <c r="JJL13" s="84"/>
      <c r="JJM13" s="84"/>
      <c r="JJN13" s="84"/>
      <c r="JJO13" s="84"/>
      <c r="JJP13" s="84"/>
      <c r="JJQ13" s="84"/>
      <c r="JJR13" s="84"/>
      <c r="JJS13" s="84"/>
      <c r="JJT13" s="84"/>
      <c r="JJU13" s="84"/>
      <c r="JJV13" s="84"/>
      <c r="JJW13" s="84"/>
      <c r="JJX13" s="84"/>
      <c r="JJY13" s="84"/>
      <c r="JJZ13" s="84"/>
      <c r="JKA13" s="84"/>
      <c r="JKB13" s="84"/>
      <c r="JKC13" s="84"/>
      <c r="JKD13" s="84"/>
      <c r="JKE13" s="84"/>
      <c r="JKF13" s="84"/>
      <c r="JKG13" s="84"/>
      <c r="JKH13" s="84"/>
      <c r="JKI13" s="84"/>
      <c r="JKJ13" s="84"/>
      <c r="JKK13" s="84"/>
      <c r="JKL13" s="84"/>
      <c r="JKM13" s="84"/>
      <c r="JKN13" s="84"/>
      <c r="JKO13" s="84"/>
      <c r="JKP13" s="84"/>
      <c r="JKQ13" s="84"/>
      <c r="JKR13" s="84"/>
      <c r="JKS13" s="84"/>
      <c r="JKT13" s="84"/>
      <c r="JKU13" s="84"/>
      <c r="JKV13" s="84"/>
      <c r="JKW13" s="84"/>
      <c r="JKX13" s="84"/>
      <c r="JKY13" s="84"/>
      <c r="JKZ13" s="84"/>
      <c r="JLA13" s="84"/>
      <c r="JLB13" s="84"/>
      <c r="JLC13" s="84"/>
      <c r="JLD13" s="84"/>
      <c r="JLE13" s="84"/>
      <c r="JLF13" s="84"/>
      <c r="JLG13" s="84"/>
      <c r="JLH13" s="84"/>
      <c r="JLI13" s="84"/>
      <c r="JLJ13" s="84"/>
      <c r="JLK13" s="84"/>
      <c r="JLL13" s="84"/>
      <c r="JLM13" s="84"/>
      <c r="JLN13" s="84"/>
      <c r="JLO13" s="84"/>
      <c r="JLP13" s="84"/>
      <c r="JLQ13" s="84"/>
      <c r="JLR13" s="84"/>
      <c r="JLS13" s="84"/>
      <c r="JLT13" s="84"/>
      <c r="JLU13" s="84"/>
      <c r="JLV13" s="84"/>
      <c r="JLW13" s="84"/>
      <c r="JLX13" s="84"/>
      <c r="JLY13" s="84"/>
      <c r="JLZ13" s="84"/>
      <c r="JMA13" s="84"/>
      <c r="JMB13" s="84"/>
      <c r="JMC13" s="84"/>
      <c r="JMD13" s="84"/>
      <c r="JME13" s="84"/>
      <c r="JMF13" s="84"/>
      <c r="JMG13" s="84"/>
      <c r="JMH13" s="84"/>
      <c r="JMI13" s="84"/>
      <c r="JMJ13" s="84"/>
      <c r="JMK13" s="84"/>
      <c r="JML13" s="84"/>
      <c r="JMM13" s="84"/>
      <c r="JMN13" s="84"/>
      <c r="JMO13" s="84"/>
      <c r="JMP13" s="84"/>
      <c r="JMQ13" s="84"/>
      <c r="JMR13" s="84"/>
      <c r="JMS13" s="84"/>
      <c r="JMT13" s="84"/>
      <c r="JMU13" s="84"/>
      <c r="JMV13" s="84"/>
      <c r="JMW13" s="84"/>
      <c r="JMX13" s="84"/>
      <c r="JMY13" s="84"/>
      <c r="JMZ13" s="84"/>
      <c r="JNA13" s="84"/>
      <c r="JNB13" s="84"/>
      <c r="JNC13" s="84"/>
      <c r="JND13" s="84"/>
      <c r="JNE13" s="84"/>
      <c r="JNF13" s="84"/>
      <c r="JNG13" s="84"/>
      <c r="JNH13" s="84"/>
      <c r="JNI13" s="84"/>
      <c r="JNJ13" s="84"/>
      <c r="JNK13" s="84"/>
      <c r="JNL13" s="84"/>
      <c r="JNM13" s="84"/>
      <c r="JNN13" s="84"/>
      <c r="JNO13" s="84"/>
      <c r="JNP13" s="84"/>
      <c r="JNQ13" s="84"/>
      <c r="JNR13" s="84"/>
      <c r="JNS13" s="84"/>
      <c r="JNT13" s="84"/>
      <c r="JNU13" s="84"/>
      <c r="JNV13" s="84"/>
      <c r="JNW13" s="84"/>
      <c r="JNX13" s="84"/>
      <c r="JNY13" s="84"/>
      <c r="JNZ13" s="84"/>
      <c r="JOA13" s="84"/>
      <c r="JOB13" s="84"/>
      <c r="JOC13" s="84"/>
      <c r="JOD13" s="84"/>
      <c r="JOE13" s="84"/>
      <c r="JOF13" s="84"/>
      <c r="JOG13" s="84"/>
      <c r="JOH13" s="84"/>
      <c r="JOI13" s="84"/>
      <c r="JOJ13" s="84"/>
      <c r="JOK13" s="84"/>
      <c r="JOL13" s="84"/>
      <c r="JOM13" s="84"/>
      <c r="JON13" s="84"/>
      <c r="JOO13" s="84"/>
      <c r="JOP13" s="84"/>
      <c r="JOQ13" s="84"/>
      <c r="JOR13" s="84"/>
      <c r="JOS13" s="84"/>
      <c r="JOT13" s="84"/>
      <c r="JOU13" s="84"/>
      <c r="JOV13" s="84"/>
      <c r="JOW13" s="84"/>
      <c r="JOX13" s="84"/>
      <c r="JOY13" s="84"/>
      <c r="JOZ13" s="84"/>
      <c r="JPA13" s="84"/>
      <c r="JPB13" s="84"/>
      <c r="JPC13" s="84"/>
      <c r="JPD13" s="84"/>
      <c r="JPE13" s="84"/>
      <c r="JPF13" s="84"/>
      <c r="JPG13" s="84"/>
      <c r="JPH13" s="84"/>
      <c r="JPI13" s="84"/>
      <c r="JPJ13" s="84"/>
      <c r="JPK13" s="84"/>
      <c r="JPL13" s="84"/>
      <c r="JPM13" s="84"/>
      <c r="JPN13" s="84"/>
      <c r="JPO13" s="84"/>
      <c r="JPP13" s="84"/>
      <c r="JPQ13" s="84"/>
      <c r="JPR13" s="84"/>
      <c r="JPS13" s="84"/>
      <c r="JPT13" s="84"/>
      <c r="JPU13" s="84"/>
      <c r="JPV13" s="84"/>
      <c r="JPW13" s="84"/>
      <c r="JPX13" s="84"/>
      <c r="JPY13" s="84"/>
      <c r="JPZ13" s="84"/>
      <c r="JQA13" s="84"/>
      <c r="JQB13" s="84"/>
      <c r="JQC13" s="84"/>
      <c r="JQD13" s="84"/>
      <c r="JQE13" s="84"/>
      <c r="JQF13" s="84"/>
      <c r="JQG13" s="84"/>
      <c r="JQH13" s="84"/>
      <c r="JQI13" s="84"/>
      <c r="JQJ13" s="84"/>
      <c r="JQK13" s="84"/>
      <c r="JQL13" s="84"/>
      <c r="JQM13" s="84"/>
      <c r="JQN13" s="84"/>
      <c r="JQO13" s="84"/>
      <c r="JQP13" s="84"/>
      <c r="JQQ13" s="84"/>
      <c r="JQR13" s="84"/>
      <c r="JQS13" s="84"/>
      <c r="JQT13" s="84"/>
      <c r="JQU13" s="84"/>
      <c r="JQV13" s="84"/>
      <c r="JQW13" s="84"/>
      <c r="JQX13" s="84"/>
      <c r="JQY13" s="84"/>
      <c r="JQZ13" s="84"/>
      <c r="JRA13" s="84"/>
      <c r="JRB13" s="84"/>
      <c r="JRC13" s="84"/>
      <c r="JRD13" s="84"/>
      <c r="JRE13" s="84"/>
      <c r="JRF13" s="84"/>
      <c r="JRG13" s="84"/>
      <c r="JRH13" s="84"/>
      <c r="JRI13" s="84"/>
      <c r="JRJ13" s="84"/>
      <c r="JRK13" s="84"/>
      <c r="JRL13" s="84"/>
      <c r="JRM13" s="84"/>
      <c r="JRN13" s="84"/>
      <c r="JRO13" s="84"/>
      <c r="JRP13" s="84"/>
      <c r="JRQ13" s="84"/>
      <c r="JRR13" s="84"/>
      <c r="JRS13" s="84"/>
      <c r="JRT13" s="84"/>
      <c r="JRU13" s="84"/>
      <c r="JRV13" s="84"/>
      <c r="JRW13" s="84"/>
      <c r="JRX13" s="84"/>
      <c r="JRY13" s="84"/>
      <c r="JRZ13" s="84"/>
      <c r="JSA13" s="84"/>
      <c r="JSB13" s="84"/>
      <c r="JSC13" s="84"/>
      <c r="JSD13" s="84"/>
      <c r="JSE13" s="84"/>
      <c r="JSF13" s="84"/>
      <c r="JSG13" s="84"/>
      <c r="JSH13" s="84"/>
      <c r="JSI13" s="84"/>
      <c r="JSJ13" s="84"/>
      <c r="JSK13" s="84"/>
      <c r="JSL13" s="84"/>
      <c r="JSM13" s="84"/>
      <c r="JSN13" s="84"/>
      <c r="JSO13" s="84"/>
      <c r="JSP13" s="84"/>
      <c r="JSQ13" s="84"/>
      <c r="JSR13" s="84"/>
      <c r="JSS13" s="84"/>
      <c r="JST13" s="84"/>
      <c r="JSU13" s="84"/>
      <c r="JSV13" s="84"/>
      <c r="JSW13" s="84"/>
      <c r="JSX13" s="84"/>
      <c r="JSY13" s="84"/>
      <c r="JSZ13" s="84"/>
      <c r="JTA13" s="84"/>
      <c r="JTB13" s="84"/>
      <c r="JTC13" s="84"/>
      <c r="JTD13" s="84"/>
      <c r="JTE13" s="84"/>
      <c r="JTF13" s="84"/>
      <c r="JTG13" s="84"/>
      <c r="JTH13" s="84"/>
      <c r="JTI13" s="84"/>
      <c r="JTJ13" s="84"/>
      <c r="JTK13" s="84"/>
      <c r="JTL13" s="84"/>
      <c r="JTM13" s="84"/>
      <c r="JTN13" s="84"/>
      <c r="JTO13" s="84"/>
      <c r="JTP13" s="84"/>
      <c r="JTQ13" s="84"/>
      <c r="JTR13" s="84"/>
      <c r="JTS13" s="84"/>
      <c r="JTT13" s="84"/>
      <c r="JTU13" s="84"/>
      <c r="JTV13" s="84"/>
      <c r="JTW13" s="84"/>
      <c r="JTX13" s="84"/>
      <c r="JTY13" s="84"/>
      <c r="JTZ13" s="84"/>
      <c r="JUA13" s="84"/>
      <c r="JUB13" s="84"/>
      <c r="JUC13" s="84"/>
      <c r="JUD13" s="84"/>
      <c r="JUE13" s="84"/>
      <c r="JUF13" s="84"/>
      <c r="JUG13" s="84"/>
      <c r="JUH13" s="84"/>
      <c r="JUI13" s="84"/>
      <c r="JUJ13" s="84"/>
      <c r="JUK13" s="84"/>
      <c r="JUL13" s="84"/>
      <c r="JUM13" s="84"/>
      <c r="JUN13" s="84"/>
      <c r="JUO13" s="84"/>
      <c r="JUP13" s="84"/>
      <c r="JUQ13" s="84"/>
      <c r="JUR13" s="84"/>
      <c r="JUS13" s="84"/>
      <c r="JUT13" s="84"/>
      <c r="JUU13" s="84"/>
      <c r="JUV13" s="84"/>
      <c r="JUW13" s="84"/>
      <c r="JUX13" s="84"/>
      <c r="JUY13" s="84"/>
      <c r="JUZ13" s="84"/>
      <c r="JVA13" s="84"/>
      <c r="JVB13" s="84"/>
      <c r="JVC13" s="84"/>
      <c r="JVD13" s="84"/>
      <c r="JVE13" s="84"/>
      <c r="JVF13" s="84"/>
      <c r="JVG13" s="84"/>
      <c r="JVH13" s="84"/>
      <c r="JVI13" s="84"/>
      <c r="JVJ13" s="84"/>
      <c r="JVK13" s="84"/>
      <c r="JVL13" s="84"/>
      <c r="JVM13" s="84"/>
      <c r="JVN13" s="84"/>
      <c r="JVO13" s="84"/>
      <c r="JVP13" s="84"/>
      <c r="JVQ13" s="84"/>
      <c r="JVR13" s="84"/>
      <c r="JVS13" s="84"/>
      <c r="JVT13" s="84"/>
      <c r="JVU13" s="84"/>
      <c r="JVV13" s="84"/>
      <c r="JVW13" s="84"/>
      <c r="JVX13" s="84"/>
      <c r="JVY13" s="84"/>
      <c r="JVZ13" s="84"/>
      <c r="JWA13" s="84"/>
      <c r="JWB13" s="84"/>
      <c r="JWC13" s="84"/>
      <c r="JWD13" s="84"/>
      <c r="JWE13" s="84"/>
      <c r="JWF13" s="84"/>
      <c r="JWG13" s="84"/>
      <c r="JWH13" s="84"/>
      <c r="JWI13" s="84"/>
      <c r="JWJ13" s="84"/>
      <c r="JWK13" s="84"/>
      <c r="JWL13" s="84"/>
      <c r="JWM13" s="84"/>
      <c r="JWN13" s="84"/>
      <c r="JWO13" s="84"/>
      <c r="JWP13" s="84"/>
      <c r="JWQ13" s="84"/>
      <c r="JWR13" s="84"/>
      <c r="JWS13" s="84"/>
      <c r="JWT13" s="84"/>
      <c r="JWU13" s="84"/>
      <c r="JWV13" s="84"/>
      <c r="JWW13" s="84"/>
      <c r="JWX13" s="84"/>
      <c r="JWY13" s="84"/>
      <c r="JWZ13" s="84"/>
      <c r="JXA13" s="84"/>
      <c r="JXB13" s="84"/>
      <c r="JXC13" s="84"/>
      <c r="JXD13" s="84"/>
      <c r="JXE13" s="84"/>
      <c r="JXF13" s="84"/>
      <c r="JXG13" s="84"/>
      <c r="JXH13" s="84"/>
      <c r="JXI13" s="84"/>
      <c r="JXJ13" s="84"/>
      <c r="JXK13" s="84"/>
      <c r="JXL13" s="84"/>
      <c r="JXM13" s="84"/>
      <c r="JXN13" s="84"/>
      <c r="JXO13" s="84"/>
      <c r="JXP13" s="84"/>
      <c r="JXQ13" s="84"/>
      <c r="JXR13" s="84"/>
      <c r="JXS13" s="84"/>
      <c r="JXT13" s="84"/>
      <c r="JXU13" s="84"/>
      <c r="JXV13" s="84"/>
      <c r="JXW13" s="84"/>
      <c r="JXX13" s="84"/>
      <c r="JXY13" s="84"/>
      <c r="JXZ13" s="84"/>
      <c r="JYA13" s="84"/>
      <c r="JYB13" s="84"/>
      <c r="JYC13" s="84"/>
      <c r="JYD13" s="84"/>
      <c r="JYE13" s="84"/>
      <c r="JYF13" s="84"/>
      <c r="JYG13" s="84"/>
      <c r="JYH13" s="84"/>
      <c r="JYI13" s="84"/>
      <c r="JYJ13" s="84"/>
      <c r="JYK13" s="84"/>
      <c r="JYL13" s="84"/>
      <c r="JYM13" s="84"/>
      <c r="JYN13" s="84"/>
      <c r="JYO13" s="84"/>
      <c r="JYP13" s="84"/>
      <c r="JYQ13" s="84"/>
      <c r="JYR13" s="84"/>
      <c r="JYS13" s="84"/>
      <c r="JYT13" s="84"/>
      <c r="JYU13" s="84"/>
      <c r="JYV13" s="84"/>
      <c r="JYW13" s="84"/>
      <c r="JYX13" s="84"/>
      <c r="JYY13" s="84"/>
      <c r="JYZ13" s="84"/>
      <c r="JZA13" s="84"/>
      <c r="JZB13" s="84"/>
      <c r="JZC13" s="84"/>
      <c r="JZD13" s="84"/>
      <c r="JZE13" s="84"/>
      <c r="JZF13" s="84"/>
      <c r="JZG13" s="84"/>
      <c r="JZH13" s="84"/>
      <c r="JZI13" s="84"/>
      <c r="JZJ13" s="84"/>
      <c r="JZK13" s="84"/>
      <c r="JZL13" s="84"/>
      <c r="JZM13" s="84"/>
      <c r="JZN13" s="84"/>
      <c r="JZO13" s="84"/>
      <c r="JZP13" s="84"/>
      <c r="JZQ13" s="84"/>
      <c r="JZR13" s="84"/>
      <c r="JZS13" s="84"/>
      <c r="JZT13" s="84"/>
      <c r="JZU13" s="84"/>
      <c r="JZV13" s="84"/>
      <c r="JZW13" s="84"/>
      <c r="JZX13" s="84"/>
      <c r="JZY13" s="84"/>
      <c r="JZZ13" s="84"/>
      <c r="KAA13" s="84"/>
      <c r="KAB13" s="84"/>
      <c r="KAC13" s="84"/>
      <c r="KAD13" s="84"/>
      <c r="KAE13" s="84"/>
      <c r="KAF13" s="84"/>
      <c r="KAG13" s="84"/>
      <c r="KAH13" s="84"/>
      <c r="KAI13" s="84"/>
      <c r="KAJ13" s="84"/>
      <c r="KAK13" s="84"/>
      <c r="KAL13" s="84"/>
      <c r="KAM13" s="84"/>
      <c r="KAN13" s="84"/>
      <c r="KAO13" s="84"/>
      <c r="KAP13" s="84"/>
      <c r="KAQ13" s="84"/>
      <c r="KAR13" s="84"/>
      <c r="KAS13" s="84"/>
      <c r="KAT13" s="84"/>
      <c r="KAU13" s="84"/>
      <c r="KAV13" s="84"/>
      <c r="KAW13" s="84"/>
      <c r="KAX13" s="84"/>
      <c r="KAY13" s="84"/>
      <c r="KAZ13" s="84"/>
      <c r="KBA13" s="84"/>
      <c r="KBB13" s="84"/>
      <c r="KBC13" s="84"/>
      <c r="KBD13" s="84"/>
      <c r="KBE13" s="84"/>
      <c r="KBF13" s="84"/>
      <c r="KBG13" s="84"/>
      <c r="KBH13" s="84"/>
      <c r="KBI13" s="84"/>
      <c r="KBJ13" s="84"/>
      <c r="KBK13" s="84"/>
      <c r="KBL13" s="84"/>
      <c r="KBM13" s="84"/>
      <c r="KBN13" s="84"/>
      <c r="KBO13" s="84"/>
      <c r="KBP13" s="84"/>
      <c r="KBQ13" s="84"/>
      <c r="KBR13" s="84"/>
      <c r="KBS13" s="84"/>
      <c r="KBT13" s="84"/>
      <c r="KBU13" s="84"/>
      <c r="KBV13" s="84"/>
      <c r="KBW13" s="84"/>
      <c r="KBX13" s="84"/>
      <c r="KBY13" s="84"/>
      <c r="KBZ13" s="84"/>
      <c r="KCA13" s="84"/>
      <c r="KCB13" s="84"/>
      <c r="KCC13" s="84"/>
      <c r="KCD13" s="84"/>
      <c r="KCE13" s="84"/>
      <c r="KCF13" s="84"/>
      <c r="KCG13" s="84"/>
      <c r="KCH13" s="84"/>
      <c r="KCI13" s="84"/>
      <c r="KCJ13" s="84"/>
      <c r="KCK13" s="84"/>
      <c r="KCL13" s="84"/>
      <c r="KCM13" s="84"/>
      <c r="KCN13" s="84"/>
      <c r="KCO13" s="84"/>
      <c r="KCP13" s="84"/>
      <c r="KCQ13" s="84"/>
      <c r="KCR13" s="84"/>
      <c r="KCS13" s="84"/>
      <c r="KCT13" s="84"/>
      <c r="KCU13" s="84"/>
      <c r="KCV13" s="84"/>
      <c r="KCW13" s="84"/>
      <c r="KCX13" s="84"/>
      <c r="KCY13" s="84"/>
      <c r="KCZ13" s="84"/>
      <c r="KDA13" s="84"/>
      <c r="KDB13" s="84"/>
      <c r="KDC13" s="84"/>
      <c r="KDD13" s="84"/>
      <c r="KDE13" s="84"/>
      <c r="KDF13" s="84"/>
      <c r="KDG13" s="84"/>
      <c r="KDH13" s="84"/>
      <c r="KDI13" s="84"/>
      <c r="KDJ13" s="84"/>
      <c r="KDK13" s="84"/>
      <c r="KDL13" s="84"/>
      <c r="KDM13" s="84"/>
      <c r="KDN13" s="84"/>
      <c r="KDO13" s="84"/>
      <c r="KDP13" s="84"/>
      <c r="KDQ13" s="84"/>
      <c r="KDR13" s="84"/>
      <c r="KDS13" s="84"/>
      <c r="KDT13" s="84"/>
      <c r="KDU13" s="84"/>
      <c r="KDV13" s="84"/>
      <c r="KDW13" s="84"/>
      <c r="KDX13" s="84"/>
      <c r="KDY13" s="84"/>
      <c r="KDZ13" s="84"/>
      <c r="KEA13" s="84"/>
      <c r="KEB13" s="84"/>
      <c r="KEC13" s="84"/>
      <c r="KED13" s="84"/>
      <c r="KEE13" s="84"/>
      <c r="KEF13" s="84"/>
      <c r="KEG13" s="84"/>
      <c r="KEH13" s="84"/>
      <c r="KEI13" s="84"/>
      <c r="KEJ13" s="84"/>
      <c r="KEK13" s="84"/>
      <c r="KEL13" s="84"/>
      <c r="KEM13" s="84"/>
      <c r="KEN13" s="84"/>
      <c r="KEO13" s="84"/>
      <c r="KEP13" s="84"/>
      <c r="KEQ13" s="84"/>
      <c r="KER13" s="84"/>
      <c r="KES13" s="84"/>
      <c r="KET13" s="84"/>
      <c r="KEU13" s="84"/>
      <c r="KEV13" s="84"/>
      <c r="KEW13" s="84"/>
      <c r="KEX13" s="84"/>
      <c r="KEY13" s="84"/>
      <c r="KEZ13" s="84"/>
      <c r="KFA13" s="84"/>
      <c r="KFB13" s="84"/>
      <c r="KFC13" s="84"/>
      <c r="KFD13" s="84"/>
      <c r="KFE13" s="84"/>
      <c r="KFF13" s="84"/>
      <c r="KFG13" s="84"/>
      <c r="KFH13" s="84"/>
      <c r="KFI13" s="84"/>
      <c r="KFJ13" s="84"/>
      <c r="KFK13" s="84"/>
      <c r="KFL13" s="84"/>
      <c r="KFM13" s="84"/>
      <c r="KFN13" s="84"/>
      <c r="KFO13" s="84"/>
      <c r="KFP13" s="84"/>
      <c r="KFQ13" s="84"/>
      <c r="KFR13" s="84"/>
      <c r="KFS13" s="84"/>
      <c r="KFT13" s="84"/>
      <c r="KFU13" s="84"/>
      <c r="KFV13" s="84"/>
      <c r="KFW13" s="84"/>
      <c r="KFX13" s="84"/>
      <c r="KFY13" s="84"/>
      <c r="KFZ13" s="84"/>
      <c r="KGA13" s="84"/>
      <c r="KGB13" s="84"/>
      <c r="KGC13" s="84"/>
      <c r="KGD13" s="84"/>
      <c r="KGE13" s="84"/>
      <c r="KGF13" s="84"/>
      <c r="KGG13" s="84"/>
      <c r="KGH13" s="84"/>
      <c r="KGI13" s="84"/>
      <c r="KGJ13" s="84"/>
      <c r="KGK13" s="84"/>
      <c r="KGL13" s="84"/>
      <c r="KGM13" s="84"/>
      <c r="KGN13" s="84"/>
      <c r="KGO13" s="84"/>
      <c r="KGP13" s="84"/>
      <c r="KGQ13" s="84"/>
      <c r="KGR13" s="84"/>
      <c r="KGS13" s="84"/>
      <c r="KGT13" s="84"/>
      <c r="KGU13" s="84"/>
      <c r="KGV13" s="84"/>
      <c r="KGW13" s="84"/>
      <c r="KGX13" s="84"/>
      <c r="KGY13" s="84"/>
      <c r="KGZ13" s="84"/>
      <c r="KHA13" s="84"/>
      <c r="KHB13" s="84"/>
      <c r="KHC13" s="84"/>
      <c r="KHD13" s="84"/>
      <c r="KHE13" s="84"/>
      <c r="KHF13" s="84"/>
      <c r="KHG13" s="84"/>
      <c r="KHH13" s="84"/>
      <c r="KHI13" s="84"/>
      <c r="KHJ13" s="84"/>
      <c r="KHK13" s="84"/>
      <c r="KHL13" s="84"/>
      <c r="KHM13" s="84"/>
      <c r="KHN13" s="84"/>
      <c r="KHO13" s="84"/>
      <c r="KHP13" s="84"/>
      <c r="KHQ13" s="84"/>
      <c r="KHR13" s="84"/>
      <c r="KHS13" s="84"/>
      <c r="KHT13" s="84"/>
      <c r="KHU13" s="84"/>
      <c r="KHV13" s="84"/>
      <c r="KHW13" s="84"/>
      <c r="KHX13" s="84"/>
      <c r="KHY13" s="84"/>
      <c r="KHZ13" s="84"/>
      <c r="KIA13" s="84"/>
      <c r="KIB13" s="84"/>
      <c r="KIC13" s="84"/>
      <c r="KID13" s="84"/>
      <c r="KIE13" s="84"/>
      <c r="KIF13" s="84"/>
      <c r="KIG13" s="84"/>
      <c r="KIH13" s="84"/>
      <c r="KII13" s="84"/>
      <c r="KIJ13" s="84"/>
      <c r="KIK13" s="84"/>
      <c r="KIL13" s="84"/>
      <c r="KIM13" s="84"/>
      <c r="KIN13" s="84"/>
      <c r="KIO13" s="84"/>
      <c r="KIP13" s="84"/>
      <c r="KIQ13" s="84"/>
      <c r="KIR13" s="84"/>
      <c r="KIS13" s="84"/>
      <c r="KIT13" s="84"/>
      <c r="KIU13" s="84"/>
      <c r="KIV13" s="84"/>
      <c r="KIW13" s="84"/>
      <c r="KIX13" s="84"/>
      <c r="KIY13" s="84"/>
      <c r="KIZ13" s="84"/>
      <c r="KJA13" s="84"/>
      <c r="KJB13" s="84"/>
      <c r="KJC13" s="84"/>
      <c r="KJD13" s="84"/>
      <c r="KJE13" s="84"/>
      <c r="KJF13" s="84"/>
      <c r="KJG13" s="84"/>
      <c r="KJH13" s="84"/>
      <c r="KJI13" s="84"/>
      <c r="KJJ13" s="84"/>
      <c r="KJK13" s="84"/>
      <c r="KJL13" s="84"/>
      <c r="KJM13" s="84"/>
      <c r="KJN13" s="84"/>
      <c r="KJO13" s="84"/>
      <c r="KJP13" s="84"/>
      <c r="KJQ13" s="84"/>
      <c r="KJR13" s="84"/>
      <c r="KJS13" s="84"/>
      <c r="KJT13" s="84"/>
      <c r="KJU13" s="84"/>
      <c r="KJV13" s="84"/>
      <c r="KJW13" s="84"/>
      <c r="KJX13" s="84"/>
      <c r="KJY13" s="84"/>
      <c r="KJZ13" s="84"/>
      <c r="KKA13" s="84"/>
      <c r="KKB13" s="84"/>
      <c r="KKC13" s="84"/>
      <c r="KKD13" s="84"/>
      <c r="KKE13" s="84"/>
      <c r="KKF13" s="84"/>
      <c r="KKG13" s="84"/>
      <c r="KKH13" s="84"/>
      <c r="KKI13" s="84"/>
      <c r="KKJ13" s="84"/>
      <c r="KKK13" s="84"/>
      <c r="KKL13" s="84"/>
      <c r="KKM13" s="84"/>
      <c r="KKN13" s="84"/>
      <c r="KKO13" s="84"/>
      <c r="KKP13" s="84"/>
      <c r="KKQ13" s="84"/>
      <c r="KKR13" s="84"/>
      <c r="KKS13" s="84"/>
      <c r="KKT13" s="84"/>
      <c r="KKU13" s="84"/>
      <c r="KKV13" s="84"/>
      <c r="KKW13" s="84"/>
      <c r="KKX13" s="84"/>
      <c r="KKY13" s="84"/>
      <c r="KKZ13" s="84"/>
      <c r="KLA13" s="84"/>
      <c r="KLB13" s="84"/>
      <c r="KLC13" s="84"/>
      <c r="KLD13" s="84"/>
      <c r="KLE13" s="84"/>
      <c r="KLF13" s="84"/>
      <c r="KLG13" s="84"/>
      <c r="KLH13" s="84"/>
      <c r="KLI13" s="84"/>
      <c r="KLJ13" s="84"/>
      <c r="KLK13" s="84"/>
      <c r="KLL13" s="84"/>
      <c r="KLM13" s="84"/>
      <c r="KLN13" s="84"/>
      <c r="KLO13" s="84"/>
      <c r="KLP13" s="84"/>
      <c r="KLQ13" s="84"/>
      <c r="KLR13" s="84"/>
      <c r="KLS13" s="84"/>
      <c r="KLT13" s="84"/>
      <c r="KLU13" s="84"/>
      <c r="KLV13" s="84"/>
      <c r="KLW13" s="84"/>
      <c r="KLX13" s="84"/>
      <c r="KLY13" s="84"/>
      <c r="KLZ13" s="84"/>
      <c r="KMA13" s="84"/>
      <c r="KMB13" s="84"/>
      <c r="KMC13" s="84"/>
      <c r="KMD13" s="84"/>
      <c r="KME13" s="84"/>
      <c r="KMF13" s="84"/>
      <c r="KMG13" s="84"/>
      <c r="KMH13" s="84"/>
      <c r="KMI13" s="84"/>
      <c r="KMJ13" s="84"/>
      <c r="KMK13" s="84"/>
      <c r="KML13" s="84"/>
      <c r="KMM13" s="84"/>
      <c r="KMN13" s="84"/>
      <c r="KMO13" s="84"/>
      <c r="KMP13" s="84"/>
      <c r="KMQ13" s="84"/>
      <c r="KMR13" s="84"/>
      <c r="KMS13" s="84"/>
      <c r="KMT13" s="84"/>
      <c r="KMU13" s="84"/>
      <c r="KMV13" s="84"/>
      <c r="KMW13" s="84"/>
      <c r="KMX13" s="84"/>
      <c r="KMY13" s="84"/>
      <c r="KMZ13" s="84"/>
      <c r="KNA13" s="84"/>
      <c r="KNB13" s="84"/>
      <c r="KNC13" s="84"/>
      <c r="KND13" s="84"/>
      <c r="KNE13" s="84"/>
      <c r="KNF13" s="84"/>
      <c r="KNG13" s="84"/>
      <c r="KNH13" s="84"/>
      <c r="KNI13" s="84"/>
      <c r="KNJ13" s="84"/>
      <c r="KNK13" s="84"/>
      <c r="KNL13" s="84"/>
      <c r="KNM13" s="84"/>
      <c r="KNN13" s="84"/>
      <c r="KNO13" s="84"/>
      <c r="KNP13" s="84"/>
      <c r="KNQ13" s="84"/>
      <c r="KNR13" s="84"/>
      <c r="KNS13" s="84"/>
      <c r="KNT13" s="84"/>
      <c r="KNU13" s="84"/>
      <c r="KNV13" s="84"/>
      <c r="KNW13" s="84"/>
      <c r="KNX13" s="84"/>
      <c r="KNY13" s="84"/>
      <c r="KNZ13" s="84"/>
      <c r="KOA13" s="84"/>
      <c r="KOB13" s="84"/>
      <c r="KOC13" s="84"/>
      <c r="KOD13" s="84"/>
      <c r="KOE13" s="84"/>
      <c r="KOF13" s="84"/>
      <c r="KOG13" s="84"/>
      <c r="KOH13" s="84"/>
      <c r="KOI13" s="84"/>
      <c r="KOJ13" s="84"/>
      <c r="KOK13" s="84"/>
      <c r="KOL13" s="84"/>
      <c r="KOM13" s="84"/>
      <c r="KON13" s="84"/>
      <c r="KOO13" s="84"/>
      <c r="KOP13" s="84"/>
      <c r="KOQ13" s="84"/>
      <c r="KOR13" s="84"/>
      <c r="KOS13" s="84"/>
      <c r="KOT13" s="84"/>
      <c r="KOU13" s="84"/>
      <c r="KOV13" s="84"/>
      <c r="KOW13" s="84"/>
      <c r="KOX13" s="84"/>
      <c r="KOY13" s="84"/>
      <c r="KOZ13" s="84"/>
      <c r="KPA13" s="84"/>
      <c r="KPB13" s="84"/>
      <c r="KPC13" s="84"/>
      <c r="KPD13" s="84"/>
      <c r="KPE13" s="84"/>
      <c r="KPF13" s="84"/>
      <c r="KPG13" s="84"/>
      <c r="KPH13" s="84"/>
      <c r="KPI13" s="84"/>
      <c r="KPJ13" s="84"/>
      <c r="KPK13" s="84"/>
      <c r="KPL13" s="84"/>
      <c r="KPM13" s="84"/>
      <c r="KPN13" s="84"/>
      <c r="KPO13" s="84"/>
      <c r="KPP13" s="84"/>
      <c r="KPQ13" s="84"/>
      <c r="KPR13" s="84"/>
      <c r="KPS13" s="84"/>
      <c r="KPT13" s="84"/>
      <c r="KPU13" s="84"/>
      <c r="KPV13" s="84"/>
      <c r="KPW13" s="84"/>
      <c r="KPX13" s="84"/>
      <c r="KPY13" s="84"/>
      <c r="KPZ13" s="84"/>
      <c r="KQA13" s="84"/>
      <c r="KQB13" s="84"/>
      <c r="KQC13" s="84"/>
      <c r="KQD13" s="84"/>
      <c r="KQE13" s="84"/>
      <c r="KQF13" s="84"/>
      <c r="KQG13" s="84"/>
      <c r="KQH13" s="84"/>
      <c r="KQI13" s="84"/>
      <c r="KQJ13" s="84"/>
      <c r="KQK13" s="84"/>
      <c r="KQL13" s="84"/>
      <c r="KQM13" s="84"/>
      <c r="KQN13" s="84"/>
      <c r="KQO13" s="84"/>
      <c r="KQP13" s="84"/>
      <c r="KQQ13" s="84"/>
      <c r="KQR13" s="84"/>
      <c r="KQS13" s="84"/>
      <c r="KQT13" s="84"/>
      <c r="KQU13" s="84"/>
      <c r="KQV13" s="84"/>
      <c r="KQW13" s="84"/>
      <c r="KQX13" s="84"/>
      <c r="KQY13" s="84"/>
      <c r="KQZ13" s="84"/>
      <c r="KRA13" s="84"/>
      <c r="KRB13" s="84"/>
      <c r="KRC13" s="84"/>
      <c r="KRD13" s="84"/>
      <c r="KRE13" s="84"/>
      <c r="KRF13" s="84"/>
      <c r="KRG13" s="84"/>
      <c r="KRH13" s="84"/>
      <c r="KRI13" s="84"/>
      <c r="KRJ13" s="84"/>
      <c r="KRK13" s="84"/>
      <c r="KRL13" s="84"/>
      <c r="KRM13" s="84"/>
      <c r="KRN13" s="84"/>
      <c r="KRO13" s="84"/>
      <c r="KRP13" s="84"/>
      <c r="KRQ13" s="84"/>
      <c r="KRR13" s="84"/>
      <c r="KRS13" s="84"/>
      <c r="KRT13" s="84"/>
      <c r="KRU13" s="84"/>
      <c r="KRV13" s="84"/>
      <c r="KRW13" s="84"/>
      <c r="KRX13" s="84"/>
      <c r="KRY13" s="84"/>
      <c r="KRZ13" s="84"/>
      <c r="KSA13" s="84"/>
      <c r="KSB13" s="84"/>
      <c r="KSC13" s="84"/>
      <c r="KSD13" s="84"/>
      <c r="KSE13" s="84"/>
      <c r="KSF13" s="84"/>
      <c r="KSG13" s="84"/>
      <c r="KSH13" s="84"/>
      <c r="KSI13" s="84"/>
      <c r="KSJ13" s="84"/>
      <c r="KSK13" s="84"/>
      <c r="KSL13" s="84"/>
      <c r="KSM13" s="84"/>
      <c r="KSN13" s="84"/>
      <c r="KSO13" s="84"/>
      <c r="KSP13" s="84"/>
      <c r="KSQ13" s="84"/>
      <c r="KSR13" s="84"/>
      <c r="KSS13" s="84"/>
      <c r="KST13" s="84"/>
      <c r="KSU13" s="84"/>
      <c r="KSV13" s="84"/>
      <c r="KSW13" s="84"/>
      <c r="KSX13" s="84"/>
      <c r="KSY13" s="84"/>
      <c r="KSZ13" s="84"/>
      <c r="KTA13" s="84"/>
      <c r="KTB13" s="84"/>
      <c r="KTC13" s="84"/>
      <c r="KTD13" s="84"/>
      <c r="KTE13" s="84"/>
      <c r="KTF13" s="84"/>
      <c r="KTG13" s="84"/>
      <c r="KTH13" s="84"/>
      <c r="KTI13" s="84"/>
      <c r="KTJ13" s="84"/>
      <c r="KTK13" s="84"/>
      <c r="KTL13" s="84"/>
      <c r="KTM13" s="84"/>
      <c r="KTN13" s="84"/>
      <c r="KTO13" s="84"/>
      <c r="KTP13" s="84"/>
      <c r="KTQ13" s="84"/>
      <c r="KTR13" s="84"/>
      <c r="KTS13" s="84"/>
      <c r="KTT13" s="84"/>
      <c r="KTU13" s="84"/>
      <c r="KTV13" s="84"/>
      <c r="KTW13" s="84"/>
      <c r="KTX13" s="84"/>
      <c r="KTY13" s="84"/>
      <c r="KTZ13" s="84"/>
      <c r="KUA13" s="84"/>
      <c r="KUB13" s="84"/>
      <c r="KUC13" s="84"/>
      <c r="KUD13" s="84"/>
      <c r="KUE13" s="84"/>
      <c r="KUF13" s="84"/>
      <c r="KUG13" s="84"/>
      <c r="KUH13" s="84"/>
      <c r="KUI13" s="84"/>
      <c r="KUJ13" s="84"/>
      <c r="KUK13" s="84"/>
      <c r="KUL13" s="84"/>
      <c r="KUM13" s="84"/>
      <c r="KUN13" s="84"/>
      <c r="KUO13" s="84"/>
      <c r="KUP13" s="84"/>
      <c r="KUQ13" s="84"/>
      <c r="KUR13" s="84"/>
      <c r="KUS13" s="84"/>
      <c r="KUT13" s="84"/>
      <c r="KUU13" s="84"/>
      <c r="KUV13" s="84"/>
      <c r="KUW13" s="84"/>
      <c r="KUX13" s="84"/>
      <c r="KUY13" s="84"/>
      <c r="KUZ13" s="84"/>
      <c r="KVA13" s="84"/>
      <c r="KVB13" s="84"/>
      <c r="KVC13" s="84"/>
      <c r="KVD13" s="84"/>
      <c r="KVE13" s="84"/>
      <c r="KVF13" s="84"/>
      <c r="KVG13" s="84"/>
      <c r="KVH13" s="84"/>
      <c r="KVI13" s="84"/>
      <c r="KVJ13" s="84"/>
      <c r="KVK13" s="84"/>
      <c r="KVL13" s="84"/>
      <c r="KVM13" s="84"/>
      <c r="KVN13" s="84"/>
      <c r="KVO13" s="84"/>
      <c r="KVP13" s="84"/>
      <c r="KVQ13" s="84"/>
      <c r="KVR13" s="84"/>
      <c r="KVS13" s="84"/>
      <c r="KVT13" s="84"/>
      <c r="KVU13" s="84"/>
      <c r="KVV13" s="84"/>
      <c r="KVW13" s="84"/>
      <c r="KVX13" s="84"/>
      <c r="KVY13" s="84"/>
      <c r="KVZ13" s="84"/>
      <c r="KWA13" s="84"/>
      <c r="KWB13" s="84"/>
      <c r="KWC13" s="84"/>
      <c r="KWD13" s="84"/>
      <c r="KWE13" s="84"/>
      <c r="KWF13" s="84"/>
      <c r="KWG13" s="84"/>
      <c r="KWH13" s="84"/>
      <c r="KWI13" s="84"/>
      <c r="KWJ13" s="84"/>
      <c r="KWK13" s="84"/>
      <c r="KWL13" s="84"/>
      <c r="KWM13" s="84"/>
      <c r="KWN13" s="84"/>
      <c r="KWO13" s="84"/>
      <c r="KWP13" s="84"/>
      <c r="KWQ13" s="84"/>
      <c r="KWR13" s="84"/>
      <c r="KWS13" s="84"/>
      <c r="KWT13" s="84"/>
      <c r="KWU13" s="84"/>
      <c r="KWV13" s="84"/>
      <c r="KWW13" s="84"/>
      <c r="KWX13" s="84"/>
      <c r="KWY13" s="84"/>
      <c r="KWZ13" s="84"/>
      <c r="KXA13" s="84"/>
      <c r="KXB13" s="84"/>
      <c r="KXC13" s="84"/>
      <c r="KXD13" s="84"/>
      <c r="KXE13" s="84"/>
      <c r="KXF13" s="84"/>
      <c r="KXG13" s="84"/>
      <c r="KXH13" s="84"/>
      <c r="KXI13" s="84"/>
      <c r="KXJ13" s="84"/>
      <c r="KXK13" s="84"/>
      <c r="KXL13" s="84"/>
      <c r="KXM13" s="84"/>
      <c r="KXN13" s="84"/>
      <c r="KXO13" s="84"/>
      <c r="KXP13" s="84"/>
      <c r="KXQ13" s="84"/>
      <c r="KXR13" s="84"/>
      <c r="KXS13" s="84"/>
      <c r="KXT13" s="84"/>
      <c r="KXU13" s="84"/>
      <c r="KXV13" s="84"/>
      <c r="KXW13" s="84"/>
      <c r="KXX13" s="84"/>
      <c r="KXY13" s="84"/>
      <c r="KXZ13" s="84"/>
      <c r="KYA13" s="84"/>
      <c r="KYB13" s="84"/>
      <c r="KYC13" s="84"/>
      <c r="KYD13" s="84"/>
      <c r="KYE13" s="84"/>
      <c r="KYF13" s="84"/>
      <c r="KYG13" s="84"/>
      <c r="KYH13" s="84"/>
      <c r="KYI13" s="84"/>
      <c r="KYJ13" s="84"/>
      <c r="KYK13" s="84"/>
      <c r="KYL13" s="84"/>
      <c r="KYM13" s="84"/>
      <c r="KYN13" s="84"/>
      <c r="KYO13" s="84"/>
      <c r="KYP13" s="84"/>
      <c r="KYQ13" s="84"/>
      <c r="KYR13" s="84"/>
      <c r="KYS13" s="84"/>
      <c r="KYT13" s="84"/>
      <c r="KYU13" s="84"/>
      <c r="KYV13" s="84"/>
      <c r="KYW13" s="84"/>
      <c r="KYX13" s="84"/>
      <c r="KYY13" s="84"/>
      <c r="KYZ13" s="84"/>
      <c r="KZA13" s="84"/>
      <c r="KZB13" s="84"/>
      <c r="KZC13" s="84"/>
      <c r="KZD13" s="84"/>
      <c r="KZE13" s="84"/>
      <c r="KZF13" s="84"/>
      <c r="KZG13" s="84"/>
      <c r="KZH13" s="84"/>
      <c r="KZI13" s="84"/>
      <c r="KZJ13" s="84"/>
      <c r="KZK13" s="84"/>
      <c r="KZL13" s="84"/>
      <c r="KZM13" s="84"/>
      <c r="KZN13" s="84"/>
      <c r="KZO13" s="84"/>
      <c r="KZP13" s="84"/>
      <c r="KZQ13" s="84"/>
      <c r="KZR13" s="84"/>
      <c r="KZS13" s="84"/>
      <c r="KZT13" s="84"/>
      <c r="KZU13" s="84"/>
      <c r="KZV13" s="84"/>
      <c r="KZW13" s="84"/>
      <c r="KZX13" s="84"/>
      <c r="KZY13" s="84"/>
      <c r="KZZ13" s="84"/>
      <c r="LAA13" s="84"/>
      <c r="LAB13" s="84"/>
      <c r="LAC13" s="84"/>
      <c r="LAD13" s="84"/>
      <c r="LAE13" s="84"/>
      <c r="LAF13" s="84"/>
      <c r="LAG13" s="84"/>
      <c r="LAH13" s="84"/>
      <c r="LAI13" s="84"/>
      <c r="LAJ13" s="84"/>
      <c r="LAK13" s="84"/>
      <c r="LAL13" s="84"/>
      <c r="LAM13" s="84"/>
      <c r="LAN13" s="84"/>
      <c r="LAO13" s="84"/>
      <c r="LAP13" s="84"/>
      <c r="LAQ13" s="84"/>
      <c r="LAR13" s="84"/>
      <c r="LAS13" s="84"/>
      <c r="LAT13" s="84"/>
      <c r="LAU13" s="84"/>
      <c r="LAV13" s="84"/>
      <c r="LAW13" s="84"/>
      <c r="LAX13" s="84"/>
      <c r="LAY13" s="84"/>
      <c r="LAZ13" s="84"/>
      <c r="LBA13" s="84"/>
      <c r="LBB13" s="84"/>
      <c r="LBC13" s="84"/>
      <c r="LBD13" s="84"/>
      <c r="LBE13" s="84"/>
      <c r="LBF13" s="84"/>
      <c r="LBG13" s="84"/>
      <c r="LBH13" s="84"/>
      <c r="LBI13" s="84"/>
      <c r="LBJ13" s="84"/>
      <c r="LBK13" s="84"/>
      <c r="LBL13" s="84"/>
      <c r="LBM13" s="84"/>
      <c r="LBN13" s="84"/>
      <c r="LBO13" s="84"/>
      <c r="LBP13" s="84"/>
      <c r="LBQ13" s="84"/>
      <c r="LBR13" s="84"/>
      <c r="LBS13" s="84"/>
      <c r="LBT13" s="84"/>
      <c r="LBU13" s="84"/>
      <c r="LBV13" s="84"/>
      <c r="LBW13" s="84"/>
      <c r="LBX13" s="84"/>
      <c r="LBY13" s="84"/>
      <c r="LBZ13" s="84"/>
      <c r="LCA13" s="84"/>
      <c r="LCB13" s="84"/>
      <c r="LCC13" s="84"/>
      <c r="LCD13" s="84"/>
      <c r="LCE13" s="84"/>
      <c r="LCF13" s="84"/>
      <c r="LCG13" s="84"/>
      <c r="LCH13" s="84"/>
      <c r="LCI13" s="84"/>
      <c r="LCJ13" s="84"/>
      <c r="LCK13" s="84"/>
      <c r="LCL13" s="84"/>
      <c r="LCM13" s="84"/>
      <c r="LCN13" s="84"/>
      <c r="LCO13" s="84"/>
      <c r="LCP13" s="84"/>
      <c r="LCQ13" s="84"/>
      <c r="LCR13" s="84"/>
      <c r="LCS13" s="84"/>
      <c r="LCT13" s="84"/>
      <c r="LCU13" s="84"/>
      <c r="LCV13" s="84"/>
      <c r="LCW13" s="84"/>
      <c r="LCX13" s="84"/>
      <c r="LCY13" s="84"/>
      <c r="LCZ13" s="84"/>
      <c r="LDA13" s="84"/>
      <c r="LDB13" s="84"/>
      <c r="LDC13" s="84"/>
      <c r="LDD13" s="84"/>
      <c r="LDE13" s="84"/>
      <c r="LDF13" s="84"/>
      <c r="LDG13" s="84"/>
      <c r="LDH13" s="84"/>
      <c r="LDI13" s="84"/>
      <c r="LDJ13" s="84"/>
      <c r="LDK13" s="84"/>
      <c r="LDL13" s="84"/>
      <c r="LDM13" s="84"/>
      <c r="LDN13" s="84"/>
      <c r="LDO13" s="84"/>
      <c r="LDP13" s="84"/>
      <c r="LDQ13" s="84"/>
      <c r="LDR13" s="84"/>
      <c r="LDS13" s="84"/>
      <c r="LDT13" s="84"/>
      <c r="LDU13" s="84"/>
      <c r="LDV13" s="84"/>
      <c r="LDW13" s="84"/>
      <c r="LDX13" s="84"/>
      <c r="LDY13" s="84"/>
      <c r="LDZ13" s="84"/>
      <c r="LEA13" s="84"/>
      <c r="LEB13" s="84"/>
      <c r="LEC13" s="84"/>
      <c r="LED13" s="84"/>
      <c r="LEE13" s="84"/>
      <c r="LEF13" s="84"/>
      <c r="LEG13" s="84"/>
      <c r="LEH13" s="84"/>
      <c r="LEI13" s="84"/>
      <c r="LEJ13" s="84"/>
      <c r="LEK13" s="84"/>
      <c r="LEL13" s="84"/>
      <c r="LEM13" s="84"/>
      <c r="LEN13" s="84"/>
      <c r="LEO13" s="84"/>
      <c r="LEP13" s="84"/>
      <c r="LEQ13" s="84"/>
      <c r="LER13" s="84"/>
      <c r="LES13" s="84"/>
      <c r="LET13" s="84"/>
      <c r="LEU13" s="84"/>
      <c r="LEV13" s="84"/>
      <c r="LEW13" s="84"/>
      <c r="LEX13" s="84"/>
      <c r="LEY13" s="84"/>
      <c r="LEZ13" s="84"/>
      <c r="LFA13" s="84"/>
      <c r="LFB13" s="84"/>
      <c r="LFC13" s="84"/>
      <c r="LFD13" s="84"/>
      <c r="LFE13" s="84"/>
      <c r="LFF13" s="84"/>
      <c r="LFG13" s="84"/>
      <c r="LFH13" s="84"/>
      <c r="LFI13" s="84"/>
      <c r="LFJ13" s="84"/>
      <c r="LFK13" s="84"/>
      <c r="LFL13" s="84"/>
      <c r="LFM13" s="84"/>
      <c r="LFN13" s="84"/>
      <c r="LFO13" s="84"/>
      <c r="LFP13" s="84"/>
      <c r="LFQ13" s="84"/>
      <c r="LFR13" s="84"/>
      <c r="LFS13" s="84"/>
      <c r="LFT13" s="84"/>
      <c r="LFU13" s="84"/>
      <c r="LFV13" s="84"/>
      <c r="LFW13" s="84"/>
      <c r="LFX13" s="84"/>
      <c r="LFY13" s="84"/>
      <c r="LFZ13" s="84"/>
      <c r="LGA13" s="84"/>
      <c r="LGB13" s="84"/>
      <c r="LGC13" s="84"/>
      <c r="LGD13" s="84"/>
      <c r="LGE13" s="84"/>
      <c r="LGF13" s="84"/>
      <c r="LGG13" s="84"/>
      <c r="LGH13" s="84"/>
      <c r="LGI13" s="84"/>
      <c r="LGJ13" s="84"/>
      <c r="LGK13" s="84"/>
      <c r="LGL13" s="84"/>
      <c r="LGM13" s="84"/>
      <c r="LGN13" s="84"/>
      <c r="LGO13" s="84"/>
      <c r="LGP13" s="84"/>
      <c r="LGQ13" s="84"/>
      <c r="LGR13" s="84"/>
      <c r="LGS13" s="84"/>
      <c r="LGT13" s="84"/>
      <c r="LGU13" s="84"/>
      <c r="LGV13" s="84"/>
      <c r="LGW13" s="84"/>
      <c r="LGX13" s="84"/>
      <c r="LGY13" s="84"/>
      <c r="LGZ13" s="84"/>
      <c r="LHA13" s="84"/>
      <c r="LHB13" s="84"/>
      <c r="LHC13" s="84"/>
      <c r="LHD13" s="84"/>
      <c r="LHE13" s="84"/>
      <c r="LHF13" s="84"/>
      <c r="LHG13" s="84"/>
      <c r="LHH13" s="84"/>
      <c r="LHI13" s="84"/>
      <c r="LHJ13" s="84"/>
      <c r="LHK13" s="84"/>
      <c r="LHL13" s="84"/>
      <c r="LHM13" s="84"/>
      <c r="LHN13" s="84"/>
      <c r="LHO13" s="84"/>
      <c r="LHP13" s="84"/>
      <c r="LHQ13" s="84"/>
      <c r="LHR13" s="84"/>
      <c r="LHS13" s="84"/>
      <c r="LHT13" s="84"/>
      <c r="LHU13" s="84"/>
      <c r="LHV13" s="84"/>
      <c r="LHW13" s="84"/>
      <c r="LHX13" s="84"/>
      <c r="LHY13" s="84"/>
      <c r="LHZ13" s="84"/>
      <c r="LIA13" s="84"/>
      <c r="LIB13" s="84"/>
      <c r="LIC13" s="84"/>
      <c r="LID13" s="84"/>
      <c r="LIE13" s="84"/>
      <c r="LIF13" s="84"/>
      <c r="LIG13" s="84"/>
      <c r="LIH13" s="84"/>
      <c r="LII13" s="84"/>
      <c r="LIJ13" s="84"/>
      <c r="LIK13" s="84"/>
      <c r="LIL13" s="84"/>
      <c r="LIM13" s="84"/>
      <c r="LIN13" s="84"/>
      <c r="LIO13" s="84"/>
      <c r="LIP13" s="84"/>
      <c r="LIQ13" s="84"/>
      <c r="LIR13" s="84"/>
      <c r="LIS13" s="84"/>
      <c r="LIT13" s="84"/>
      <c r="LIU13" s="84"/>
      <c r="LIV13" s="84"/>
      <c r="LIW13" s="84"/>
      <c r="LIX13" s="84"/>
      <c r="LIY13" s="84"/>
      <c r="LIZ13" s="84"/>
      <c r="LJA13" s="84"/>
      <c r="LJB13" s="84"/>
      <c r="LJC13" s="84"/>
      <c r="LJD13" s="84"/>
      <c r="LJE13" s="84"/>
      <c r="LJF13" s="84"/>
      <c r="LJG13" s="84"/>
      <c r="LJH13" s="84"/>
      <c r="LJI13" s="84"/>
      <c r="LJJ13" s="84"/>
      <c r="LJK13" s="84"/>
      <c r="LJL13" s="84"/>
      <c r="LJM13" s="84"/>
      <c r="LJN13" s="84"/>
      <c r="LJO13" s="84"/>
      <c r="LJP13" s="84"/>
      <c r="LJQ13" s="84"/>
      <c r="LJR13" s="84"/>
      <c r="LJS13" s="84"/>
      <c r="LJT13" s="84"/>
      <c r="LJU13" s="84"/>
      <c r="LJV13" s="84"/>
      <c r="LJW13" s="84"/>
      <c r="LJX13" s="84"/>
      <c r="LJY13" s="84"/>
      <c r="LJZ13" s="84"/>
      <c r="LKA13" s="84"/>
      <c r="LKB13" s="84"/>
      <c r="LKC13" s="84"/>
      <c r="LKD13" s="84"/>
      <c r="LKE13" s="84"/>
      <c r="LKF13" s="84"/>
      <c r="LKG13" s="84"/>
      <c r="LKH13" s="84"/>
      <c r="LKI13" s="84"/>
      <c r="LKJ13" s="84"/>
      <c r="LKK13" s="84"/>
      <c r="LKL13" s="84"/>
      <c r="LKM13" s="84"/>
      <c r="LKN13" s="84"/>
      <c r="LKO13" s="84"/>
      <c r="LKP13" s="84"/>
      <c r="LKQ13" s="84"/>
      <c r="LKR13" s="84"/>
      <c r="LKS13" s="84"/>
      <c r="LKT13" s="84"/>
      <c r="LKU13" s="84"/>
      <c r="LKV13" s="84"/>
      <c r="LKW13" s="84"/>
      <c r="LKX13" s="84"/>
      <c r="LKY13" s="84"/>
      <c r="LKZ13" s="84"/>
      <c r="LLA13" s="84"/>
      <c r="LLB13" s="84"/>
      <c r="LLC13" s="84"/>
      <c r="LLD13" s="84"/>
      <c r="LLE13" s="84"/>
      <c r="LLF13" s="84"/>
      <c r="LLG13" s="84"/>
      <c r="LLH13" s="84"/>
      <c r="LLI13" s="84"/>
      <c r="LLJ13" s="84"/>
      <c r="LLK13" s="84"/>
      <c r="LLL13" s="84"/>
      <c r="LLM13" s="84"/>
      <c r="LLN13" s="84"/>
      <c r="LLO13" s="84"/>
      <c r="LLP13" s="84"/>
      <c r="LLQ13" s="84"/>
      <c r="LLR13" s="84"/>
      <c r="LLS13" s="84"/>
      <c r="LLT13" s="84"/>
      <c r="LLU13" s="84"/>
      <c r="LLV13" s="84"/>
      <c r="LLW13" s="84"/>
      <c r="LLX13" s="84"/>
      <c r="LLY13" s="84"/>
      <c r="LLZ13" s="84"/>
      <c r="LMA13" s="84"/>
      <c r="LMB13" s="84"/>
      <c r="LMC13" s="84"/>
      <c r="LMD13" s="84"/>
      <c r="LME13" s="84"/>
      <c r="LMF13" s="84"/>
      <c r="LMG13" s="84"/>
      <c r="LMH13" s="84"/>
      <c r="LMI13" s="84"/>
      <c r="LMJ13" s="84"/>
      <c r="LMK13" s="84"/>
      <c r="LML13" s="84"/>
      <c r="LMM13" s="84"/>
      <c r="LMN13" s="84"/>
      <c r="LMO13" s="84"/>
      <c r="LMP13" s="84"/>
      <c r="LMQ13" s="84"/>
      <c r="LMR13" s="84"/>
      <c r="LMS13" s="84"/>
      <c r="LMT13" s="84"/>
      <c r="LMU13" s="84"/>
      <c r="LMV13" s="84"/>
      <c r="LMW13" s="84"/>
      <c r="LMX13" s="84"/>
      <c r="LMY13" s="84"/>
      <c r="LMZ13" s="84"/>
      <c r="LNA13" s="84"/>
      <c r="LNB13" s="84"/>
      <c r="LNC13" s="84"/>
      <c r="LND13" s="84"/>
      <c r="LNE13" s="84"/>
      <c r="LNF13" s="84"/>
      <c r="LNG13" s="84"/>
      <c r="LNH13" s="84"/>
      <c r="LNI13" s="84"/>
      <c r="LNJ13" s="84"/>
      <c r="LNK13" s="84"/>
      <c r="LNL13" s="84"/>
      <c r="LNM13" s="84"/>
      <c r="LNN13" s="84"/>
      <c r="LNO13" s="84"/>
      <c r="LNP13" s="84"/>
      <c r="LNQ13" s="84"/>
      <c r="LNR13" s="84"/>
      <c r="LNS13" s="84"/>
      <c r="LNT13" s="84"/>
      <c r="LNU13" s="84"/>
      <c r="LNV13" s="84"/>
      <c r="LNW13" s="84"/>
      <c r="LNX13" s="84"/>
      <c r="LNY13" s="84"/>
      <c r="LNZ13" s="84"/>
      <c r="LOA13" s="84"/>
      <c r="LOB13" s="84"/>
      <c r="LOC13" s="84"/>
      <c r="LOD13" s="84"/>
      <c r="LOE13" s="84"/>
      <c r="LOF13" s="84"/>
      <c r="LOG13" s="84"/>
      <c r="LOH13" s="84"/>
      <c r="LOI13" s="84"/>
      <c r="LOJ13" s="84"/>
      <c r="LOK13" s="84"/>
      <c r="LOL13" s="84"/>
      <c r="LOM13" s="84"/>
      <c r="LON13" s="84"/>
      <c r="LOO13" s="84"/>
      <c r="LOP13" s="84"/>
      <c r="LOQ13" s="84"/>
      <c r="LOR13" s="84"/>
      <c r="LOS13" s="84"/>
      <c r="LOT13" s="84"/>
      <c r="LOU13" s="84"/>
      <c r="LOV13" s="84"/>
      <c r="LOW13" s="84"/>
      <c r="LOX13" s="84"/>
      <c r="LOY13" s="84"/>
      <c r="LOZ13" s="84"/>
      <c r="LPA13" s="84"/>
      <c r="LPB13" s="84"/>
      <c r="LPC13" s="84"/>
      <c r="LPD13" s="84"/>
      <c r="LPE13" s="84"/>
      <c r="LPF13" s="84"/>
      <c r="LPG13" s="84"/>
      <c r="LPH13" s="84"/>
      <c r="LPI13" s="84"/>
      <c r="LPJ13" s="84"/>
      <c r="LPK13" s="84"/>
      <c r="LPL13" s="84"/>
      <c r="LPM13" s="84"/>
      <c r="LPN13" s="84"/>
      <c r="LPO13" s="84"/>
      <c r="LPP13" s="84"/>
      <c r="LPQ13" s="84"/>
      <c r="LPR13" s="84"/>
      <c r="LPS13" s="84"/>
      <c r="LPT13" s="84"/>
      <c r="LPU13" s="84"/>
      <c r="LPV13" s="84"/>
      <c r="LPW13" s="84"/>
      <c r="LPX13" s="84"/>
      <c r="LPY13" s="84"/>
      <c r="LPZ13" s="84"/>
      <c r="LQA13" s="84"/>
      <c r="LQB13" s="84"/>
      <c r="LQC13" s="84"/>
      <c r="LQD13" s="84"/>
      <c r="LQE13" s="84"/>
      <c r="LQF13" s="84"/>
      <c r="LQG13" s="84"/>
      <c r="LQH13" s="84"/>
      <c r="LQI13" s="84"/>
      <c r="LQJ13" s="84"/>
      <c r="LQK13" s="84"/>
      <c r="LQL13" s="84"/>
      <c r="LQM13" s="84"/>
      <c r="LQN13" s="84"/>
      <c r="LQO13" s="84"/>
      <c r="LQP13" s="84"/>
      <c r="LQQ13" s="84"/>
      <c r="LQR13" s="84"/>
      <c r="LQS13" s="84"/>
      <c r="LQT13" s="84"/>
      <c r="LQU13" s="84"/>
      <c r="LQV13" s="84"/>
      <c r="LQW13" s="84"/>
      <c r="LQX13" s="84"/>
      <c r="LQY13" s="84"/>
      <c r="LQZ13" s="84"/>
      <c r="LRA13" s="84"/>
      <c r="LRB13" s="84"/>
      <c r="LRC13" s="84"/>
      <c r="LRD13" s="84"/>
      <c r="LRE13" s="84"/>
      <c r="LRF13" s="84"/>
      <c r="LRG13" s="84"/>
      <c r="LRH13" s="84"/>
      <c r="LRI13" s="84"/>
      <c r="LRJ13" s="84"/>
      <c r="LRK13" s="84"/>
      <c r="LRL13" s="84"/>
      <c r="LRM13" s="84"/>
      <c r="LRN13" s="84"/>
      <c r="LRO13" s="84"/>
      <c r="LRP13" s="84"/>
      <c r="LRQ13" s="84"/>
      <c r="LRR13" s="84"/>
      <c r="LRS13" s="84"/>
      <c r="LRT13" s="84"/>
      <c r="LRU13" s="84"/>
      <c r="LRV13" s="84"/>
      <c r="LRW13" s="84"/>
      <c r="LRX13" s="84"/>
      <c r="LRY13" s="84"/>
      <c r="LRZ13" s="84"/>
      <c r="LSA13" s="84"/>
      <c r="LSB13" s="84"/>
      <c r="LSC13" s="84"/>
      <c r="LSD13" s="84"/>
      <c r="LSE13" s="84"/>
      <c r="LSF13" s="84"/>
      <c r="LSG13" s="84"/>
      <c r="LSH13" s="84"/>
      <c r="LSI13" s="84"/>
      <c r="LSJ13" s="84"/>
      <c r="LSK13" s="84"/>
      <c r="LSL13" s="84"/>
      <c r="LSM13" s="84"/>
      <c r="LSN13" s="84"/>
      <c r="LSO13" s="84"/>
      <c r="LSP13" s="84"/>
      <c r="LSQ13" s="84"/>
      <c r="LSR13" s="84"/>
      <c r="LSS13" s="84"/>
      <c r="LST13" s="84"/>
      <c r="LSU13" s="84"/>
      <c r="LSV13" s="84"/>
      <c r="LSW13" s="84"/>
      <c r="LSX13" s="84"/>
      <c r="LSY13" s="84"/>
      <c r="LSZ13" s="84"/>
      <c r="LTA13" s="84"/>
      <c r="LTB13" s="84"/>
      <c r="LTC13" s="84"/>
      <c r="LTD13" s="84"/>
      <c r="LTE13" s="84"/>
      <c r="LTF13" s="84"/>
      <c r="LTG13" s="84"/>
      <c r="LTH13" s="84"/>
      <c r="LTI13" s="84"/>
      <c r="LTJ13" s="84"/>
      <c r="LTK13" s="84"/>
      <c r="LTL13" s="84"/>
      <c r="LTM13" s="84"/>
      <c r="LTN13" s="84"/>
      <c r="LTO13" s="84"/>
      <c r="LTP13" s="84"/>
      <c r="LTQ13" s="84"/>
      <c r="LTR13" s="84"/>
      <c r="LTS13" s="84"/>
      <c r="LTT13" s="84"/>
      <c r="LTU13" s="84"/>
      <c r="LTV13" s="84"/>
      <c r="LTW13" s="84"/>
      <c r="LTX13" s="84"/>
      <c r="LTY13" s="84"/>
      <c r="LTZ13" s="84"/>
      <c r="LUA13" s="84"/>
      <c r="LUB13" s="84"/>
      <c r="LUC13" s="84"/>
      <c r="LUD13" s="84"/>
      <c r="LUE13" s="84"/>
      <c r="LUF13" s="84"/>
      <c r="LUG13" s="84"/>
      <c r="LUH13" s="84"/>
      <c r="LUI13" s="84"/>
      <c r="LUJ13" s="84"/>
      <c r="LUK13" s="84"/>
      <c r="LUL13" s="84"/>
      <c r="LUM13" s="84"/>
      <c r="LUN13" s="84"/>
      <c r="LUO13" s="84"/>
      <c r="LUP13" s="84"/>
      <c r="LUQ13" s="84"/>
      <c r="LUR13" s="84"/>
      <c r="LUS13" s="84"/>
      <c r="LUT13" s="84"/>
      <c r="LUU13" s="84"/>
      <c r="LUV13" s="84"/>
      <c r="LUW13" s="84"/>
      <c r="LUX13" s="84"/>
      <c r="LUY13" s="84"/>
      <c r="LUZ13" s="84"/>
      <c r="LVA13" s="84"/>
      <c r="LVB13" s="84"/>
      <c r="LVC13" s="84"/>
      <c r="LVD13" s="84"/>
      <c r="LVE13" s="84"/>
      <c r="LVF13" s="84"/>
      <c r="LVG13" s="84"/>
      <c r="LVH13" s="84"/>
      <c r="LVI13" s="84"/>
      <c r="LVJ13" s="84"/>
      <c r="LVK13" s="84"/>
      <c r="LVL13" s="84"/>
      <c r="LVM13" s="84"/>
      <c r="LVN13" s="84"/>
      <c r="LVO13" s="84"/>
      <c r="LVP13" s="84"/>
      <c r="LVQ13" s="84"/>
      <c r="LVR13" s="84"/>
      <c r="LVS13" s="84"/>
      <c r="LVT13" s="84"/>
      <c r="LVU13" s="84"/>
      <c r="LVV13" s="84"/>
      <c r="LVW13" s="84"/>
      <c r="LVX13" s="84"/>
      <c r="LVY13" s="84"/>
      <c r="LVZ13" s="84"/>
      <c r="LWA13" s="84"/>
      <c r="LWB13" s="84"/>
      <c r="LWC13" s="84"/>
      <c r="LWD13" s="84"/>
      <c r="LWE13" s="84"/>
      <c r="LWF13" s="84"/>
      <c r="LWG13" s="84"/>
      <c r="LWH13" s="84"/>
      <c r="LWI13" s="84"/>
      <c r="LWJ13" s="84"/>
      <c r="LWK13" s="84"/>
      <c r="LWL13" s="84"/>
      <c r="LWM13" s="84"/>
      <c r="LWN13" s="84"/>
      <c r="LWO13" s="84"/>
      <c r="LWP13" s="84"/>
      <c r="LWQ13" s="84"/>
      <c r="LWR13" s="84"/>
      <c r="LWS13" s="84"/>
      <c r="LWT13" s="84"/>
      <c r="LWU13" s="84"/>
      <c r="LWV13" s="84"/>
      <c r="LWW13" s="84"/>
      <c r="LWX13" s="84"/>
      <c r="LWY13" s="84"/>
      <c r="LWZ13" s="84"/>
      <c r="LXA13" s="84"/>
      <c r="LXB13" s="84"/>
      <c r="LXC13" s="84"/>
      <c r="LXD13" s="84"/>
      <c r="LXE13" s="84"/>
      <c r="LXF13" s="84"/>
      <c r="LXG13" s="84"/>
      <c r="LXH13" s="84"/>
      <c r="LXI13" s="84"/>
      <c r="LXJ13" s="84"/>
      <c r="LXK13" s="84"/>
      <c r="LXL13" s="84"/>
      <c r="LXM13" s="84"/>
      <c r="LXN13" s="84"/>
      <c r="LXO13" s="84"/>
      <c r="LXP13" s="84"/>
      <c r="LXQ13" s="84"/>
      <c r="LXR13" s="84"/>
      <c r="LXS13" s="84"/>
      <c r="LXT13" s="84"/>
      <c r="LXU13" s="84"/>
      <c r="LXV13" s="84"/>
      <c r="LXW13" s="84"/>
      <c r="LXX13" s="84"/>
      <c r="LXY13" s="84"/>
      <c r="LXZ13" s="84"/>
      <c r="LYA13" s="84"/>
      <c r="LYB13" s="84"/>
      <c r="LYC13" s="84"/>
      <c r="LYD13" s="84"/>
      <c r="LYE13" s="84"/>
      <c r="LYF13" s="84"/>
      <c r="LYG13" s="84"/>
      <c r="LYH13" s="84"/>
      <c r="LYI13" s="84"/>
      <c r="LYJ13" s="84"/>
      <c r="LYK13" s="84"/>
      <c r="LYL13" s="84"/>
      <c r="LYM13" s="84"/>
      <c r="LYN13" s="84"/>
      <c r="LYO13" s="84"/>
      <c r="LYP13" s="84"/>
      <c r="LYQ13" s="84"/>
      <c r="LYR13" s="84"/>
      <c r="LYS13" s="84"/>
      <c r="LYT13" s="84"/>
      <c r="LYU13" s="84"/>
      <c r="LYV13" s="84"/>
      <c r="LYW13" s="84"/>
      <c r="LYX13" s="84"/>
      <c r="LYY13" s="84"/>
      <c r="LYZ13" s="84"/>
      <c r="LZA13" s="84"/>
      <c r="LZB13" s="84"/>
      <c r="LZC13" s="84"/>
      <c r="LZD13" s="84"/>
      <c r="LZE13" s="84"/>
      <c r="LZF13" s="84"/>
      <c r="LZG13" s="84"/>
      <c r="LZH13" s="84"/>
      <c r="LZI13" s="84"/>
      <c r="LZJ13" s="84"/>
      <c r="LZK13" s="84"/>
      <c r="LZL13" s="84"/>
      <c r="LZM13" s="84"/>
      <c r="LZN13" s="84"/>
      <c r="LZO13" s="84"/>
      <c r="LZP13" s="84"/>
      <c r="LZQ13" s="84"/>
      <c r="LZR13" s="84"/>
      <c r="LZS13" s="84"/>
      <c r="LZT13" s="84"/>
      <c r="LZU13" s="84"/>
      <c r="LZV13" s="84"/>
      <c r="LZW13" s="84"/>
      <c r="LZX13" s="84"/>
      <c r="LZY13" s="84"/>
      <c r="LZZ13" s="84"/>
      <c r="MAA13" s="84"/>
      <c r="MAB13" s="84"/>
      <c r="MAC13" s="84"/>
      <c r="MAD13" s="84"/>
      <c r="MAE13" s="84"/>
      <c r="MAF13" s="84"/>
      <c r="MAG13" s="84"/>
      <c r="MAH13" s="84"/>
      <c r="MAI13" s="84"/>
      <c r="MAJ13" s="84"/>
      <c r="MAK13" s="84"/>
      <c r="MAL13" s="84"/>
      <c r="MAM13" s="84"/>
      <c r="MAN13" s="84"/>
      <c r="MAO13" s="84"/>
      <c r="MAP13" s="84"/>
      <c r="MAQ13" s="84"/>
      <c r="MAR13" s="84"/>
      <c r="MAS13" s="84"/>
      <c r="MAT13" s="84"/>
      <c r="MAU13" s="84"/>
      <c r="MAV13" s="84"/>
      <c r="MAW13" s="84"/>
      <c r="MAX13" s="84"/>
      <c r="MAY13" s="84"/>
      <c r="MAZ13" s="84"/>
      <c r="MBA13" s="84"/>
      <c r="MBB13" s="84"/>
      <c r="MBC13" s="84"/>
      <c r="MBD13" s="84"/>
      <c r="MBE13" s="84"/>
      <c r="MBF13" s="84"/>
      <c r="MBG13" s="84"/>
      <c r="MBH13" s="84"/>
      <c r="MBI13" s="84"/>
      <c r="MBJ13" s="84"/>
      <c r="MBK13" s="84"/>
      <c r="MBL13" s="84"/>
      <c r="MBM13" s="84"/>
      <c r="MBN13" s="84"/>
      <c r="MBO13" s="84"/>
      <c r="MBP13" s="84"/>
      <c r="MBQ13" s="84"/>
      <c r="MBR13" s="84"/>
      <c r="MBS13" s="84"/>
      <c r="MBT13" s="84"/>
      <c r="MBU13" s="84"/>
      <c r="MBV13" s="84"/>
      <c r="MBW13" s="84"/>
      <c r="MBX13" s="84"/>
      <c r="MBY13" s="84"/>
      <c r="MBZ13" s="84"/>
      <c r="MCA13" s="84"/>
      <c r="MCB13" s="84"/>
      <c r="MCC13" s="84"/>
      <c r="MCD13" s="84"/>
      <c r="MCE13" s="84"/>
      <c r="MCF13" s="84"/>
      <c r="MCG13" s="84"/>
      <c r="MCH13" s="84"/>
      <c r="MCI13" s="84"/>
      <c r="MCJ13" s="84"/>
      <c r="MCK13" s="84"/>
      <c r="MCL13" s="84"/>
      <c r="MCM13" s="84"/>
      <c r="MCN13" s="84"/>
      <c r="MCO13" s="84"/>
      <c r="MCP13" s="84"/>
      <c r="MCQ13" s="84"/>
      <c r="MCR13" s="84"/>
      <c r="MCS13" s="84"/>
      <c r="MCT13" s="84"/>
      <c r="MCU13" s="84"/>
      <c r="MCV13" s="84"/>
      <c r="MCW13" s="84"/>
      <c r="MCX13" s="84"/>
      <c r="MCY13" s="84"/>
      <c r="MCZ13" s="84"/>
      <c r="MDA13" s="84"/>
      <c r="MDB13" s="84"/>
      <c r="MDC13" s="84"/>
      <c r="MDD13" s="84"/>
      <c r="MDE13" s="84"/>
      <c r="MDF13" s="84"/>
      <c r="MDG13" s="84"/>
      <c r="MDH13" s="84"/>
      <c r="MDI13" s="84"/>
      <c r="MDJ13" s="84"/>
      <c r="MDK13" s="84"/>
      <c r="MDL13" s="84"/>
      <c r="MDM13" s="84"/>
      <c r="MDN13" s="84"/>
      <c r="MDO13" s="84"/>
      <c r="MDP13" s="84"/>
      <c r="MDQ13" s="84"/>
      <c r="MDR13" s="84"/>
      <c r="MDS13" s="84"/>
      <c r="MDT13" s="84"/>
      <c r="MDU13" s="84"/>
      <c r="MDV13" s="84"/>
      <c r="MDW13" s="84"/>
      <c r="MDX13" s="84"/>
      <c r="MDY13" s="84"/>
      <c r="MDZ13" s="84"/>
      <c r="MEA13" s="84"/>
      <c r="MEB13" s="84"/>
      <c r="MEC13" s="84"/>
      <c r="MED13" s="84"/>
      <c r="MEE13" s="84"/>
      <c r="MEF13" s="84"/>
      <c r="MEG13" s="84"/>
      <c r="MEH13" s="84"/>
      <c r="MEI13" s="84"/>
      <c r="MEJ13" s="84"/>
      <c r="MEK13" s="84"/>
      <c r="MEL13" s="84"/>
      <c r="MEM13" s="84"/>
      <c r="MEN13" s="84"/>
      <c r="MEO13" s="84"/>
      <c r="MEP13" s="84"/>
      <c r="MEQ13" s="84"/>
      <c r="MER13" s="84"/>
      <c r="MES13" s="84"/>
      <c r="MET13" s="84"/>
      <c r="MEU13" s="84"/>
      <c r="MEV13" s="84"/>
      <c r="MEW13" s="84"/>
      <c r="MEX13" s="84"/>
      <c r="MEY13" s="84"/>
      <c r="MEZ13" s="84"/>
      <c r="MFA13" s="84"/>
      <c r="MFB13" s="84"/>
      <c r="MFC13" s="84"/>
      <c r="MFD13" s="84"/>
      <c r="MFE13" s="84"/>
      <c r="MFF13" s="84"/>
      <c r="MFG13" s="84"/>
      <c r="MFH13" s="84"/>
      <c r="MFI13" s="84"/>
      <c r="MFJ13" s="84"/>
      <c r="MFK13" s="84"/>
      <c r="MFL13" s="84"/>
      <c r="MFM13" s="84"/>
      <c r="MFN13" s="84"/>
      <c r="MFO13" s="84"/>
      <c r="MFP13" s="84"/>
      <c r="MFQ13" s="84"/>
      <c r="MFR13" s="84"/>
      <c r="MFS13" s="84"/>
      <c r="MFT13" s="84"/>
      <c r="MFU13" s="84"/>
      <c r="MFV13" s="84"/>
      <c r="MFW13" s="84"/>
      <c r="MFX13" s="84"/>
      <c r="MFY13" s="84"/>
      <c r="MFZ13" s="84"/>
      <c r="MGA13" s="84"/>
      <c r="MGB13" s="84"/>
      <c r="MGC13" s="84"/>
      <c r="MGD13" s="84"/>
      <c r="MGE13" s="84"/>
      <c r="MGF13" s="84"/>
      <c r="MGG13" s="84"/>
      <c r="MGH13" s="84"/>
      <c r="MGI13" s="84"/>
      <c r="MGJ13" s="84"/>
      <c r="MGK13" s="84"/>
      <c r="MGL13" s="84"/>
      <c r="MGM13" s="84"/>
      <c r="MGN13" s="84"/>
      <c r="MGO13" s="84"/>
      <c r="MGP13" s="84"/>
      <c r="MGQ13" s="84"/>
      <c r="MGR13" s="84"/>
      <c r="MGS13" s="84"/>
      <c r="MGT13" s="84"/>
      <c r="MGU13" s="84"/>
      <c r="MGV13" s="84"/>
      <c r="MGW13" s="84"/>
      <c r="MGX13" s="84"/>
      <c r="MGY13" s="84"/>
      <c r="MGZ13" s="84"/>
      <c r="MHA13" s="84"/>
      <c r="MHB13" s="84"/>
      <c r="MHC13" s="84"/>
      <c r="MHD13" s="84"/>
      <c r="MHE13" s="84"/>
      <c r="MHF13" s="84"/>
      <c r="MHG13" s="84"/>
      <c r="MHH13" s="84"/>
      <c r="MHI13" s="84"/>
      <c r="MHJ13" s="84"/>
      <c r="MHK13" s="84"/>
      <c r="MHL13" s="84"/>
      <c r="MHM13" s="84"/>
      <c r="MHN13" s="84"/>
      <c r="MHO13" s="84"/>
      <c r="MHP13" s="84"/>
      <c r="MHQ13" s="84"/>
      <c r="MHR13" s="84"/>
      <c r="MHS13" s="84"/>
      <c r="MHT13" s="84"/>
      <c r="MHU13" s="84"/>
      <c r="MHV13" s="84"/>
      <c r="MHW13" s="84"/>
      <c r="MHX13" s="84"/>
      <c r="MHY13" s="84"/>
      <c r="MHZ13" s="84"/>
      <c r="MIA13" s="84"/>
      <c r="MIB13" s="84"/>
      <c r="MIC13" s="84"/>
      <c r="MID13" s="84"/>
      <c r="MIE13" s="84"/>
      <c r="MIF13" s="84"/>
      <c r="MIG13" s="84"/>
      <c r="MIH13" s="84"/>
      <c r="MII13" s="84"/>
      <c r="MIJ13" s="84"/>
      <c r="MIK13" s="84"/>
      <c r="MIL13" s="84"/>
      <c r="MIM13" s="84"/>
      <c r="MIN13" s="84"/>
      <c r="MIO13" s="84"/>
      <c r="MIP13" s="84"/>
      <c r="MIQ13" s="84"/>
      <c r="MIR13" s="84"/>
      <c r="MIS13" s="84"/>
      <c r="MIT13" s="84"/>
      <c r="MIU13" s="84"/>
      <c r="MIV13" s="84"/>
      <c r="MIW13" s="84"/>
      <c r="MIX13" s="84"/>
      <c r="MIY13" s="84"/>
      <c r="MIZ13" s="84"/>
      <c r="MJA13" s="84"/>
      <c r="MJB13" s="84"/>
      <c r="MJC13" s="84"/>
      <c r="MJD13" s="84"/>
      <c r="MJE13" s="84"/>
      <c r="MJF13" s="84"/>
      <c r="MJG13" s="84"/>
      <c r="MJH13" s="84"/>
      <c r="MJI13" s="84"/>
      <c r="MJJ13" s="84"/>
      <c r="MJK13" s="84"/>
      <c r="MJL13" s="84"/>
      <c r="MJM13" s="84"/>
      <c r="MJN13" s="84"/>
      <c r="MJO13" s="84"/>
      <c r="MJP13" s="84"/>
      <c r="MJQ13" s="84"/>
      <c r="MJR13" s="84"/>
      <c r="MJS13" s="84"/>
      <c r="MJT13" s="84"/>
      <c r="MJU13" s="84"/>
      <c r="MJV13" s="84"/>
      <c r="MJW13" s="84"/>
      <c r="MJX13" s="84"/>
      <c r="MJY13" s="84"/>
      <c r="MJZ13" s="84"/>
      <c r="MKA13" s="84"/>
      <c r="MKB13" s="84"/>
      <c r="MKC13" s="84"/>
      <c r="MKD13" s="84"/>
      <c r="MKE13" s="84"/>
      <c r="MKF13" s="84"/>
      <c r="MKG13" s="84"/>
      <c r="MKH13" s="84"/>
      <c r="MKI13" s="84"/>
      <c r="MKJ13" s="84"/>
      <c r="MKK13" s="84"/>
      <c r="MKL13" s="84"/>
      <c r="MKM13" s="84"/>
      <c r="MKN13" s="84"/>
      <c r="MKO13" s="84"/>
      <c r="MKP13" s="84"/>
      <c r="MKQ13" s="84"/>
      <c r="MKR13" s="84"/>
      <c r="MKS13" s="84"/>
      <c r="MKT13" s="84"/>
      <c r="MKU13" s="84"/>
      <c r="MKV13" s="84"/>
      <c r="MKW13" s="84"/>
      <c r="MKX13" s="84"/>
      <c r="MKY13" s="84"/>
      <c r="MKZ13" s="84"/>
      <c r="MLA13" s="84"/>
      <c r="MLB13" s="84"/>
      <c r="MLC13" s="84"/>
      <c r="MLD13" s="84"/>
      <c r="MLE13" s="84"/>
      <c r="MLF13" s="84"/>
      <c r="MLG13" s="84"/>
      <c r="MLH13" s="84"/>
      <c r="MLI13" s="84"/>
      <c r="MLJ13" s="84"/>
      <c r="MLK13" s="84"/>
      <c r="MLL13" s="84"/>
      <c r="MLM13" s="84"/>
      <c r="MLN13" s="84"/>
      <c r="MLO13" s="84"/>
      <c r="MLP13" s="84"/>
      <c r="MLQ13" s="84"/>
      <c r="MLR13" s="84"/>
      <c r="MLS13" s="84"/>
      <c r="MLT13" s="84"/>
      <c r="MLU13" s="84"/>
      <c r="MLV13" s="84"/>
      <c r="MLW13" s="84"/>
      <c r="MLX13" s="84"/>
      <c r="MLY13" s="84"/>
      <c r="MLZ13" s="84"/>
      <c r="MMA13" s="84"/>
      <c r="MMB13" s="84"/>
      <c r="MMC13" s="84"/>
      <c r="MMD13" s="84"/>
      <c r="MME13" s="84"/>
      <c r="MMF13" s="84"/>
      <c r="MMG13" s="84"/>
      <c r="MMH13" s="84"/>
      <c r="MMI13" s="84"/>
      <c r="MMJ13" s="84"/>
      <c r="MMK13" s="84"/>
      <c r="MML13" s="84"/>
      <c r="MMM13" s="84"/>
      <c r="MMN13" s="84"/>
      <c r="MMO13" s="84"/>
      <c r="MMP13" s="84"/>
      <c r="MMQ13" s="84"/>
      <c r="MMR13" s="84"/>
      <c r="MMS13" s="84"/>
      <c r="MMT13" s="84"/>
      <c r="MMU13" s="84"/>
      <c r="MMV13" s="84"/>
      <c r="MMW13" s="84"/>
      <c r="MMX13" s="84"/>
      <c r="MMY13" s="84"/>
      <c r="MMZ13" s="84"/>
      <c r="MNA13" s="84"/>
      <c r="MNB13" s="84"/>
      <c r="MNC13" s="84"/>
      <c r="MND13" s="84"/>
      <c r="MNE13" s="84"/>
      <c r="MNF13" s="84"/>
      <c r="MNG13" s="84"/>
      <c r="MNH13" s="84"/>
      <c r="MNI13" s="84"/>
      <c r="MNJ13" s="84"/>
      <c r="MNK13" s="84"/>
      <c r="MNL13" s="84"/>
      <c r="MNM13" s="84"/>
      <c r="MNN13" s="84"/>
      <c r="MNO13" s="84"/>
      <c r="MNP13" s="84"/>
      <c r="MNQ13" s="84"/>
      <c r="MNR13" s="84"/>
      <c r="MNS13" s="84"/>
      <c r="MNT13" s="84"/>
      <c r="MNU13" s="84"/>
      <c r="MNV13" s="84"/>
      <c r="MNW13" s="84"/>
      <c r="MNX13" s="84"/>
      <c r="MNY13" s="84"/>
      <c r="MNZ13" s="84"/>
      <c r="MOA13" s="84"/>
      <c r="MOB13" s="84"/>
      <c r="MOC13" s="84"/>
      <c r="MOD13" s="84"/>
      <c r="MOE13" s="84"/>
      <c r="MOF13" s="84"/>
      <c r="MOG13" s="84"/>
      <c r="MOH13" s="84"/>
      <c r="MOI13" s="84"/>
      <c r="MOJ13" s="84"/>
      <c r="MOK13" s="84"/>
      <c r="MOL13" s="84"/>
      <c r="MOM13" s="84"/>
      <c r="MON13" s="84"/>
      <c r="MOO13" s="84"/>
      <c r="MOP13" s="84"/>
      <c r="MOQ13" s="84"/>
      <c r="MOR13" s="84"/>
      <c r="MOS13" s="84"/>
      <c r="MOT13" s="84"/>
      <c r="MOU13" s="84"/>
      <c r="MOV13" s="84"/>
      <c r="MOW13" s="84"/>
      <c r="MOX13" s="84"/>
      <c r="MOY13" s="84"/>
      <c r="MOZ13" s="84"/>
      <c r="MPA13" s="84"/>
      <c r="MPB13" s="84"/>
      <c r="MPC13" s="84"/>
      <c r="MPD13" s="84"/>
      <c r="MPE13" s="84"/>
      <c r="MPF13" s="84"/>
      <c r="MPG13" s="84"/>
      <c r="MPH13" s="84"/>
      <c r="MPI13" s="84"/>
      <c r="MPJ13" s="84"/>
      <c r="MPK13" s="84"/>
      <c r="MPL13" s="84"/>
      <c r="MPM13" s="84"/>
      <c r="MPN13" s="84"/>
      <c r="MPO13" s="84"/>
      <c r="MPP13" s="84"/>
      <c r="MPQ13" s="84"/>
      <c r="MPR13" s="84"/>
      <c r="MPS13" s="84"/>
      <c r="MPT13" s="84"/>
      <c r="MPU13" s="84"/>
      <c r="MPV13" s="84"/>
      <c r="MPW13" s="84"/>
      <c r="MPX13" s="84"/>
      <c r="MPY13" s="84"/>
      <c r="MPZ13" s="84"/>
      <c r="MQA13" s="84"/>
      <c r="MQB13" s="84"/>
      <c r="MQC13" s="84"/>
      <c r="MQD13" s="84"/>
      <c r="MQE13" s="84"/>
      <c r="MQF13" s="84"/>
      <c r="MQG13" s="84"/>
      <c r="MQH13" s="84"/>
      <c r="MQI13" s="84"/>
      <c r="MQJ13" s="84"/>
      <c r="MQK13" s="84"/>
      <c r="MQL13" s="84"/>
      <c r="MQM13" s="84"/>
      <c r="MQN13" s="84"/>
      <c r="MQO13" s="84"/>
      <c r="MQP13" s="84"/>
      <c r="MQQ13" s="84"/>
      <c r="MQR13" s="84"/>
      <c r="MQS13" s="84"/>
      <c r="MQT13" s="84"/>
      <c r="MQU13" s="84"/>
      <c r="MQV13" s="84"/>
      <c r="MQW13" s="84"/>
      <c r="MQX13" s="84"/>
      <c r="MQY13" s="84"/>
      <c r="MQZ13" s="84"/>
      <c r="MRA13" s="84"/>
      <c r="MRB13" s="84"/>
      <c r="MRC13" s="84"/>
      <c r="MRD13" s="84"/>
      <c r="MRE13" s="84"/>
      <c r="MRF13" s="84"/>
      <c r="MRG13" s="84"/>
      <c r="MRH13" s="84"/>
      <c r="MRI13" s="84"/>
      <c r="MRJ13" s="84"/>
      <c r="MRK13" s="84"/>
      <c r="MRL13" s="84"/>
      <c r="MRM13" s="84"/>
      <c r="MRN13" s="84"/>
      <c r="MRO13" s="84"/>
      <c r="MRP13" s="84"/>
      <c r="MRQ13" s="84"/>
      <c r="MRR13" s="84"/>
      <c r="MRS13" s="84"/>
      <c r="MRT13" s="84"/>
      <c r="MRU13" s="84"/>
      <c r="MRV13" s="84"/>
      <c r="MRW13" s="84"/>
      <c r="MRX13" s="84"/>
      <c r="MRY13" s="84"/>
      <c r="MRZ13" s="84"/>
      <c r="MSA13" s="84"/>
      <c r="MSB13" s="84"/>
      <c r="MSC13" s="84"/>
      <c r="MSD13" s="84"/>
      <c r="MSE13" s="84"/>
      <c r="MSF13" s="84"/>
      <c r="MSG13" s="84"/>
      <c r="MSH13" s="84"/>
      <c r="MSI13" s="84"/>
      <c r="MSJ13" s="84"/>
      <c r="MSK13" s="84"/>
      <c r="MSL13" s="84"/>
      <c r="MSM13" s="84"/>
      <c r="MSN13" s="84"/>
      <c r="MSO13" s="84"/>
      <c r="MSP13" s="84"/>
      <c r="MSQ13" s="84"/>
      <c r="MSR13" s="84"/>
      <c r="MSS13" s="84"/>
      <c r="MST13" s="84"/>
      <c r="MSU13" s="84"/>
      <c r="MSV13" s="84"/>
      <c r="MSW13" s="84"/>
      <c r="MSX13" s="84"/>
      <c r="MSY13" s="84"/>
      <c r="MSZ13" s="84"/>
      <c r="MTA13" s="84"/>
      <c r="MTB13" s="84"/>
      <c r="MTC13" s="84"/>
      <c r="MTD13" s="84"/>
      <c r="MTE13" s="84"/>
      <c r="MTF13" s="84"/>
      <c r="MTG13" s="84"/>
      <c r="MTH13" s="84"/>
      <c r="MTI13" s="84"/>
      <c r="MTJ13" s="84"/>
      <c r="MTK13" s="84"/>
      <c r="MTL13" s="84"/>
      <c r="MTM13" s="84"/>
      <c r="MTN13" s="84"/>
      <c r="MTO13" s="84"/>
      <c r="MTP13" s="84"/>
      <c r="MTQ13" s="84"/>
      <c r="MTR13" s="84"/>
      <c r="MTS13" s="84"/>
      <c r="MTT13" s="84"/>
      <c r="MTU13" s="84"/>
      <c r="MTV13" s="84"/>
      <c r="MTW13" s="84"/>
      <c r="MTX13" s="84"/>
      <c r="MTY13" s="84"/>
      <c r="MTZ13" s="84"/>
      <c r="MUA13" s="84"/>
      <c r="MUB13" s="84"/>
      <c r="MUC13" s="84"/>
      <c r="MUD13" s="84"/>
      <c r="MUE13" s="84"/>
      <c r="MUF13" s="84"/>
      <c r="MUG13" s="84"/>
      <c r="MUH13" s="84"/>
      <c r="MUI13" s="84"/>
      <c r="MUJ13" s="84"/>
      <c r="MUK13" s="84"/>
      <c r="MUL13" s="84"/>
      <c r="MUM13" s="84"/>
      <c r="MUN13" s="84"/>
      <c r="MUO13" s="84"/>
      <c r="MUP13" s="84"/>
      <c r="MUQ13" s="84"/>
      <c r="MUR13" s="84"/>
      <c r="MUS13" s="84"/>
      <c r="MUT13" s="84"/>
      <c r="MUU13" s="84"/>
      <c r="MUV13" s="84"/>
      <c r="MUW13" s="84"/>
      <c r="MUX13" s="84"/>
      <c r="MUY13" s="84"/>
      <c r="MUZ13" s="84"/>
      <c r="MVA13" s="84"/>
      <c r="MVB13" s="84"/>
      <c r="MVC13" s="84"/>
      <c r="MVD13" s="84"/>
      <c r="MVE13" s="84"/>
      <c r="MVF13" s="84"/>
      <c r="MVG13" s="84"/>
      <c r="MVH13" s="84"/>
      <c r="MVI13" s="84"/>
      <c r="MVJ13" s="84"/>
      <c r="MVK13" s="84"/>
      <c r="MVL13" s="84"/>
      <c r="MVM13" s="84"/>
      <c r="MVN13" s="84"/>
      <c r="MVO13" s="84"/>
      <c r="MVP13" s="84"/>
      <c r="MVQ13" s="84"/>
      <c r="MVR13" s="84"/>
      <c r="MVS13" s="84"/>
      <c r="MVT13" s="84"/>
      <c r="MVU13" s="84"/>
      <c r="MVV13" s="84"/>
      <c r="MVW13" s="84"/>
      <c r="MVX13" s="84"/>
      <c r="MVY13" s="84"/>
      <c r="MVZ13" s="84"/>
      <c r="MWA13" s="84"/>
      <c r="MWB13" s="84"/>
      <c r="MWC13" s="84"/>
      <c r="MWD13" s="84"/>
      <c r="MWE13" s="84"/>
      <c r="MWF13" s="84"/>
      <c r="MWG13" s="84"/>
      <c r="MWH13" s="84"/>
      <c r="MWI13" s="84"/>
      <c r="MWJ13" s="84"/>
      <c r="MWK13" s="84"/>
      <c r="MWL13" s="84"/>
      <c r="MWM13" s="84"/>
      <c r="MWN13" s="84"/>
      <c r="MWO13" s="84"/>
      <c r="MWP13" s="84"/>
      <c r="MWQ13" s="84"/>
      <c r="MWR13" s="84"/>
      <c r="MWS13" s="84"/>
      <c r="MWT13" s="84"/>
      <c r="MWU13" s="84"/>
      <c r="MWV13" s="84"/>
      <c r="MWW13" s="84"/>
      <c r="MWX13" s="84"/>
      <c r="MWY13" s="84"/>
      <c r="MWZ13" s="84"/>
      <c r="MXA13" s="84"/>
      <c r="MXB13" s="84"/>
      <c r="MXC13" s="84"/>
      <c r="MXD13" s="84"/>
      <c r="MXE13" s="84"/>
      <c r="MXF13" s="84"/>
      <c r="MXG13" s="84"/>
      <c r="MXH13" s="84"/>
      <c r="MXI13" s="84"/>
      <c r="MXJ13" s="84"/>
      <c r="MXK13" s="84"/>
      <c r="MXL13" s="84"/>
      <c r="MXM13" s="84"/>
      <c r="MXN13" s="84"/>
      <c r="MXO13" s="84"/>
      <c r="MXP13" s="84"/>
      <c r="MXQ13" s="84"/>
      <c r="MXR13" s="84"/>
      <c r="MXS13" s="84"/>
      <c r="MXT13" s="84"/>
      <c r="MXU13" s="84"/>
      <c r="MXV13" s="84"/>
      <c r="MXW13" s="84"/>
      <c r="MXX13" s="84"/>
      <c r="MXY13" s="84"/>
      <c r="MXZ13" s="84"/>
      <c r="MYA13" s="84"/>
      <c r="MYB13" s="84"/>
      <c r="MYC13" s="84"/>
      <c r="MYD13" s="84"/>
      <c r="MYE13" s="84"/>
      <c r="MYF13" s="84"/>
      <c r="MYG13" s="84"/>
      <c r="MYH13" s="84"/>
      <c r="MYI13" s="84"/>
      <c r="MYJ13" s="84"/>
      <c r="MYK13" s="84"/>
      <c r="MYL13" s="84"/>
      <c r="MYM13" s="84"/>
      <c r="MYN13" s="84"/>
      <c r="MYO13" s="84"/>
      <c r="MYP13" s="84"/>
      <c r="MYQ13" s="84"/>
      <c r="MYR13" s="84"/>
      <c r="MYS13" s="84"/>
      <c r="MYT13" s="84"/>
      <c r="MYU13" s="84"/>
      <c r="MYV13" s="84"/>
      <c r="MYW13" s="84"/>
      <c r="MYX13" s="84"/>
      <c r="MYY13" s="84"/>
      <c r="MYZ13" s="84"/>
      <c r="MZA13" s="84"/>
      <c r="MZB13" s="84"/>
      <c r="MZC13" s="84"/>
      <c r="MZD13" s="84"/>
      <c r="MZE13" s="84"/>
      <c r="MZF13" s="84"/>
      <c r="MZG13" s="84"/>
      <c r="MZH13" s="84"/>
      <c r="MZI13" s="84"/>
      <c r="MZJ13" s="84"/>
      <c r="MZK13" s="84"/>
      <c r="MZL13" s="84"/>
      <c r="MZM13" s="84"/>
      <c r="MZN13" s="84"/>
      <c r="MZO13" s="84"/>
      <c r="MZP13" s="84"/>
      <c r="MZQ13" s="84"/>
      <c r="MZR13" s="84"/>
      <c r="MZS13" s="84"/>
      <c r="MZT13" s="84"/>
      <c r="MZU13" s="84"/>
      <c r="MZV13" s="84"/>
      <c r="MZW13" s="84"/>
      <c r="MZX13" s="84"/>
      <c r="MZY13" s="84"/>
      <c r="MZZ13" s="84"/>
      <c r="NAA13" s="84"/>
      <c r="NAB13" s="84"/>
      <c r="NAC13" s="84"/>
      <c r="NAD13" s="84"/>
      <c r="NAE13" s="84"/>
      <c r="NAF13" s="84"/>
      <c r="NAG13" s="84"/>
      <c r="NAH13" s="84"/>
      <c r="NAI13" s="84"/>
      <c r="NAJ13" s="84"/>
      <c r="NAK13" s="84"/>
      <c r="NAL13" s="84"/>
      <c r="NAM13" s="84"/>
      <c r="NAN13" s="84"/>
      <c r="NAO13" s="84"/>
      <c r="NAP13" s="84"/>
      <c r="NAQ13" s="84"/>
      <c r="NAR13" s="84"/>
      <c r="NAS13" s="84"/>
      <c r="NAT13" s="84"/>
      <c r="NAU13" s="84"/>
      <c r="NAV13" s="84"/>
      <c r="NAW13" s="84"/>
      <c r="NAX13" s="84"/>
      <c r="NAY13" s="84"/>
      <c r="NAZ13" s="84"/>
      <c r="NBA13" s="84"/>
      <c r="NBB13" s="84"/>
      <c r="NBC13" s="84"/>
      <c r="NBD13" s="84"/>
      <c r="NBE13" s="84"/>
      <c r="NBF13" s="84"/>
      <c r="NBG13" s="84"/>
      <c r="NBH13" s="84"/>
      <c r="NBI13" s="84"/>
      <c r="NBJ13" s="84"/>
      <c r="NBK13" s="84"/>
      <c r="NBL13" s="84"/>
      <c r="NBM13" s="84"/>
      <c r="NBN13" s="84"/>
      <c r="NBO13" s="84"/>
      <c r="NBP13" s="84"/>
      <c r="NBQ13" s="84"/>
      <c r="NBR13" s="84"/>
      <c r="NBS13" s="84"/>
      <c r="NBT13" s="84"/>
      <c r="NBU13" s="84"/>
      <c r="NBV13" s="84"/>
      <c r="NBW13" s="84"/>
      <c r="NBX13" s="84"/>
      <c r="NBY13" s="84"/>
      <c r="NBZ13" s="84"/>
      <c r="NCA13" s="84"/>
      <c r="NCB13" s="84"/>
      <c r="NCC13" s="84"/>
      <c r="NCD13" s="84"/>
      <c r="NCE13" s="84"/>
      <c r="NCF13" s="84"/>
      <c r="NCG13" s="84"/>
      <c r="NCH13" s="84"/>
      <c r="NCI13" s="84"/>
      <c r="NCJ13" s="84"/>
      <c r="NCK13" s="84"/>
      <c r="NCL13" s="84"/>
      <c r="NCM13" s="84"/>
      <c r="NCN13" s="84"/>
      <c r="NCO13" s="84"/>
      <c r="NCP13" s="84"/>
      <c r="NCQ13" s="84"/>
      <c r="NCR13" s="84"/>
      <c r="NCS13" s="84"/>
      <c r="NCT13" s="84"/>
      <c r="NCU13" s="84"/>
      <c r="NCV13" s="84"/>
      <c r="NCW13" s="84"/>
      <c r="NCX13" s="84"/>
      <c r="NCY13" s="84"/>
      <c r="NCZ13" s="84"/>
      <c r="NDA13" s="84"/>
      <c r="NDB13" s="84"/>
      <c r="NDC13" s="84"/>
      <c r="NDD13" s="84"/>
      <c r="NDE13" s="84"/>
      <c r="NDF13" s="84"/>
      <c r="NDG13" s="84"/>
      <c r="NDH13" s="84"/>
      <c r="NDI13" s="84"/>
      <c r="NDJ13" s="84"/>
      <c r="NDK13" s="84"/>
      <c r="NDL13" s="84"/>
      <c r="NDM13" s="84"/>
      <c r="NDN13" s="84"/>
      <c r="NDO13" s="84"/>
      <c r="NDP13" s="84"/>
      <c r="NDQ13" s="84"/>
      <c r="NDR13" s="84"/>
      <c r="NDS13" s="84"/>
      <c r="NDT13" s="84"/>
      <c r="NDU13" s="84"/>
      <c r="NDV13" s="84"/>
      <c r="NDW13" s="84"/>
      <c r="NDX13" s="84"/>
      <c r="NDY13" s="84"/>
      <c r="NDZ13" s="84"/>
      <c r="NEA13" s="84"/>
      <c r="NEB13" s="84"/>
      <c r="NEC13" s="84"/>
      <c r="NED13" s="84"/>
      <c r="NEE13" s="84"/>
      <c r="NEF13" s="84"/>
      <c r="NEG13" s="84"/>
      <c r="NEH13" s="84"/>
      <c r="NEI13" s="84"/>
      <c r="NEJ13" s="84"/>
      <c r="NEK13" s="84"/>
      <c r="NEL13" s="84"/>
      <c r="NEM13" s="84"/>
      <c r="NEN13" s="84"/>
      <c r="NEO13" s="84"/>
      <c r="NEP13" s="84"/>
      <c r="NEQ13" s="84"/>
      <c r="NER13" s="84"/>
      <c r="NES13" s="84"/>
      <c r="NET13" s="84"/>
      <c r="NEU13" s="84"/>
      <c r="NEV13" s="84"/>
      <c r="NEW13" s="84"/>
      <c r="NEX13" s="84"/>
      <c r="NEY13" s="84"/>
      <c r="NEZ13" s="84"/>
      <c r="NFA13" s="84"/>
      <c r="NFB13" s="84"/>
      <c r="NFC13" s="84"/>
      <c r="NFD13" s="84"/>
      <c r="NFE13" s="84"/>
      <c r="NFF13" s="84"/>
      <c r="NFG13" s="84"/>
      <c r="NFH13" s="84"/>
      <c r="NFI13" s="84"/>
      <c r="NFJ13" s="84"/>
      <c r="NFK13" s="84"/>
      <c r="NFL13" s="84"/>
      <c r="NFM13" s="84"/>
      <c r="NFN13" s="84"/>
      <c r="NFO13" s="84"/>
      <c r="NFP13" s="84"/>
      <c r="NFQ13" s="84"/>
      <c r="NFR13" s="84"/>
      <c r="NFS13" s="84"/>
      <c r="NFT13" s="84"/>
      <c r="NFU13" s="84"/>
      <c r="NFV13" s="84"/>
      <c r="NFW13" s="84"/>
      <c r="NFX13" s="84"/>
      <c r="NFY13" s="84"/>
      <c r="NFZ13" s="84"/>
      <c r="NGA13" s="84"/>
      <c r="NGB13" s="84"/>
      <c r="NGC13" s="84"/>
      <c r="NGD13" s="84"/>
      <c r="NGE13" s="84"/>
      <c r="NGF13" s="84"/>
      <c r="NGG13" s="84"/>
      <c r="NGH13" s="84"/>
      <c r="NGI13" s="84"/>
      <c r="NGJ13" s="84"/>
      <c r="NGK13" s="84"/>
      <c r="NGL13" s="84"/>
      <c r="NGM13" s="84"/>
      <c r="NGN13" s="84"/>
      <c r="NGO13" s="84"/>
      <c r="NGP13" s="84"/>
      <c r="NGQ13" s="84"/>
      <c r="NGR13" s="84"/>
      <c r="NGS13" s="84"/>
      <c r="NGT13" s="84"/>
      <c r="NGU13" s="84"/>
      <c r="NGV13" s="84"/>
      <c r="NGW13" s="84"/>
      <c r="NGX13" s="84"/>
      <c r="NGY13" s="84"/>
      <c r="NGZ13" s="84"/>
      <c r="NHA13" s="84"/>
      <c r="NHB13" s="84"/>
      <c r="NHC13" s="84"/>
      <c r="NHD13" s="84"/>
      <c r="NHE13" s="84"/>
      <c r="NHF13" s="84"/>
      <c r="NHG13" s="84"/>
      <c r="NHH13" s="84"/>
      <c r="NHI13" s="84"/>
      <c r="NHJ13" s="84"/>
      <c r="NHK13" s="84"/>
      <c r="NHL13" s="84"/>
      <c r="NHM13" s="84"/>
      <c r="NHN13" s="84"/>
      <c r="NHO13" s="84"/>
      <c r="NHP13" s="84"/>
      <c r="NHQ13" s="84"/>
      <c r="NHR13" s="84"/>
      <c r="NHS13" s="84"/>
      <c r="NHT13" s="84"/>
      <c r="NHU13" s="84"/>
      <c r="NHV13" s="84"/>
      <c r="NHW13" s="84"/>
      <c r="NHX13" s="84"/>
      <c r="NHY13" s="84"/>
      <c r="NHZ13" s="84"/>
      <c r="NIA13" s="84"/>
      <c r="NIB13" s="84"/>
      <c r="NIC13" s="84"/>
      <c r="NID13" s="84"/>
      <c r="NIE13" s="84"/>
      <c r="NIF13" s="84"/>
      <c r="NIG13" s="84"/>
      <c r="NIH13" s="84"/>
      <c r="NII13" s="84"/>
      <c r="NIJ13" s="84"/>
      <c r="NIK13" s="84"/>
      <c r="NIL13" s="84"/>
      <c r="NIM13" s="84"/>
      <c r="NIN13" s="84"/>
      <c r="NIO13" s="84"/>
      <c r="NIP13" s="84"/>
      <c r="NIQ13" s="84"/>
      <c r="NIR13" s="84"/>
      <c r="NIS13" s="84"/>
      <c r="NIT13" s="84"/>
      <c r="NIU13" s="84"/>
      <c r="NIV13" s="84"/>
      <c r="NIW13" s="84"/>
      <c r="NIX13" s="84"/>
      <c r="NIY13" s="84"/>
      <c r="NIZ13" s="84"/>
      <c r="NJA13" s="84"/>
      <c r="NJB13" s="84"/>
      <c r="NJC13" s="84"/>
      <c r="NJD13" s="84"/>
      <c r="NJE13" s="84"/>
      <c r="NJF13" s="84"/>
      <c r="NJG13" s="84"/>
      <c r="NJH13" s="84"/>
      <c r="NJI13" s="84"/>
      <c r="NJJ13" s="84"/>
      <c r="NJK13" s="84"/>
      <c r="NJL13" s="84"/>
      <c r="NJM13" s="84"/>
      <c r="NJN13" s="84"/>
      <c r="NJO13" s="84"/>
      <c r="NJP13" s="84"/>
      <c r="NJQ13" s="84"/>
      <c r="NJR13" s="84"/>
      <c r="NJS13" s="84"/>
      <c r="NJT13" s="84"/>
      <c r="NJU13" s="84"/>
      <c r="NJV13" s="84"/>
      <c r="NJW13" s="84"/>
      <c r="NJX13" s="84"/>
      <c r="NJY13" s="84"/>
      <c r="NJZ13" s="84"/>
      <c r="NKA13" s="84"/>
      <c r="NKB13" s="84"/>
      <c r="NKC13" s="84"/>
      <c r="NKD13" s="84"/>
      <c r="NKE13" s="84"/>
      <c r="NKF13" s="84"/>
      <c r="NKG13" s="84"/>
      <c r="NKH13" s="84"/>
      <c r="NKI13" s="84"/>
      <c r="NKJ13" s="84"/>
      <c r="NKK13" s="84"/>
      <c r="NKL13" s="84"/>
      <c r="NKM13" s="84"/>
      <c r="NKN13" s="84"/>
      <c r="NKO13" s="84"/>
      <c r="NKP13" s="84"/>
      <c r="NKQ13" s="84"/>
      <c r="NKR13" s="84"/>
      <c r="NKS13" s="84"/>
      <c r="NKT13" s="84"/>
      <c r="NKU13" s="84"/>
      <c r="NKV13" s="84"/>
      <c r="NKW13" s="84"/>
      <c r="NKX13" s="84"/>
      <c r="NKY13" s="84"/>
      <c r="NKZ13" s="84"/>
      <c r="NLA13" s="84"/>
      <c r="NLB13" s="84"/>
      <c r="NLC13" s="84"/>
      <c r="NLD13" s="84"/>
      <c r="NLE13" s="84"/>
      <c r="NLF13" s="84"/>
      <c r="NLG13" s="84"/>
      <c r="NLH13" s="84"/>
      <c r="NLI13" s="84"/>
      <c r="NLJ13" s="84"/>
      <c r="NLK13" s="84"/>
      <c r="NLL13" s="84"/>
      <c r="NLM13" s="84"/>
      <c r="NLN13" s="84"/>
      <c r="NLO13" s="84"/>
      <c r="NLP13" s="84"/>
      <c r="NLQ13" s="84"/>
      <c r="NLR13" s="84"/>
      <c r="NLS13" s="84"/>
      <c r="NLT13" s="84"/>
      <c r="NLU13" s="84"/>
      <c r="NLV13" s="84"/>
      <c r="NLW13" s="84"/>
      <c r="NLX13" s="84"/>
      <c r="NLY13" s="84"/>
      <c r="NLZ13" s="84"/>
      <c r="NMA13" s="84"/>
      <c r="NMB13" s="84"/>
      <c r="NMC13" s="84"/>
      <c r="NMD13" s="84"/>
      <c r="NME13" s="84"/>
      <c r="NMF13" s="84"/>
      <c r="NMG13" s="84"/>
      <c r="NMH13" s="84"/>
      <c r="NMI13" s="84"/>
      <c r="NMJ13" s="84"/>
      <c r="NMK13" s="84"/>
      <c r="NML13" s="84"/>
      <c r="NMM13" s="84"/>
      <c r="NMN13" s="84"/>
      <c r="NMO13" s="84"/>
      <c r="NMP13" s="84"/>
      <c r="NMQ13" s="84"/>
      <c r="NMR13" s="84"/>
      <c r="NMS13" s="84"/>
      <c r="NMT13" s="84"/>
      <c r="NMU13" s="84"/>
      <c r="NMV13" s="84"/>
      <c r="NMW13" s="84"/>
      <c r="NMX13" s="84"/>
      <c r="NMY13" s="84"/>
      <c r="NMZ13" s="84"/>
      <c r="NNA13" s="84"/>
      <c r="NNB13" s="84"/>
      <c r="NNC13" s="84"/>
      <c r="NND13" s="84"/>
      <c r="NNE13" s="84"/>
      <c r="NNF13" s="84"/>
      <c r="NNG13" s="84"/>
      <c r="NNH13" s="84"/>
      <c r="NNI13" s="84"/>
      <c r="NNJ13" s="84"/>
      <c r="NNK13" s="84"/>
      <c r="NNL13" s="84"/>
      <c r="NNM13" s="84"/>
      <c r="NNN13" s="84"/>
      <c r="NNO13" s="84"/>
      <c r="NNP13" s="84"/>
      <c r="NNQ13" s="84"/>
      <c r="NNR13" s="84"/>
      <c r="NNS13" s="84"/>
      <c r="NNT13" s="84"/>
      <c r="NNU13" s="84"/>
      <c r="NNV13" s="84"/>
      <c r="NNW13" s="84"/>
      <c r="NNX13" s="84"/>
      <c r="NNY13" s="84"/>
      <c r="NNZ13" s="84"/>
      <c r="NOA13" s="84"/>
      <c r="NOB13" s="84"/>
      <c r="NOC13" s="84"/>
      <c r="NOD13" s="84"/>
      <c r="NOE13" s="84"/>
      <c r="NOF13" s="84"/>
      <c r="NOG13" s="84"/>
      <c r="NOH13" s="84"/>
      <c r="NOI13" s="84"/>
      <c r="NOJ13" s="84"/>
      <c r="NOK13" s="84"/>
      <c r="NOL13" s="84"/>
      <c r="NOM13" s="84"/>
      <c r="NON13" s="84"/>
      <c r="NOO13" s="84"/>
      <c r="NOP13" s="84"/>
      <c r="NOQ13" s="84"/>
      <c r="NOR13" s="84"/>
      <c r="NOS13" s="84"/>
      <c r="NOT13" s="84"/>
      <c r="NOU13" s="84"/>
      <c r="NOV13" s="84"/>
      <c r="NOW13" s="84"/>
      <c r="NOX13" s="84"/>
      <c r="NOY13" s="84"/>
      <c r="NOZ13" s="84"/>
      <c r="NPA13" s="84"/>
      <c r="NPB13" s="84"/>
      <c r="NPC13" s="84"/>
      <c r="NPD13" s="84"/>
      <c r="NPE13" s="84"/>
      <c r="NPF13" s="84"/>
      <c r="NPG13" s="84"/>
      <c r="NPH13" s="84"/>
      <c r="NPI13" s="84"/>
      <c r="NPJ13" s="84"/>
      <c r="NPK13" s="84"/>
      <c r="NPL13" s="84"/>
      <c r="NPM13" s="84"/>
      <c r="NPN13" s="84"/>
      <c r="NPO13" s="84"/>
      <c r="NPP13" s="84"/>
      <c r="NPQ13" s="84"/>
      <c r="NPR13" s="84"/>
      <c r="NPS13" s="84"/>
      <c r="NPT13" s="84"/>
      <c r="NPU13" s="84"/>
      <c r="NPV13" s="84"/>
      <c r="NPW13" s="84"/>
      <c r="NPX13" s="84"/>
      <c r="NPY13" s="84"/>
      <c r="NPZ13" s="84"/>
      <c r="NQA13" s="84"/>
      <c r="NQB13" s="84"/>
      <c r="NQC13" s="84"/>
      <c r="NQD13" s="84"/>
      <c r="NQE13" s="84"/>
      <c r="NQF13" s="84"/>
      <c r="NQG13" s="84"/>
      <c r="NQH13" s="84"/>
      <c r="NQI13" s="84"/>
      <c r="NQJ13" s="84"/>
      <c r="NQK13" s="84"/>
      <c r="NQL13" s="84"/>
      <c r="NQM13" s="84"/>
      <c r="NQN13" s="84"/>
      <c r="NQO13" s="84"/>
      <c r="NQP13" s="84"/>
      <c r="NQQ13" s="84"/>
      <c r="NQR13" s="84"/>
      <c r="NQS13" s="84"/>
      <c r="NQT13" s="84"/>
      <c r="NQU13" s="84"/>
      <c r="NQV13" s="84"/>
      <c r="NQW13" s="84"/>
      <c r="NQX13" s="84"/>
      <c r="NQY13" s="84"/>
      <c r="NQZ13" s="84"/>
      <c r="NRA13" s="84"/>
      <c r="NRB13" s="84"/>
      <c r="NRC13" s="84"/>
      <c r="NRD13" s="84"/>
      <c r="NRE13" s="84"/>
      <c r="NRF13" s="84"/>
      <c r="NRG13" s="84"/>
      <c r="NRH13" s="84"/>
      <c r="NRI13" s="84"/>
      <c r="NRJ13" s="84"/>
      <c r="NRK13" s="84"/>
      <c r="NRL13" s="84"/>
      <c r="NRM13" s="84"/>
      <c r="NRN13" s="84"/>
      <c r="NRO13" s="84"/>
      <c r="NRP13" s="84"/>
      <c r="NRQ13" s="84"/>
      <c r="NRR13" s="84"/>
      <c r="NRS13" s="84"/>
      <c r="NRT13" s="84"/>
      <c r="NRU13" s="84"/>
      <c r="NRV13" s="84"/>
      <c r="NRW13" s="84"/>
      <c r="NRX13" s="84"/>
      <c r="NRY13" s="84"/>
      <c r="NRZ13" s="84"/>
      <c r="NSA13" s="84"/>
      <c r="NSB13" s="84"/>
      <c r="NSC13" s="84"/>
      <c r="NSD13" s="84"/>
      <c r="NSE13" s="84"/>
      <c r="NSF13" s="84"/>
      <c r="NSG13" s="84"/>
      <c r="NSH13" s="84"/>
      <c r="NSI13" s="84"/>
      <c r="NSJ13" s="84"/>
      <c r="NSK13" s="84"/>
      <c r="NSL13" s="84"/>
      <c r="NSM13" s="84"/>
      <c r="NSN13" s="84"/>
      <c r="NSO13" s="84"/>
      <c r="NSP13" s="84"/>
      <c r="NSQ13" s="84"/>
      <c r="NSR13" s="84"/>
      <c r="NSS13" s="84"/>
      <c r="NST13" s="84"/>
      <c r="NSU13" s="84"/>
      <c r="NSV13" s="84"/>
      <c r="NSW13" s="84"/>
      <c r="NSX13" s="84"/>
      <c r="NSY13" s="84"/>
      <c r="NSZ13" s="84"/>
      <c r="NTA13" s="84"/>
      <c r="NTB13" s="84"/>
      <c r="NTC13" s="84"/>
      <c r="NTD13" s="84"/>
      <c r="NTE13" s="84"/>
      <c r="NTF13" s="84"/>
      <c r="NTG13" s="84"/>
      <c r="NTH13" s="84"/>
      <c r="NTI13" s="84"/>
      <c r="NTJ13" s="84"/>
      <c r="NTK13" s="84"/>
      <c r="NTL13" s="84"/>
      <c r="NTM13" s="84"/>
      <c r="NTN13" s="84"/>
      <c r="NTO13" s="84"/>
      <c r="NTP13" s="84"/>
      <c r="NTQ13" s="84"/>
      <c r="NTR13" s="84"/>
      <c r="NTS13" s="84"/>
      <c r="NTT13" s="84"/>
      <c r="NTU13" s="84"/>
      <c r="NTV13" s="84"/>
      <c r="NTW13" s="84"/>
      <c r="NTX13" s="84"/>
      <c r="NTY13" s="84"/>
      <c r="NTZ13" s="84"/>
      <c r="NUA13" s="84"/>
      <c r="NUB13" s="84"/>
      <c r="NUC13" s="84"/>
      <c r="NUD13" s="84"/>
      <c r="NUE13" s="84"/>
      <c r="NUF13" s="84"/>
      <c r="NUG13" s="84"/>
      <c r="NUH13" s="84"/>
      <c r="NUI13" s="84"/>
      <c r="NUJ13" s="84"/>
      <c r="NUK13" s="84"/>
      <c r="NUL13" s="84"/>
      <c r="NUM13" s="84"/>
      <c r="NUN13" s="84"/>
      <c r="NUO13" s="84"/>
      <c r="NUP13" s="84"/>
      <c r="NUQ13" s="84"/>
      <c r="NUR13" s="84"/>
      <c r="NUS13" s="84"/>
      <c r="NUT13" s="84"/>
      <c r="NUU13" s="84"/>
      <c r="NUV13" s="84"/>
      <c r="NUW13" s="84"/>
      <c r="NUX13" s="84"/>
      <c r="NUY13" s="84"/>
      <c r="NUZ13" s="84"/>
      <c r="NVA13" s="84"/>
      <c r="NVB13" s="84"/>
      <c r="NVC13" s="84"/>
      <c r="NVD13" s="84"/>
      <c r="NVE13" s="84"/>
      <c r="NVF13" s="84"/>
      <c r="NVG13" s="84"/>
      <c r="NVH13" s="84"/>
      <c r="NVI13" s="84"/>
      <c r="NVJ13" s="84"/>
      <c r="NVK13" s="84"/>
      <c r="NVL13" s="84"/>
      <c r="NVM13" s="84"/>
      <c r="NVN13" s="84"/>
      <c r="NVO13" s="84"/>
      <c r="NVP13" s="84"/>
      <c r="NVQ13" s="84"/>
      <c r="NVR13" s="84"/>
      <c r="NVS13" s="84"/>
      <c r="NVT13" s="84"/>
      <c r="NVU13" s="84"/>
      <c r="NVV13" s="84"/>
      <c r="NVW13" s="84"/>
      <c r="NVX13" s="84"/>
      <c r="NVY13" s="84"/>
      <c r="NVZ13" s="84"/>
      <c r="NWA13" s="84"/>
      <c r="NWB13" s="84"/>
      <c r="NWC13" s="84"/>
      <c r="NWD13" s="84"/>
      <c r="NWE13" s="84"/>
      <c r="NWF13" s="84"/>
      <c r="NWG13" s="84"/>
      <c r="NWH13" s="84"/>
      <c r="NWI13" s="84"/>
      <c r="NWJ13" s="84"/>
      <c r="NWK13" s="84"/>
      <c r="NWL13" s="84"/>
      <c r="NWM13" s="84"/>
      <c r="NWN13" s="84"/>
      <c r="NWO13" s="84"/>
      <c r="NWP13" s="84"/>
      <c r="NWQ13" s="84"/>
      <c r="NWR13" s="84"/>
      <c r="NWS13" s="84"/>
      <c r="NWT13" s="84"/>
      <c r="NWU13" s="84"/>
      <c r="NWV13" s="84"/>
      <c r="NWW13" s="84"/>
      <c r="NWX13" s="84"/>
      <c r="NWY13" s="84"/>
      <c r="NWZ13" s="84"/>
      <c r="NXA13" s="84"/>
      <c r="NXB13" s="84"/>
      <c r="NXC13" s="84"/>
      <c r="NXD13" s="84"/>
      <c r="NXE13" s="84"/>
      <c r="NXF13" s="84"/>
      <c r="NXG13" s="84"/>
      <c r="NXH13" s="84"/>
      <c r="NXI13" s="84"/>
      <c r="NXJ13" s="84"/>
      <c r="NXK13" s="84"/>
      <c r="NXL13" s="84"/>
      <c r="NXM13" s="84"/>
      <c r="NXN13" s="84"/>
      <c r="NXO13" s="84"/>
      <c r="NXP13" s="84"/>
      <c r="NXQ13" s="84"/>
      <c r="NXR13" s="84"/>
      <c r="NXS13" s="84"/>
      <c r="NXT13" s="84"/>
      <c r="NXU13" s="84"/>
      <c r="NXV13" s="84"/>
      <c r="NXW13" s="84"/>
      <c r="NXX13" s="84"/>
      <c r="NXY13" s="84"/>
      <c r="NXZ13" s="84"/>
      <c r="NYA13" s="84"/>
      <c r="NYB13" s="84"/>
      <c r="NYC13" s="84"/>
      <c r="NYD13" s="84"/>
      <c r="NYE13" s="84"/>
      <c r="NYF13" s="84"/>
      <c r="NYG13" s="84"/>
      <c r="NYH13" s="84"/>
      <c r="NYI13" s="84"/>
      <c r="NYJ13" s="84"/>
      <c r="NYK13" s="84"/>
      <c r="NYL13" s="84"/>
      <c r="NYM13" s="84"/>
      <c r="NYN13" s="84"/>
      <c r="NYO13" s="84"/>
      <c r="NYP13" s="84"/>
      <c r="NYQ13" s="84"/>
      <c r="NYR13" s="84"/>
      <c r="NYS13" s="84"/>
      <c r="NYT13" s="84"/>
      <c r="NYU13" s="84"/>
      <c r="NYV13" s="84"/>
      <c r="NYW13" s="84"/>
      <c r="NYX13" s="84"/>
      <c r="NYY13" s="84"/>
      <c r="NYZ13" s="84"/>
      <c r="NZA13" s="84"/>
      <c r="NZB13" s="84"/>
      <c r="NZC13" s="84"/>
      <c r="NZD13" s="84"/>
      <c r="NZE13" s="84"/>
      <c r="NZF13" s="84"/>
      <c r="NZG13" s="84"/>
      <c r="NZH13" s="84"/>
      <c r="NZI13" s="84"/>
      <c r="NZJ13" s="84"/>
      <c r="NZK13" s="84"/>
      <c r="NZL13" s="84"/>
      <c r="NZM13" s="84"/>
      <c r="NZN13" s="84"/>
      <c r="NZO13" s="84"/>
      <c r="NZP13" s="84"/>
      <c r="NZQ13" s="84"/>
      <c r="NZR13" s="84"/>
      <c r="NZS13" s="84"/>
      <c r="NZT13" s="84"/>
      <c r="NZU13" s="84"/>
      <c r="NZV13" s="84"/>
      <c r="NZW13" s="84"/>
      <c r="NZX13" s="84"/>
      <c r="NZY13" s="84"/>
      <c r="NZZ13" s="84"/>
      <c r="OAA13" s="84"/>
      <c r="OAB13" s="84"/>
      <c r="OAC13" s="84"/>
      <c r="OAD13" s="84"/>
      <c r="OAE13" s="84"/>
      <c r="OAF13" s="84"/>
      <c r="OAG13" s="84"/>
      <c r="OAH13" s="84"/>
      <c r="OAI13" s="84"/>
      <c r="OAJ13" s="84"/>
      <c r="OAK13" s="84"/>
      <c r="OAL13" s="84"/>
      <c r="OAM13" s="84"/>
      <c r="OAN13" s="84"/>
      <c r="OAO13" s="84"/>
      <c r="OAP13" s="84"/>
      <c r="OAQ13" s="84"/>
      <c r="OAR13" s="84"/>
      <c r="OAS13" s="84"/>
      <c r="OAT13" s="84"/>
      <c r="OAU13" s="84"/>
      <c r="OAV13" s="84"/>
      <c r="OAW13" s="84"/>
      <c r="OAX13" s="84"/>
      <c r="OAY13" s="84"/>
      <c r="OAZ13" s="84"/>
      <c r="OBA13" s="84"/>
      <c r="OBB13" s="84"/>
      <c r="OBC13" s="84"/>
      <c r="OBD13" s="84"/>
      <c r="OBE13" s="84"/>
      <c r="OBF13" s="84"/>
      <c r="OBG13" s="84"/>
      <c r="OBH13" s="84"/>
      <c r="OBI13" s="84"/>
      <c r="OBJ13" s="84"/>
      <c r="OBK13" s="84"/>
      <c r="OBL13" s="84"/>
      <c r="OBM13" s="84"/>
      <c r="OBN13" s="84"/>
      <c r="OBO13" s="84"/>
      <c r="OBP13" s="84"/>
      <c r="OBQ13" s="84"/>
      <c r="OBR13" s="84"/>
      <c r="OBS13" s="84"/>
      <c r="OBT13" s="84"/>
      <c r="OBU13" s="84"/>
      <c r="OBV13" s="84"/>
      <c r="OBW13" s="84"/>
      <c r="OBX13" s="84"/>
      <c r="OBY13" s="84"/>
      <c r="OBZ13" s="84"/>
      <c r="OCA13" s="84"/>
      <c r="OCB13" s="84"/>
      <c r="OCC13" s="84"/>
      <c r="OCD13" s="84"/>
      <c r="OCE13" s="84"/>
      <c r="OCF13" s="84"/>
      <c r="OCG13" s="84"/>
      <c r="OCH13" s="84"/>
      <c r="OCI13" s="84"/>
      <c r="OCJ13" s="84"/>
      <c r="OCK13" s="84"/>
      <c r="OCL13" s="84"/>
      <c r="OCM13" s="84"/>
      <c r="OCN13" s="84"/>
      <c r="OCO13" s="84"/>
      <c r="OCP13" s="84"/>
      <c r="OCQ13" s="84"/>
      <c r="OCR13" s="84"/>
      <c r="OCS13" s="84"/>
      <c r="OCT13" s="84"/>
      <c r="OCU13" s="84"/>
      <c r="OCV13" s="84"/>
      <c r="OCW13" s="84"/>
      <c r="OCX13" s="84"/>
      <c r="OCY13" s="84"/>
      <c r="OCZ13" s="84"/>
      <c r="ODA13" s="84"/>
      <c r="ODB13" s="84"/>
      <c r="ODC13" s="84"/>
      <c r="ODD13" s="84"/>
      <c r="ODE13" s="84"/>
      <c r="ODF13" s="84"/>
      <c r="ODG13" s="84"/>
      <c r="ODH13" s="84"/>
      <c r="ODI13" s="84"/>
      <c r="ODJ13" s="84"/>
      <c r="ODK13" s="84"/>
      <c r="ODL13" s="84"/>
      <c r="ODM13" s="84"/>
      <c r="ODN13" s="84"/>
      <c r="ODO13" s="84"/>
      <c r="ODP13" s="84"/>
      <c r="ODQ13" s="84"/>
      <c r="ODR13" s="84"/>
      <c r="ODS13" s="84"/>
      <c r="ODT13" s="84"/>
      <c r="ODU13" s="84"/>
      <c r="ODV13" s="84"/>
      <c r="ODW13" s="84"/>
      <c r="ODX13" s="84"/>
      <c r="ODY13" s="84"/>
      <c r="ODZ13" s="84"/>
      <c r="OEA13" s="84"/>
      <c r="OEB13" s="84"/>
      <c r="OEC13" s="84"/>
      <c r="OED13" s="84"/>
      <c r="OEE13" s="84"/>
      <c r="OEF13" s="84"/>
      <c r="OEG13" s="84"/>
      <c r="OEH13" s="84"/>
      <c r="OEI13" s="84"/>
      <c r="OEJ13" s="84"/>
      <c r="OEK13" s="84"/>
      <c r="OEL13" s="84"/>
      <c r="OEM13" s="84"/>
      <c r="OEN13" s="84"/>
      <c r="OEO13" s="84"/>
      <c r="OEP13" s="84"/>
      <c r="OEQ13" s="84"/>
      <c r="OER13" s="84"/>
      <c r="OES13" s="84"/>
      <c r="OET13" s="84"/>
      <c r="OEU13" s="84"/>
      <c r="OEV13" s="84"/>
      <c r="OEW13" s="84"/>
      <c r="OEX13" s="84"/>
      <c r="OEY13" s="84"/>
      <c r="OEZ13" s="84"/>
      <c r="OFA13" s="84"/>
      <c r="OFB13" s="84"/>
      <c r="OFC13" s="84"/>
      <c r="OFD13" s="84"/>
      <c r="OFE13" s="84"/>
      <c r="OFF13" s="84"/>
      <c r="OFG13" s="84"/>
      <c r="OFH13" s="84"/>
      <c r="OFI13" s="84"/>
      <c r="OFJ13" s="84"/>
      <c r="OFK13" s="84"/>
      <c r="OFL13" s="84"/>
      <c r="OFM13" s="84"/>
      <c r="OFN13" s="84"/>
      <c r="OFO13" s="84"/>
      <c r="OFP13" s="84"/>
      <c r="OFQ13" s="84"/>
      <c r="OFR13" s="84"/>
      <c r="OFS13" s="84"/>
      <c r="OFT13" s="84"/>
      <c r="OFU13" s="84"/>
      <c r="OFV13" s="84"/>
      <c r="OFW13" s="84"/>
      <c r="OFX13" s="84"/>
      <c r="OFY13" s="84"/>
      <c r="OFZ13" s="84"/>
      <c r="OGA13" s="84"/>
      <c r="OGB13" s="84"/>
      <c r="OGC13" s="84"/>
      <c r="OGD13" s="84"/>
      <c r="OGE13" s="84"/>
      <c r="OGF13" s="84"/>
      <c r="OGG13" s="84"/>
      <c r="OGH13" s="84"/>
      <c r="OGI13" s="84"/>
      <c r="OGJ13" s="84"/>
      <c r="OGK13" s="84"/>
      <c r="OGL13" s="84"/>
      <c r="OGM13" s="84"/>
      <c r="OGN13" s="84"/>
      <c r="OGO13" s="84"/>
      <c r="OGP13" s="84"/>
      <c r="OGQ13" s="84"/>
      <c r="OGR13" s="84"/>
      <c r="OGS13" s="84"/>
      <c r="OGT13" s="84"/>
      <c r="OGU13" s="84"/>
      <c r="OGV13" s="84"/>
      <c r="OGW13" s="84"/>
      <c r="OGX13" s="84"/>
      <c r="OGY13" s="84"/>
      <c r="OGZ13" s="84"/>
      <c r="OHA13" s="84"/>
      <c r="OHB13" s="84"/>
      <c r="OHC13" s="84"/>
      <c r="OHD13" s="84"/>
      <c r="OHE13" s="84"/>
      <c r="OHF13" s="84"/>
      <c r="OHG13" s="84"/>
      <c r="OHH13" s="84"/>
      <c r="OHI13" s="84"/>
      <c r="OHJ13" s="84"/>
      <c r="OHK13" s="84"/>
      <c r="OHL13" s="84"/>
      <c r="OHM13" s="84"/>
      <c r="OHN13" s="84"/>
      <c r="OHO13" s="84"/>
      <c r="OHP13" s="84"/>
      <c r="OHQ13" s="84"/>
      <c r="OHR13" s="84"/>
      <c r="OHS13" s="84"/>
      <c r="OHT13" s="84"/>
      <c r="OHU13" s="84"/>
      <c r="OHV13" s="84"/>
      <c r="OHW13" s="84"/>
      <c r="OHX13" s="84"/>
      <c r="OHY13" s="84"/>
      <c r="OHZ13" s="84"/>
      <c r="OIA13" s="84"/>
      <c r="OIB13" s="84"/>
      <c r="OIC13" s="84"/>
      <c r="OID13" s="84"/>
      <c r="OIE13" s="84"/>
      <c r="OIF13" s="84"/>
      <c r="OIG13" s="84"/>
      <c r="OIH13" s="84"/>
      <c r="OII13" s="84"/>
      <c r="OIJ13" s="84"/>
      <c r="OIK13" s="84"/>
      <c r="OIL13" s="84"/>
      <c r="OIM13" s="84"/>
      <c r="OIN13" s="84"/>
      <c r="OIO13" s="84"/>
      <c r="OIP13" s="84"/>
      <c r="OIQ13" s="84"/>
      <c r="OIR13" s="84"/>
      <c r="OIS13" s="84"/>
      <c r="OIT13" s="84"/>
      <c r="OIU13" s="84"/>
      <c r="OIV13" s="84"/>
      <c r="OIW13" s="84"/>
      <c r="OIX13" s="84"/>
      <c r="OIY13" s="84"/>
      <c r="OIZ13" s="84"/>
      <c r="OJA13" s="84"/>
      <c r="OJB13" s="84"/>
      <c r="OJC13" s="84"/>
      <c r="OJD13" s="84"/>
      <c r="OJE13" s="84"/>
      <c r="OJF13" s="84"/>
      <c r="OJG13" s="84"/>
      <c r="OJH13" s="84"/>
      <c r="OJI13" s="84"/>
      <c r="OJJ13" s="84"/>
      <c r="OJK13" s="84"/>
      <c r="OJL13" s="84"/>
      <c r="OJM13" s="84"/>
      <c r="OJN13" s="84"/>
      <c r="OJO13" s="84"/>
      <c r="OJP13" s="84"/>
      <c r="OJQ13" s="84"/>
      <c r="OJR13" s="84"/>
      <c r="OJS13" s="84"/>
      <c r="OJT13" s="84"/>
      <c r="OJU13" s="84"/>
      <c r="OJV13" s="84"/>
      <c r="OJW13" s="84"/>
      <c r="OJX13" s="84"/>
      <c r="OJY13" s="84"/>
      <c r="OJZ13" s="84"/>
      <c r="OKA13" s="84"/>
      <c r="OKB13" s="84"/>
      <c r="OKC13" s="84"/>
      <c r="OKD13" s="84"/>
      <c r="OKE13" s="84"/>
      <c r="OKF13" s="84"/>
      <c r="OKG13" s="84"/>
      <c r="OKH13" s="84"/>
      <c r="OKI13" s="84"/>
      <c r="OKJ13" s="84"/>
      <c r="OKK13" s="84"/>
      <c r="OKL13" s="84"/>
      <c r="OKM13" s="84"/>
      <c r="OKN13" s="84"/>
      <c r="OKO13" s="84"/>
      <c r="OKP13" s="84"/>
      <c r="OKQ13" s="84"/>
      <c r="OKR13" s="84"/>
      <c r="OKS13" s="84"/>
      <c r="OKT13" s="84"/>
      <c r="OKU13" s="84"/>
      <c r="OKV13" s="84"/>
      <c r="OKW13" s="84"/>
      <c r="OKX13" s="84"/>
      <c r="OKY13" s="84"/>
      <c r="OKZ13" s="84"/>
      <c r="OLA13" s="84"/>
      <c r="OLB13" s="84"/>
      <c r="OLC13" s="84"/>
      <c r="OLD13" s="84"/>
      <c r="OLE13" s="84"/>
      <c r="OLF13" s="84"/>
      <c r="OLG13" s="84"/>
      <c r="OLH13" s="84"/>
      <c r="OLI13" s="84"/>
      <c r="OLJ13" s="84"/>
      <c r="OLK13" s="84"/>
      <c r="OLL13" s="84"/>
      <c r="OLM13" s="84"/>
      <c r="OLN13" s="84"/>
      <c r="OLO13" s="84"/>
      <c r="OLP13" s="84"/>
      <c r="OLQ13" s="84"/>
      <c r="OLR13" s="84"/>
      <c r="OLS13" s="84"/>
      <c r="OLT13" s="84"/>
      <c r="OLU13" s="84"/>
      <c r="OLV13" s="84"/>
      <c r="OLW13" s="84"/>
      <c r="OLX13" s="84"/>
      <c r="OLY13" s="84"/>
      <c r="OLZ13" s="84"/>
      <c r="OMA13" s="84"/>
      <c r="OMB13" s="84"/>
      <c r="OMC13" s="84"/>
      <c r="OMD13" s="84"/>
      <c r="OME13" s="84"/>
      <c r="OMF13" s="84"/>
      <c r="OMG13" s="84"/>
      <c r="OMH13" s="84"/>
      <c r="OMI13" s="84"/>
      <c r="OMJ13" s="84"/>
      <c r="OMK13" s="84"/>
      <c r="OML13" s="84"/>
      <c r="OMM13" s="84"/>
      <c r="OMN13" s="84"/>
      <c r="OMO13" s="84"/>
      <c r="OMP13" s="84"/>
      <c r="OMQ13" s="84"/>
      <c r="OMR13" s="84"/>
      <c r="OMS13" s="84"/>
      <c r="OMT13" s="84"/>
      <c r="OMU13" s="84"/>
      <c r="OMV13" s="84"/>
      <c r="OMW13" s="84"/>
      <c r="OMX13" s="84"/>
      <c r="OMY13" s="84"/>
      <c r="OMZ13" s="84"/>
      <c r="ONA13" s="84"/>
      <c r="ONB13" s="84"/>
      <c r="ONC13" s="84"/>
      <c r="OND13" s="84"/>
      <c r="ONE13" s="84"/>
      <c r="ONF13" s="84"/>
      <c r="ONG13" s="84"/>
      <c r="ONH13" s="84"/>
      <c r="ONI13" s="84"/>
      <c r="ONJ13" s="84"/>
      <c r="ONK13" s="84"/>
      <c r="ONL13" s="84"/>
      <c r="ONM13" s="84"/>
      <c r="ONN13" s="84"/>
      <c r="ONO13" s="84"/>
      <c r="ONP13" s="84"/>
      <c r="ONQ13" s="84"/>
      <c r="ONR13" s="84"/>
      <c r="ONS13" s="84"/>
      <c r="ONT13" s="84"/>
      <c r="ONU13" s="84"/>
      <c r="ONV13" s="84"/>
      <c r="ONW13" s="84"/>
      <c r="ONX13" s="84"/>
      <c r="ONY13" s="84"/>
      <c r="ONZ13" s="84"/>
      <c r="OOA13" s="84"/>
      <c r="OOB13" s="84"/>
      <c r="OOC13" s="84"/>
      <c r="OOD13" s="84"/>
      <c r="OOE13" s="84"/>
      <c r="OOF13" s="84"/>
      <c r="OOG13" s="84"/>
      <c r="OOH13" s="84"/>
      <c r="OOI13" s="84"/>
      <c r="OOJ13" s="84"/>
      <c r="OOK13" s="84"/>
      <c r="OOL13" s="84"/>
      <c r="OOM13" s="84"/>
      <c r="OON13" s="84"/>
      <c r="OOO13" s="84"/>
      <c r="OOP13" s="84"/>
      <c r="OOQ13" s="84"/>
      <c r="OOR13" s="84"/>
      <c r="OOS13" s="84"/>
      <c r="OOT13" s="84"/>
      <c r="OOU13" s="84"/>
      <c r="OOV13" s="84"/>
      <c r="OOW13" s="84"/>
      <c r="OOX13" s="84"/>
      <c r="OOY13" s="84"/>
      <c r="OOZ13" s="84"/>
      <c r="OPA13" s="84"/>
      <c r="OPB13" s="84"/>
      <c r="OPC13" s="84"/>
      <c r="OPD13" s="84"/>
      <c r="OPE13" s="84"/>
      <c r="OPF13" s="84"/>
      <c r="OPG13" s="84"/>
      <c r="OPH13" s="84"/>
      <c r="OPI13" s="84"/>
      <c r="OPJ13" s="84"/>
      <c r="OPK13" s="84"/>
      <c r="OPL13" s="84"/>
      <c r="OPM13" s="84"/>
      <c r="OPN13" s="84"/>
      <c r="OPO13" s="84"/>
      <c r="OPP13" s="84"/>
      <c r="OPQ13" s="84"/>
      <c r="OPR13" s="84"/>
      <c r="OPS13" s="84"/>
      <c r="OPT13" s="84"/>
      <c r="OPU13" s="84"/>
      <c r="OPV13" s="84"/>
      <c r="OPW13" s="84"/>
      <c r="OPX13" s="84"/>
      <c r="OPY13" s="84"/>
      <c r="OPZ13" s="84"/>
      <c r="OQA13" s="84"/>
      <c r="OQB13" s="84"/>
      <c r="OQC13" s="84"/>
      <c r="OQD13" s="84"/>
      <c r="OQE13" s="84"/>
      <c r="OQF13" s="84"/>
      <c r="OQG13" s="84"/>
      <c r="OQH13" s="84"/>
      <c r="OQI13" s="84"/>
      <c r="OQJ13" s="84"/>
      <c r="OQK13" s="84"/>
      <c r="OQL13" s="84"/>
      <c r="OQM13" s="84"/>
      <c r="OQN13" s="84"/>
      <c r="OQO13" s="84"/>
      <c r="OQP13" s="84"/>
      <c r="OQQ13" s="84"/>
      <c r="OQR13" s="84"/>
      <c r="OQS13" s="84"/>
      <c r="OQT13" s="84"/>
      <c r="OQU13" s="84"/>
      <c r="OQV13" s="84"/>
      <c r="OQW13" s="84"/>
      <c r="OQX13" s="84"/>
      <c r="OQY13" s="84"/>
      <c r="OQZ13" s="84"/>
      <c r="ORA13" s="84"/>
      <c r="ORB13" s="84"/>
      <c r="ORC13" s="84"/>
      <c r="ORD13" s="84"/>
      <c r="ORE13" s="84"/>
      <c r="ORF13" s="84"/>
      <c r="ORG13" s="84"/>
      <c r="ORH13" s="84"/>
      <c r="ORI13" s="84"/>
      <c r="ORJ13" s="84"/>
      <c r="ORK13" s="84"/>
      <c r="ORL13" s="84"/>
      <c r="ORM13" s="84"/>
      <c r="ORN13" s="84"/>
      <c r="ORO13" s="84"/>
      <c r="ORP13" s="84"/>
      <c r="ORQ13" s="84"/>
      <c r="ORR13" s="84"/>
      <c r="ORS13" s="84"/>
      <c r="ORT13" s="84"/>
      <c r="ORU13" s="84"/>
      <c r="ORV13" s="84"/>
      <c r="ORW13" s="84"/>
      <c r="ORX13" s="84"/>
      <c r="ORY13" s="84"/>
      <c r="ORZ13" s="84"/>
      <c r="OSA13" s="84"/>
      <c r="OSB13" s="84"/>
      <c r="OSC13" s="84"/>
      <c r="OSD13" s="84"/>
      <c r="OSE13" s="84"/>
      <c r="OSF13" s="84"/>
      <c r="OSG13" s="84"/>
      <c r="OSH13" s="84"/>
      <c r="OSI13" s="84"/>
      <c r="OSJ13" s="84"/>
      <c r="OSK13" s="84"/>
      <c r="OSL13" s="84"/>
      <c r="OSM13" s="84"/>
      <c r="OSN13" s="84"/>
      <c r="OSO13" s="84"/>
      <c r="OSP13" s="84"/>
      <c r="OSQ13" s="84"/>
      <c r="OSR13" s="84"/>
      <c r="OSS13" s="84"/>
      <c r="OST13" s="84"/>
      <c r="OSU13" s="84"/>
      <c r="OSV13" s="84"/>
      <c r="OSW13" s="84"/>
      <c r="OSX13" s="84"/>
      <c r="OSY13" s="84"/>
      <c r="OSZ13" s="84"/>
      <c r="OTA13" s="84"/>
      <c r="OTB13" s="84"/>
      <c r="OTC13" s="84"/>
      <c r="OTD13" s="84"/>
      <c r="OTE13" s="84"/>
      <c r="OTF13" s="84"/>
      <c r="OTG13" s="84"/>
      <c r="OTH13" s="84"/>
      <c r="OTI13" s="84"/>
      <c r="OTJ13" s="84"/>
      <c r="OTK13" s="84"/>
      <c r="OTL13" s="84"/>
      <c r="OTM13" s="84"/>
      <c r="OTN13" s="84"/>
      <c r="OTO13" s="84"/>
      <c r="OTP13" s="84"/>
      <c r="OTQ13" s="84"/>
      <c r="OTR13" s="84"/>
      <c r="OTS13" s="84"/>
      <c r="OTT13" s="84"/>
      <c r="OTU13" s="84"/>
      <c r="OTV13" s="84"/>
      <c r="OTW13" s="84"/>
      <c r="OTX13" s="84"/>
      <c r="OTY13" s="84"/>
      <c r="OTZ13" s="84"/>
      <c r="OUA13" s="84"/>
      <c r="OUB13" s="84"/>
      <c r="OUC13" s="84"/>
      <c r="OUD13" s="84"/>
      <c r="OUE13" s="84"/>
      <c r="OUF13" s="84"/>
      <c r="OUG13" s="84"/>
      <c r="OUH13" s="84"/>
      <c r="OUI13" s="84"/>
      <c r="OUJ13" s="84"/>
      <c r="OUK13" s="84"/>
      <c r="OUL13" s="84"/>
      <c r="OUM13" s="84"/>
      <c r="OUN13" s="84"/>
      <c r="OUO13" s="84"/>
      <c r="OUP13" s="84"/>
      <c r="OUQ13" s="84"/>
      <c r="OUR13" s="84"/>
      <c r="OUS13" s="84"/>
      <c r="OUT13" s="84"/>
      <c r="OUU13" s="84"/>
      <c r="OUV13" s="84"/>
      <c r="OUW13" s="84"/>
      <c r="OUX13" s="84"/>
      <c r="OUY13" s="84"/>
      <c r="OUZ13" s="84"/>
      <c r="OVA13" s="84"/>
      <c r="OVB13" s="84"/>
      <c r="OVC13" s="84"/>
      <c r="OVD13" s="84"/>
      <c r="OVE13" s="84"/>
      <c r="OVF13" s="84"/>
      <c r="OVG13" s="84"/>
      <c r="OVH13" s="84"/>
      <c r="OVI13" s="84"/>
      <c r="OVJ13" s="84"/>
      <c r="OVK13" s="84"/>
      <c r="OVL13" s="84"/>
      <c r="OVM13" s="84"/>
      <c r="OVN13" s="84"/>
      <c r="OVO13" s="84"/>
      <c r="OVP13" s="84"/>
      <c r="OVQ13" s="84"/>
      <c r="OVR13" s="84"/>
      <c r="OVS13" s="84"/>
      <c r="OVT13" s="84"/>
      <c r="OVU13" s="84"/>
      <c r="OVV13" s="84"/>
      <c r="OVW13" s="84"/>
      <c r="OVX13" s="84"/>
      <c r="OVY13" s="84"/>
      <c r="OVZ13" s="84"/>
      <c r="OWA13" s="84"/>
      <c r="OWB13" s="84"/>
      <c r="OWC13" s="84"/>
      <c r="OWD13" s="84"/>
      <c r="OWE13" s="84"/>
      <c r="OWF13" s="84"/>
      <c r="OWG13" s="84"/>
      <c r="OWH13" s="84"/>
      <c r="OWI13" s="84"/>
      <c r="OWJ13" s="84"/>
      <c r="OWK13" s="84"/>
      <c r="OWL13" s="84"/>
      <c r="OWM13" s="84"/>
      <c r="OWN13" s="84"/>
      <c r="OWO13" s="84"/>
      <c r="OWP13" s="84"/>
      <c r="OWQ13" s="84"/>
      <c r="OWR13" s="84"/>
      <c r="OWS13" s="84"/>
      <c r="OWT13" s="84"/>
      <c r="OWU13" s="84"/>
      <c r="OWV13" s="84"/>
      <c r="OWW13" s="84"/>
      <c r="OWX13" s="84"/>
      <c r="OWY13" s="84"/>
      <c r="OWZ13" s="84"/>
      <c r="OXA13" s="84"/>
      <c r="OXB13" s="84"/>
      <c r="OXC13" s="84"/>
      <c r="OXD13" s="84"/>
      <c r="OXE13" s="84"/>
      <c r="OXF13" s="84"/>
      <c r="OXG13" s="84"/>
      <c r="OXH13" s="84"/>
      <c r="OXI13" s="84"/>
      <c r="OXJ13" s="84"/>
      <c r="OXK13" s="84"/>
      <c r="OXL13" s="84"/>
      <c r="OXM13" s="84"/>
      <c r="OXN13" s="84"/>
      <c r="OXO13" s="84"/>
      <c r="OXP13" s="84"/>
      <c r="OXQ13" s="84"/>
      <c r="OXR13" s="84"/>
      <c r="OXS13" s="84"/>
      <c r="OXT13" s="84"/>
      <c r="OXU13" s="84"/>
      <c r="OXV13" s="84"/>
      <c r="OXW13" s="84"/>
      <c r="OXX13" s="84"/>
      <c r="OXY13" s="84"/>
      <c r="OXZ13" s="84"/>
      <c r="OYA13" s="84"/>
      <c r="OYB13" s="84"/>
      <c r="OYC13" s="84"/>
      <c r="OYD13" s="84"/>
      <c r="OYE13" s="84"/>
      <c r="OYF13" s="84"/>
      <c r="OYG13" s="84"/>
      <c r="OYH13" s="84"/>
      <c r="OYI13" s="84"/>
      <c r="OYJ13" s="84"/>
      <c r="OYK13" s="84"/>
      <c r="OYL13" s="84"/>
      <c r="OYM13" s="84"/>
      <c r="OYN13" s="84"/>
      <c r="OYO13" s="84"/>
      <c r="OYP13" s="84"/>
      <c r="OYQ13" s="84"/>
      <c r="OYR13" s="84"/>
      <c r="OYS13" s="84"/>
      <c r="OYT13" s="84"/>
      <c r="OYU13" s="84"/>
      <c r="OYV13" s="84"/>
      <c r="OYW13" s="84"/>
      <c r="OYX13" s="84"/>
      <c r="OYY13" s="84"/>
      <c r="OYZ13" s="84"/>
      <c r="OZA13" s="84"/>
      <c r="OZB13" s="84"/>
      <c r="OZC13" s="84"/>
      <c r="OZD13" s="84"/>
      <c r="OZE13" s="84"/>
      <c r="OZF13" s="84"/>
      <c r="OZG13" s="84"/>
      <c r="OZH13" s="84"/>
      <c r="OZI13" s="84"/>
      <c r="OZJ13" s="84"/>
      <c r="OZK13" s="84"/>
      <c r="OZL13" s="84"/>
      <c r="OZM13" s="84"/>
      <c r="OZN13" s="84"/>
      <c r="OZO13" s="84"/>
      <c r="OZP13" s="84"/>
      <c r="OZQ13" s="84"/>
      <c r="OZR13" s="84"/>
      <c r="OZS13" s="84"/>
      <c r="OZT13" s="84"/>
      <c r="OZU13" s="84"/>
      <c r="OZV13" s="84"/>
      <c r="OZW13" s="84"/>
      <c r="OZX13" s="84"/>
      <c r="OZY13" s="84"/>
      <c r="OZZ13" s="84"/>
      <c r="PAA13" s="84"/>
      <c r="PAB13" s="84"/>
      <c r="PAC13" s="84"/>
      <c r="PAD13" s="84"/>
      <c r="PAE13" s="84"/>
      <c r="PAF13" s="84"/>
      <c r="PAG13" s="84"/>
      <c r="PAH13" s="84"/>
      <c r="PAI13" s="84"/>
      <c r="PAJ13" s="84"/>
      <c r="PAK13" s="84"/>
      <c r="PAL13" s="84"/>
      <c r="PAM13" s="84"/>
      <c r="PAN13" s="84"/>
      <c r="PAO13" s="84"/>
      <c r="PAP13" s="84"/>
      <c r="PAQ13" s="84"/>
      <c r="PAR13" s="84"/>
      <c r="PAS13" s="84"/>
      <c r="PAT13" s="84"/>
      <c r="PAU13" s="84"/>
      <c r="PAV13" s="84"/>
      <c r="PAW13" s="84"/>
      <c r="PAX13" s="84"/>
      <c r="PAY13" s="84"/>
      <c r="PAZ13" s="84"/>
      <c r="PBA13" s="84"/>
      <c r="PBB13" s="84"/>
      <c r="PBC13" s="84"/>
      <c r="PBD13" s="84"/>
      <c r="PBE13" s="84"/>
      <c r="PBF13" s="84"/>
      <c r="PBG13" s="84"/>
      <c r="PBH13" s="84"/>
      <c r="PBI13" s="84"/>
      <c r="PBJ13" s="84"/>
      <c r="PBK13" s="84"/>
      <c r="PBL13" s="84"/>
      <c r="PBM13" s="84"/>
      <c r="PBN13" s="84"/>
      <c r="PBO13" s="84"/>
      <c r="PBP13" s="84"/>
      <c r="PBQ13" s="84"/>
      <c r="PBR13" s="84"/>
      <c r="PBS13" s="84"/>
      <c r="PBT13" s="84"/>
      <c r="PBU13" s="84"/>
      <c r="PBV13" s="84"/>
      <c r="PBW13" s="84"/>
      <c r="PBX13" s="84"/>
      <c r="PBY13" s="84"/>
      <c r="PBZ13" s="84"/>
      <c r="PCA13" s="84"/>
      <c r="PCB13" s="84"/>
      <c r="PCC13" s="84"/>
      <c r="PCD13" s="84"/>
      <c r="PCE13" s="84"/>
      <c r="PCF13" s="84"/>
      <c r="PCG13" s="84"/>
      <c r="PCH13" s="84"/>
      <c r="PCI13" s="84"/>
      <c r="PCJ13" s="84"/>
      <c r="PCK13" s="84"/>
      <c r="PCL13" s="84"/>
      <c r="PCM13" s="84"/>
      <c r="PCN13" s="84"/>
      <c r="PCO13" s="84"/>
      <c r="PCP13" s="84"/>
      <c r="PCQ13" s="84"/>
      <c r="PCR13" s="84"/>
      <c r="PCS13" s="84"/>
      <c r="PCT13" s="84"/>
      <c r="PCU13" s="84"/>
      <c r="PCV13" s="84"/>
      <c r="PCW13" s="84"/>
      <c r="PCX13" s="84"/>
      <c r="PCY13" s="84"/>
      <c r="PCZ13" s="84"/>
      <c r="PDA13" s="84"/>
      <c r="PDB13" s="84"/>
      <c r="PDC13" s="84"/>
      <c r="PDD13" s="84"/>
      <c r="PDE13" s="84"/>
      <c r="PDF13" s="84"/>
      <c r="PDG13" s="84"/>
      <c r="PDH13" s="84"/>
      <c r="PDI13" s="84"/>
      <c r="PDJ13" s="84"/>
      <c r="PDK13" s="84"/>
      <c r="PDL13" s="84"/>
      <c r="PDM13" s="84"/>
      <c r="PDN13" s="84"/>
      <c r="PDO13" s="84"/>
      <c r="PDP13" s="84"/>
      <c r="PDQ13" s="84"/>
      <c r="PDR13" s="84"/>
      <c r="PDS13" s="84"/>
      <c r="PDT13" s="84"/>
      <c r="PDU13" s="84"/>
      <c r="PDV13" s="84"/>
      <c r="PDW13" s="84"/>
      <c r="PDX13" s="84"/>
      <c r="PDY13" s="84"/>
      <c r="PDZ13" s="84"/>
      <c r="PEA13" s="84"/>
      <c r="PEB13" s="84"/>
      <c r="PEC13" s="84"/>
      <c r="PED13" s="84"/>
      <c r="PEE13" s="84"/>
      <c r="PEF13" s="84"/>
      <c r="PEG13" s="84"/>
      <c r="PEH13" s="84"/>
      <c r="PEI13" s="84"/>
      <c r="PEJ13" s="84"/>
      <c r="PEK13" s="84"/>
      <c r="PEL13" s="84"/>
      <c r="PEM13" s="84"/>
      <c r="PEN13" s="84"/>
      <c r="PEO13" s="84"/>
      <c r="PEP13" s="84"/>
      <c r="PEQ13" s="84"/>
      <c r="PER13" s="84"/>
      <c r="PES13" s="84"/>
      <c r="PET13" s="84"/>
      <c r="PEU13" s="84"/>
      <c r="PEV13" s="84"/>
      <c r="PEW13" s="84"/>
      <c r="PEX13" s="84"/>
      <c r="PEY13" s="84"/>
      <c r="PEZ13" s="84"/>
      <c r="PFA13" s="84"/>
      <c r="PFB13" s="84"/>
      <c r="PFC13" s="84"/>
      <c r="PFD13" s="84"/>
      <c r="PFE13" s="84"/>
      <c r="PFF13" s="84"/>
      <c r="PFG13" s="84"/>
      <c r="PFH13" s="84"/>
      <c r="PFI13" s="84"/>
      <c r="PFJ13" s="84"/>
      <c r="PFK13" s="84"/>
      <c r="PFL13" s="84"/>
      <c r="PFM13" s="84"/>
      <c r="PFN13" s="84"/>
      <c r="PFO13" s="84"/>
      <c r="PFP13" s="84"/>
      <c r="PFQ13" s="84"/>
      <c r="PFR13" s="84"/>
      <c r="PFS13" s="84"/>
      <c r="PFT13" s="84"/>
      <c r="PFU13" s="84"/>
      <c r="PFV13" s="84"/>
      <c r="PFW13" s="84"/>
      <c r="PFX13" s="84"/>
      <c r="PFY13" s="84"/>
      <c r="PFZ13" s="84"/>
      <c r="PGA13" s="84"/>
      <c r="PGB13" s="84"/>
      <c r="PGC13" s="84"/>
      <c r="PGD13" s="84"/>
      <c r="PGE13" s="84"/>
      <c r="PGF13" s="84"/>
      <c r="PGG13" s="84"/>
      <c r="PGH13" s="84"/>
      <c r="PGI13" s="84"/>
      <c r="PGJ13" s="84"/>
      <c r="PGK13" s="84"/>
      <c r="PGL13" s="84"/>
      <c r="PGM13" s="84"/>
      <c r="PGN13" s="84"/>
      <c r="PGO13" s="84"/>
      <c r="PGP13" s="84"/>
      <c r="PGQ13" s="84"/>
      <c r="PGR13" s="84"/>
      <c r="PGS13" s="84"/>
      <c r="PGT13" s="84"/>
      <c r="PGU13" s="84"/>
      <c r="PGV13" s="84"/>
      <c r="PGW13" s="84"/>
      <c r="PGX13" s="84"/>
      <c r="PGY13" s="84"/>
      <c r="PGZ13" s="84"/>
      <c r="PHA13" s="84"/>
      <c r="PHB13" s="84"/>
      <c r="PHC13" s="84"/>
      <c r="PHD13" s="84"/>
      <c r="PHE13" s="84"/>
      <c r="PHF13" s="84"/>
      <c r="PHG13" s="84"/>
      <c r="PHH13" s="84"/>
      <c r="PHI13" s="84"/>
      <c r="PHJ13" s="84"/>
      <c r="PHK13" s="84"/>
      <c r="PHL13" s="84"/>
      <c r="PHM13" s="84"/>
      <c r="PHN13" s="84"/>
      <c r="PHO13" s="84"/>
      <c r="PHP13" s="84"/>
      <c r="PHQ13" s="84"/>
      <c r="PHR13" s="84"/>
      <c r="PHS13" s="84"/>
      <c r="PHT13" s="84"/>
      <c r="PHU13" s="84"/>
      <c r="PHV13" s="84"/>
      <c r="PHW13" s="84"/>
      <c r="PHX13" s="84"/>
      <c r="PHY13" s="84"/>
      <c r="PHZ13" s="84"/>
      <c r="PIA13" s="84"/>
      <c r="PIB13" s="84"/>
      <c r="PIC13" s="84"/>
      <c r="PID13" s="84"/>
      <c r="PIE13" s="84"/>
      <c r="PIF13" s="84"/>
      <c r="PIG13" s="84"/>
      <c r="PIH13" s="84"/>
      <c r="PII13" s="84"/>
      <c r="PIJ13" s="84"/>
      <c r="PIK13" s="84"/>
      <c r="PIL13" s="84"/>
      <c r="PIM13" s="84"/>
      <c r="PIN13" s="84"/>
      <c r="PIO13" s="84"/>
      <c r="PIP13" s="84"/>
      <c r="PIQ13" s="84"/>
      <c r="PIR13" s="84"/>
      <c r="PIS13" s="84"/>
      <c r="PIT13" s="84"/>
      <c r="PIU13" s="84"/>
      <c r="PIV13" s="84"/>
      <c r="PIW13" s="84"/>
      <c r="PIX13" s="84"/>
      <c r="PIY13" s="84"/>
      <c r="PIZ13" s="84"/>
      <c r="PJA13" s="84"/>
      <c r="PJB13" s="84"/>
      <c r="PJC13" s="84"/>
      <c r="PJD13" s="84"/>
      <c r="PJE13" s="84"/>
      <c r="PJF13" s="84"/>
      <c r="PJG13" s="84"/>
      <c r="PJH13" s="84"/>
      <c r="PJI13" s="84"/>
      <c r="PJJ13" s="84"/>
      <c r="PJK13" s="84"/>
      <c r="PJL13" s="84"/>
      <c r="PJM13" s="84"/>
      <c r="PJN13" s="84"/>
      <c r="PJO13" s="84"/>
      <c r="PJP13" s="84"/>
      <c r="PJQ13" s="84"/>
      <c r="PJR13" s="84"/>
      <c r="PJS13" s="84"/>
      <c r="PJT13" s="84"/>
      <c r="PJU13" s="84"/>
      <c r="PJV13" s="84"/>
      <c r="PJW13" s="84"/>
      <c r="PJX13" s="84"/>
      <c r="PJY13" s="84"/>
      <c r="PJZ13" s="84"/>
      <c r="PKA13" s="84"/>
      <c r="PKB13" s="84"/>
      <c r="PKC13" s="84"/>
      <c r="PKD13" s="84"/>
      <c r="PKE13" s="84"/>
      <c r="PKF13" s="84"/>
      <c r="PKG13" s="84"/>
      <c r="PKH13" s="84"/>
      <c r="PKI13" s="84"/>
      <c r="PKJ13" s="84"/>
      <c r="PKK13" s="84"/>
      <c r="PKL13" s="84"/>
      <c r="PKM13" s="84"/>
      <c r="PKN13" s="84"/>
      <c r="PKO13" s="84"/>
      <c r="PKP13" s="84"/>
      <c r="PKQ13" s="84"/>
      <c r="PKR13" s="84"/>
      <c r="PKS13" s="84"/>
      <c r="PKT13" s="84"/>
      <c r="PKU13" s="84"/>
      <c r="PKV13" s="84"/>
      <c r="PKW13" s="84"/>
      <c r="PKX13" s="84"/>
      <c r="PKY13" s="84"/>
      <c r="PKZ13" s="84"/>
      <c r="PLA13" s="84"/>
      <c r="PLB13" s="84"/>
      <c r="PLC13" s="84"/>
      <c r="PLD13" s="84"/>
      <c r="PLE13" s="84"/>
      <c r="PLF13" s="84"/>
      <c r="PLG13" s="84"/>
      <c r="PLH13" s="84"/>
      <c r="PLI13" s="84"/>
      <c r="PLJ13" s="84"/>
      <c r="PLK13" s="84"/>
      <c r="PLL13" s="84"/>
      <c r="PLM13" s="84"/>
      <c r="PLN13" s="84"/>
      <c r="PLO13" s="84"/>
      <c r="PLP13" s="84"/>
      <c r="PLQ13" s="84"/>
      <c r="PLR13" s="84"/>
      <c r="PLS13" s="84"/>
      <c r="PLT13" s="84"/>
      <c r="PLU13" s="84"/>
      <c r="PLV13" s="84"/>
      <c r="PLW13" s="84"/>
      <c r="PLX13" s="84"/>
      <c r="PLY13" s="84"/>
      <c r="PLZ13" s="84"/>
      <c r="PMA13" s="84"/>
      <c r="PMB13" s="84"/>
      <c r="PMC13" s="84"/>
      <c r="PMD13" s="84"/>
      <c r="PME13" s="84"/>
      <c r="PMF13" s="84"/>
      <c r="PMG13" s="84"/>
      <c r="PMH13" s="84"/>
      <c r="PMI13" s="84"/>
      <c r="PMJ13" s="84"/>
      <c r="PMK13" s="84"/>
      <c r="PML13" s="84"/>
      <c r="PMM13" s="84"/>
      <c r="PMN13" s="84"/>
      <c r="PMO13" s="84"/>
      <c r="PMP13" s="84"/>
      <c r="PMQ13" s="84"/>
      <c r="PMR13" s="84"/>
      <c r="PMS13" s="84"/>
      <c r="PMT13" s="84"/>
      <c r="PMU13" s="84"/>
      <c r="PMV13" s="84"/>
      <c r="PMW13" s="84"/>
      <c r="PMX13" s="84"/>
      <c r="PMY13" s="84"/>
      <c r="PMZ13" s="84"/>
      <c r="PNA13" s="84"/>
      <c r="PNB13" s="84"/>
      <c r="PNC13" s="84"/>
      <c r="PND13" s="84"/>
      <c r="PNE13" s="84"/>
      <c r="PNF13" s="84"/>
      <c r="PNG13" s="84"/>
      <c r="PNH13" s="84"/>
      <c r="PNI13" s="84"/>
      <c r="PNJ13" s="84"/>
      <c r="PNK13" s="84"/>
      <c r="PNL13" s="84"/>
      <c r="PNM13" s="84"/>
      <c r="PNN13" s="84"/>
      <c r="PNO13" s="84"/>
      <c r="PNP13" s="84"/>
      <c r="PNQ13" s="84"/>
      <c r="PNR13" s="84"/>
      <c r="PNS13" s="84"/>
      <c r="PNT13" s="84"/>
      <c r="PNU13" s="84"/>
      <c r="PNV13" s="84"/>
      <c r="PNW13" s="84"/>
      <c r="PNX13" s="84"/>
      <c r="PNY13" s="84"/>
      <c r="PNZ13" s="84"/>
      <c r="POA13" s="84"/>
      <c r="POB13" s="84"/>
      <c r="POC13" s="84"/>
      <c r="POD13" s="84"/>
      <c r="POE13" s="84"/>
      <c r="POF13" s="84"/>
      <c r="POG13" s="84"/>
      <c r="POH13" s="84"/>
      <c r="POI13" s="84"/>
      <c r="POJ13" s="84"/>
      <c r="POK13" s="84"/>
      <c r="POL13" s="84"/>
      <c r="POM13" s="84"/>
      <c r="PON13" s="84"/>
      <c r="POO13" s="84"/>
      <c r="POP13" s="84"/>
      <c r="POQ13" s="84"/>
      <c r="POR13" s="84"/>
      <c r="POS13" s="84"/>
      <c r="POT13" s="84"/>
      <c r="POU13" s="84"/>
      <c r="POV13" s="84"/>
      <c r="POW13" s="84"/>
      <c r="POX13" s="84"/>
      <c r="POY13" s="84"/>
      <c r="POZ13" s="84"/>
      <c r="PPA13" s="84"/>
      <c r="PPB13" s="84"/>
      <c r="PPC13" s="84"/>
      <c r="PPD13" s="84"/>
      <c r="PPE13" s="84"/>
      <c r="PPF13" s="84"/>
      <c r="PPG13" s="84"/>
      <c r="PPH13" s="84"/>
      <c r="PPI13" s="84"/>
      <c r="PPJ13" s="84"/>
      <c r="PPK13" s="84"/>
      <c r="PPL13" s="84"/>
      <c r="PPM13" s="84"/>
      <c r="PPN13" s="84"/>
      <c r="PPO13" s="84"/>
      <c r="PPP13" s="84"/>
      <c r="PPQ13" s="84"/>
      <c r="PPR13" s="84"/>
      <c r="PPS13" s="84"/>
      <c r="PPT13" s="84"/>
      <c r="PPU13" s="84"/>
      <c r="PPV13" s="84"/>
      <c r="PPW13" s="84"/>
      <c r="PPX13" s="84"/>
      <c r="PPY13" s="84"/>
      <c r="PPZ13" s="84"/>
      <c r="PQA13" s="84"/>
      <c r="PQB13" s="84"/>
      <c r="PQC13" s="84"/>
      <c r="PQD13" s="84"/>
      <c r="PQE13" s="84"/>
      <c r="PQF13" s="84"/>
      <c r="PQG13" s="84"/>
      <c r="PQH13" s="84"/>
      <c r="PQI13" s="84"/>
      <c r="PQJ13" s="84"/>
      <c r="PQK13" s="84"/>
      <c r="PQL13" s="84"/>
      <c r="PQM13" s="84"/>
      <c r="PQN13" s="84"/>
      <c r="PQO13" s="84"/>
      <c r="PQP13" s="84"/>
      <c r="PQQ13" s="84"/>
      <c r="PQR13" s="84"/>
      <c r="PQS13" s="84"/>
      <c r="PQT13" s="84"/>
      <c r="PQU13" s="84"/>
      <c r="PQV13" s="84"/>
      <c r="PQW13" s="84"/>
      <c r="PQX13" s="84"/>
      <c r="PQY13" s="84"/>
      <c r="PQZ13" s="84"/>
      <c r="PRA13" s="84"/>
      <c r="PRB13" s="84"/>
      <c r="PRC13" s="84"/>
      <c r="PRD13" s="84"/>
      <c r="PRE13" s="84"/>
      <c r="PRF13" s="84"/>
      <c r="PRG13" s="84"/>
      <c r="PRH13" s="84"/>
      <c r="PRI13" s="84"/>
      <c r="PRJ13" s="84"/>
      <c r="PRK13" s="84"/>
      <c r="PRL13" s="84"/>
      <c r="PRM13" s="84"/>
      <c r="PRN13" s="84"/>
      <c r="PRO13" s="84"/>
      <c r="PRP13" s="84"/>
      <c r="PRQ13" s="84"/>
      <c r="PRR13" s="84"/>
      <c r="PRS13" s="84"/>
      <c r="PRT13" s="84"/>
      <c r="PRU13" s="84"/>
      <c r="PRV13" s="84"/>
      <c r="PRW13" s="84"/>
      <c r="PRX13" s="84"/>
      <c r="PRY13" s="84"/>
      <c r="PRZ13" s="84"/>
      <c r="PSA13" s="84"/>
      <c r="PSB13" s="84"/>
      <c r="PSC13" s="84"/>
      <c r="PSD13" s="84"/>
      <c r="PSE13" s="84"/>
      <c r="PSF13" s="84"/>
      <c r="PSG13" s="84"/>
      <c r="PSH13" s="84"/>
      <c r="PSI13" s="84"/>
      <c r="PSJ13" s="84"/>
      <c r="PSK13" s="84"/>
      <c r="PSL13" s="84"/>
      <c r="PSM13" s="84"/>
      <c r="PSN13" s="84"/>
      <c r="PSO13" s="84"/>
      <c r="PSP13" s="84"/>
      <c r="PSQ13" s="84"/>
      <c r="PSR13" s="84"/>
      <c r="PSS13" s="84"/>
      <c r="PST13" s="84"/>
      <c r="PSU13" s="84"/>
      <c r="PSV13" s="84"/>
      <c r="PSW13" s="84"/>
      <c r="PSX13" s="84"/>
      <c r="PSY13" s="84"/>
      <c r="PSZ13" s="84"/>
      <c r="PTA13" s="84"/>
      <c r="PTB13" s="84"/>
      <c r="PTC13" s="84"/>
      <c r="PTD13" s="84"/>
      <c r="PTE13" s="84"/>
      <c r="PTF13" s="84"/>
      <c r="PTG13" s="84"/>
      <c r="PTH13" s="84"/>
      <c r="PTI13" s="84"/>
      <c r="PTJ13" s="84"/>
      <c r="PTK13" s="84"/>
      <c r="PTL13" s="84"/>
      <c r="PTM13" s="84"/>
      <c r="PTN13" s="84"/>
      <c r="PTO13" s="84"/>
      <c r="PTP13" s="84"/>
      <c r="PTQ13" s="84"/>
      <c r="PTR13" s="84"/>
      <c r="PTS13" s="84"/>
      <c r="PTT13" s="84"/>
      <c r="PTU13" s="84"/>
      <c r="PTV13" s="84"/>
      <c r="PTW13" s="84"/>
      <c r="PTX13" s="84"/>
      <c r="PTY13" s="84"/>
      <c r="PTZ13" s="84"/>
      <c r="PUA13" s="84"/>
      <c r="PUB13" s="84"/>
      <c r="PUC13" s="84"/>
      <c r="PUD13" s="84"/>
      <c r="PUE13" s="84"/>
      <c r="PUF13" s="84"/>
      <c r="PUG13" s="84"/>
      <c r="PUH13" s="84"/>
      <c r="PUI13" s="84"/>
      <c r="PUJ13" s="84"/>
      <c r="PUK13" s="84"/>
      <c r="PUL13" s="84"/>
      <c r="PUM13" s="84"/>
      <c r="PUN13" s="84"/>
      <c r="PUO13" s="84"/>
      <c r="PUP13" s="84"/>
      <c r="PUQ13" s="84"/>
      <c r="PUR13" s="84"/>
      <c r="PUS13" s="84"/>
      <c r="PUT13" s="84"/>
      <c r="PUU13" s="84"/>
      <c r="PUV13" s="84"/>
      <c r="PUW13" s="84"/>
      <c r="PUX13" s="84"/>
      <c r="PUY13" s="84"/>
      <c r="PUZ13" s="84"/>
      <c r="PVA13" s="84"/>
      <c r="PVB13" s="84"/>
      <c r="PVC13" s="84"/>
      <c r="PVD13" s="84"/>
      <c r="PVE13" s="84"/>
      <c r="PVF13" s="84"/>
      <c r="PVG13" s="84"/>
      <c r="PVH13" s="84"/>
      <c r="PVI13" s="84"/>
      <c r="PVJ13" s="84"/>
      <c r="PVK13" s="84"/>
      <c r="PVL13" s="84"/>
      <c r="PVM13" s="84"/>
      <c r="PVN13" s="84"/>
      <c r="PVO13" s="84"/>
      <c r="PVP13" s="84"/>
      <c r="PVQ13" s="84"/>
      <c r="PVR13" s="84"/>
      <c r="PVS13" s="84"/>
      <c r="PVT13" s="84"/>
      <c r="PVU13" s="84"/>
      <c r="PVV13" s="84"/>
      <c r="PVW13" s="84"/>
      <c r="PVX13" s="84"/>
      <c r="PVY13" s="84"/>
      <c r="PVZ13" s="84"/>
      <c r="PWA13" s="84"/>
      <c r="PWB13" s="84"/>
      <c r="PWC13" s="84"/>
      <c r="PWD13" s="84"/>
      <c r="PWE13" s="84"/>
      <c r="PWF13" s="84"/>
      <c r="PWG13" s="84"/>
      <c r="PWH13" s="84"/>
      <c r="PWI13" s="84"/>
      <c r="PWJ13" s="84"/>
      <c r="PWK13" s="84"/>
      <c r="PWL13" s="84"/>
      <c r="PWM13" s="84"/>
      <c r="PWN13" s="84"/>
      <c r="PWO13" s="84"/>
      <c r="PWP13" s="84"/>
      <c r="PWQ13" s="84"/>
      <c r="PWR13" s="84"/>
      <c r="PWS13" s="84"/>
      <c r="PWT13" s="84"/>
      <c r="PWU13" s="84"/>
      <c r="PWV13" s="84"/>
      <c r="PWW13" s="84"/>
      <c r="PWX13" s="84"/>
      <c r="PWY13" s="84"/>
      <c r="PWZ13" s="84"/>
      <c r="PXA13" s="84"/>
      <c r="PXB13" s="84"/>
      <c r="PXC13" s="84"/>
      <c r="PXD13" s="84"/>
      <c r="PXE13" s="84"/>
      <c r="PXF13" s="84"/>
      <c r="PXG13" s="84"/>
      <c r="PXH13" s="84"/>
      <c r="PXI13" s="84"/>
      <c r="PXJ13" s="84"/>
      <c r="PXK13" s="84"/>
      <c r="PXL13" s="84"/>
      <c r="PXM13" s="84"/>
      <c r="PXN13" s="84"/>
      <c r="PXO13" s="84"/>
      <c r="PXP13" s="84"/>
      <c r="PXQ13" s="84"/>
      <c r="PXR13" s="84"/>
      <c r="PXS13" s="84"/>
      <c r="PXT13" s="84"/>
      <c r="PXU13" s="84"/>
      <c r="PXV13" s="84"/>
      <c r="PXW13" s="84"/>
      <c r="PXX13" s="84"/>
      <c r="PXY13" s="84"/>
      <c r="PXZ13" s="84"/>
      <c r="PYA13" s="84"/>
      <c r="PYB13" s="84"/>
      <c r="PYC13" s="84"/>
      <c r="PYD13" s="84"/>
      <c r="PYE13" s="84"/>
      <c r="PYF13" s="84"/>
      <c r="PYG13" s="84"/>
      <c r="PYH13" s="84"/>
      <c r="PYI13" s="84"/>
      <c r="PYJ13" s="84"/>
      <c r="PYK13" s="84"/>
      <c r="PYL13" s="84"/>
      <c r="PYM13" s="84"/>
      <c r="PYN13" s="84"/>
      <c r="PYO13" s="84"/>
      <c r="PYP13" s="84"/>
      <c r="PYQ13" s="84"/>
      <c r="PYR13" s="84"/>
      <c r="PYS13" s="84"/>
      <c r="PYT13" s="84"/>
      <c r="PYU13" s="84"/>
      <c r="PYV13" s="84"/>
      <c r="PYW13" s="84"/>
      <c r="PYX13" s="84"/>
      <c r="PYY13" s="84"/>
      <c r="PYZ13" s="84"/>
      <c r="PZA13" s="84"/>
      <c r="PZB13" s="84"/>
      <c r="PZC13" s="84"/>
      <c r="PZD13" s="84"/>
      <c r="PZE13" s="84"/>
      <c r="PZF13" s="84"/>
      <c r="PZG13" s="84"/>
      <c r="PZH13" s="84"/>
      <c r="PZI13" s="84"/>
      <c r="PZJ13" s="84"/>
      <c r="PZK13" s="84"/>
      <c r="PZL13" s="84"/>
      <c r="PZM13" s="84"/>
      <c r="PZN13" s="84"/>
      <c r="PZO13" s="84"/>
      <c r="PZP13" s="84"/>
      <c r="PZQ13" s="84"/>
      <c r="PZR13" s="84"/>
      <c r="PZS13" s="84"/>
      <c r="PZT13" s="84"/>
      <c r="PZU13" s="84"/>
      <c r="PZV13" s="84"/>
      <c r="PZW13" s="84"/>
      <c r="PZX13" s="84"/>
      <c r="PZY13" s="84"/>
      <c r="PZZ13" s="84"/>
      <c r="QAA13" s="84"/>
      <c r="QAB13" s="84"/>
      <c r="QAC13" s="84"/>
      <c r="QAD13" s="84"/>
      <c r="QAE13" s="84"/>
      <c r="QAF13" s="84"/>
      <c r="QAG13" s="84"/>
      <c r="QAH13" s="84"/>
      <c r="QAI13" s="84"/>
      <c r="QAJ13" s="84"/>
      <c r="QAK13" s="84"/>
      <c r="QAL13" s="84"/>
      <c r="QAM13" s="84"/>
      <c r="QAN13" s="84"/>
      <c r="QAO13" s="84"/>
      <c r="QAP13" s="84"/>
      <c r="QAQ13" s="84"/>
      <c r="QAR13" s="84"/>
      <c r="QAS13" s="84"/>
      <c r="QAT13" s="84"/>
      <c r="QAU13" s="84"/>
      <c r="QAV13" s="84"/>
      <c r="QAW13" s="84"/>
      <c r="QAX13" s="84"/>
      <c r="QAY13" s="84"/>
      <c r="QAZ13" s="84"/>
      <c r="QBA13" s="84"/>
      <c r="QBB13" s="84"/>
      <c r="QBC13" s="84"/>
      <c r="QBD13" s="84"/>
      <c r="QBE13" s="84"/>
      <c r="QBF13" s="84"/>
      <c r="QBG13" s="84"/>
      <c r="QBH13" s="84"/>
      <c r="QBI13" s="84"/>
      <c r="QBJ13" s="84"/>
      <c r="QBK13" s="84"/>
      <c r="QBL13" s="84"/>
      <c r="QBM13" s="84"/>
      <c r="QBN13" s="84"/>
      <c r="QBO13" s="84"/>
      <c r="QBP13" s="84"/>
      <c r="QBQ13" s="84"/>
      <c r="QBR13" s="84"/>
      <c r="QBS13" s="84"/>
      <c r="QBT13" s="84"/>
      <c r="QBU13" s="84"/>
      <c r="QBV13" s="84"/>
      <c r="QBW13" s="84"/>
      <c r="QBX13" s="84"/>
      <c r="QBY13" s="84"/>
      <c r="QBZ13" s="84"/>
      <c r="QCA13" s="84"/>
      <c r="QCB13" s="84"/>
      <c r="QCC13" s="84"/>
      <c r="QCD13" s="84"/>
      <c r="QCE13" s="84"/>
      <c r="QCF13" s="84"/>
      <c r="QCG13" s="84"/>
      <c r="QCH13" s="84"/>
      <c r="QCI13" s="84"/>
      <c r="QCJ13" s="84"/>
      <c r="QCK13" s="84"/>
      <c r="QCL13" s="84"/>
      <c r="QCM13" s="84"/>
      <c r="QCN13" s="84"/>
      <c r="QCO13" s="84"/>
      <c r="QCP13" s="84"/>
      <c r="QCQ13" s="84"/>
      <c r="QCR13" s="84"/>
      <c r="QCS13" s="84"/>
      <c r="QCT13" s="84"/>
      <c r="QCU13" s="84"/>
      <c r="QCV13" s="84"/>
      <c r="QCW13" s="84"/>
      <c r="QCX13" s="84"/>
      <c r="QCY13" s="84"/>
      <c r="QCZ13" s="84"/>
      <c r="QDA13" s="84"/>
      <c r="QDB13" s="84"/>
      <c r="QDC13" s="84"/>
      <c r="QDD13" s="84"/>
      <c r="QDE13" s="84"/>
      <c r="QDF13" s="84"/>
      <c r="QDG13" s="84"/>
      <c r="QDH13" s="84"/>
      <c r="QDI13" s="84"/>
      <c r="QDJ13" s="84"/>
      <c r="QDK13" s="84"/>
      <c r="QDL13" s="84"/>
      <c r="QDM13" s="84"/>
      <c r="QDN13" s="84"/>
      <c r="QDO13" s="84"/>
      <c r="QDP13" s="84"/>
      <c r="QDQ13" s="84"/>
      <c r="QDR13" s="84"/>
      <c r="QDS13" s="84"/>
      <c r="QDT13" s="84"/>
      <c r="QDU13" s="84"/>
      <c r="QDV13" s="84"/>
      <c r="QDW13" s="84"/>
      <c r="QDX13" s="84"/>
      <c r="QDY13" s="84"/>
      <c r="QDZ13" s="84"/>
      <c r="QEA13" s="84"/>
      <c r="QEB13" s="84"/>
      <c r="QEC13" s="84"/>
      <c r="QED13" s="84"/>
      <c r="QEE13" s="84"/>
      <c r="QEF13" s="84"/>
      <c r="QEG13" s="84"/>
      <c r="QEH13" s="84"/>
      <c r="QEI13" s="84"/>
      <c r="QEJ13" s="84"/>
      <c r="QEK13" s="84"/>
      <c r="QEL13" s="84"/>
      <c r="QEM13" s="84"/>
      <c r="QEN13" s="84"/>
      <c r="QEO13" s="84"/>
      <c r="QEP13" s="84"/>
      <c r="QEQ13" s="84"/>
      <c r="QER13" s="84"/>
      <c r="QES13" s="84"/>
      <c r="QET13" s="84"/>
      <c r="QEU13" s="84"/>
      <c r="QEV13" s="84"/>
      <c r="QEW13" s="84"/>
      <c r="QEX13" s="84"/>
      <c r="QEY13" s="84"/>
      <c r="QEZ13" s="84"/>
      <c r="QFA13" s="84"/>
      <c r="QFB13" s="84"/>
      <c r="QFC13" s="84"/>
      <c r="QFD13" s="84"/>
      <c r="QFE13" s="84"/>
      <c r="QFF13" s="84"/>
      <c r="QFG13" s="84"/>
      <c r="QFH13" s="84"/>
      <c r="QFI13" s="84"/>
      <c r="QFJ13" s="84"/>
      <c r="QFK13" s="84"/>
      <c r="QFL13" s="84"/>
      <c r="QFM13" s="84"/>
      <c r="QFN13" s="84"/>
      <c r="QFO13" s="84"/>
      <c r="QFP13" s="84"/>
      <c r="QFQ13" s="84"/>
      <c r="QFR13" s="84"/>
      <c r="QFS13" s="84"/>
      <c r="QFT13" s="84"/>
      <c r="QFU13" s="84"/>
      <c r="QFV13" s="84"/>
      <c r="QFW13" s="84"/>
      <c r="QFX13" s="84"/>
      <c r="QFY13" s="84"/>
      <c r="QFZ13" s="84"/>
      <c r="QGA13" s="84"/>
      <c r="QGB13" s="84"/>
      <c r="QGC13" s="84"/>
      <c r="QGD13" s="84"/>
      <c r="QGE13" s="84"/>
      <c r="QGF13" s="84"/>
      <c r="QGG13" s="84"/>
      <c r="QGH13" s="84"/>
      <c r="QGI13" s="84"/>
      <c r="QGJ13" s="84"/>
      <c r="QGK13" s="84"/>
      <c r="QGL13" s="84"/>
      <c r="QGM13" s="84"/>
      <c r="QGN13" s="84"/>
      <c r="QGO13" s="84"/>
      <c r="QGP13" s="84"/>
      <c r="QGQ13" s="84"/>
      <c r="QGR13" s="84"/>
      <c r="QGS13" s="84"/>
      <c r="QGT13" s="84"/>
      <c r="QGU13" s="84"/>
      <c r="QGV13" s="84"/>
      <c r="QGW13" s="84"/>
      <c r="QGX13" s="84"/>
      <c r="QGY13" s="84"/>
      <c r="QGZ13" s="84"/>
      <c r="QHA13" s="84"/>
      <c r="QHB13" s="84"/>
      <c r="QHC13" s="84"/>
      <c r="QHD13" s="84"/>
      <c r="QHE13" s="84"/>
      <c r="QHF13" s="84"/>
      <c r="QHG13" s="84"/>
      <c r="QHH13" s="84"/>
      <c r="QHI13" s="84"/>
      <c r="QHJ13" s="84"/>
      <c r="QHK13" s="84"/>
      <c r="QHL13" s="84"/>
      <c r="QHM13" s="84"/>
      <c r="QHN13" s="84"/>
      <c r="QHO13" s="84"/>
      <c r="QHP13" s="84"/>
      <c r="QHQ13" s="84"/>
      <c r="QHR13" s="84"/>
      <c r="QHS13" s="84"/>
      <c r="QHT13" s="84"/>
      <c r="QHU13" s="84"/>
      <c r="QHV13" s="84"/>
      <c r="QHW13" s="84"/>
      <c r="QHX13" s="84"/>
      <c r="QHY13" s="84"/>
      <c r="QHZ13" s="84"/>
      <c r="QIA13" s="84"/>
      <c r="QIB13" s="84"/>
      <c r="QIC13" s="84"/>
      <c r="QID13" s="84"/>
      <c r="QIE13" s="84"/>
      <c r="QIF13" s="84"/>
      <c r="QIG13" s="84"/>
      <c r="QIH13" s="84"/>
      <c r="QII13" s="84"/>
      <c r="QIJ13" s="84"/>
      <c r="QIK13" s="84"/>
      <c r="QIL13" s="84"/>
      <c r="QIM13" s="84"/>
      <c r="QIN13" s="84"/>
      <c r="QIO13" s="84"/>
      <c r="QIP13" s="84"/>
      <c r="QIQ13" s="84"/>
      <c r="QIR13" s="84"/>
      <c r="QIS13" s="84"/>
      <c r="QIT13" s="84"/>
      <c r="QIU13" s="84"/>
      <c r="QIV13" s="84"/>
      <c r="QIW13" s="84"/>
      <c r="QIX13" s="84"/>
      <c r="QIY13" s="84"/>
      <c r="QIZ13" s="84"/>
      <c r="QJA13" s="84"/>
      <c r="QJB13" s="84"/>
      <c r="QJC13" s="84"/>
      <c r="QJD13" s="84"/>
      <c r="QJE13" s="84"/>
      <c r="QJF13" s="84"/>
      <c r="QJG13" s="84"/>
      <c r="QJH13" s="84"/>
      <c r="QJI13" s="84"/>
      <c r="QJJ13" s="84"/>
      <c r="QJK13" s="84"/>
      <c r="QJL13" s="84"/>
      <c r="QJM13" s="84"/>
      <c r="QJN13" s="84"/>
      <c r="QJO13" s="84"/>
      <c r="QJP13" s="84"/>
      <c r="QJQ13" s="84"/>
      <c r="QJR13" s="84"/>
      <c r="QJS13" s="84"/>
      <c r="QJT13" s="84"/>
      <c r="QJU13" s="84"/>
      <c r="QJV13" s="84"/>
      <c r="QJW13" s="84"/>
      <c r="QJX13" s="84"/>
      <c r="QJY13" s="84"/>
      <c r="QJZ13" s="84"/>
      <c r="QKA13" s="84"/>
      <c r="QKB13" s="84"/>
      <c r="QKC13" s="84"/>
      <c r="QKD13" s="84"/>
      <c r="QKE13" s="84"/>
      <c r="QKF13" s="84"/>
      <c r="QKG13" s="84"/>
      <c r="QKH13" s="84"/>
      <c r="QKI13" s="84"/>
      <c r="QKJ13" s="84"/>
      <c r="QKK13" s="84"/>
      <c r="QKL13" s="84"/>
      <c r="QKM13" s="84"/>
      <c r="QKN13" s="84"/>
      <c r="QKO13" s="84"/>
      <c r="QKP13" s="84"/>
      <c r="QKQ13" s="84"/>
      <c r="QKR13" s="84"/>
      <c r="QKS13" s="84"/>
      <c r="QKT13" s="84"/>
      <c r="QKU13" s="84"/>
      <c r="QKV13" s="84"/>
      <c r="QKW13" s="84"/>
      <c r="QKX13" s="84"/>
      <c r="QKY13" s="84"/>
      <c r="QKZ13" s="84"/>
      <c r="QLA13" s="84"/>
      <c r="QLB13" s="84"/>
      <c r="QLC13" s="84"/>
      <c r="QLD13" s="84"/>
      <c r="QLE13" s="84"/>
      <c r="QLF13" s="84"/>
      <c r="QLG13" s="84"/>
      <c r="QLH13" s="84"/>
      <c r="QLI13" s="84"/>
      <c r="QLJ13" s="84"/>
      <c r="QLK13" s="84"/>
      <c r="QLL13" s="84"/>
      <c r="QLM13" s="84"/>
      <c r="QLN13" s="84"/>
      <c r="QLO13" s="84"/>
      <c r="QLP13" s="84"/>
      <c r="QLQ13" s="84"/>
      <c r="QLR13" s="84"/>
      <c r="QLS13" s="84"/>
      <c r="QLT13" s="84"/>
      <c r="QLU13" s="84"/>
      <c r="QLV13" s="84"/>
      <c r="QLW13" s="84"/>
      <c r="QLX13" s="84"/>
      <c r="QLY13" s="84"/>
      <c r="QLZ13" s="84"/>
      <c r="QMA13" s="84"/>
      <c r="QMB13" s="84"/>
      <c r="QMC13" s="84"/>
      <c r="QMD13" s="84"/>
      <c r="QME13" s="84"/>
      <c r="QMF13" s="84"/>
      <c r="QMG13" s="84"/>
      <c r="QMH13" s="84"/>
      <c r="QMI13" s="84"/>
      <c r="QMJ13" s="84"/>
      <c r="QMK13" s="84"/>
      <c r="QML13" s="84"/>
      <c r="QMM13" s="84"/>
      <c r="QMN13" s="84"/>
      <c r="QMO13" s="84"/>
      <c r="QMP13" s="84"/>
      <c r="QMQ13" s="84"/>
      <c r="QMR13" s="84"/>
      <c r="QMS13" s="84"/>
      <c r="QMT13" s="84"/>
      <c r="QMU13" s="84"/>
      <c r="QMV13" s="84"/>
      <c r="QMW13" s="84"/>
      <c r="QMX13" s="84"/>
      <c r="QMY13" s="84"/>
      <c r="QMZ13" s="84"/>
      <c r="QNA13" s="84"/>
      <c r="QNB13" s="84"/>
      <c r="QNC13" s="84"/>
      <c r="QND13" s="84"/>
      <c r="QNE13" s="84"/>
      <c r="QNF13" s="84"/>
      <c r="QNG13" s="84"/>
      <c r="QNH13" s="84"/>
      <c r="QNI13" s="84"/>
      <c r="QNJ13" s="84"/>
      <c r="QNK13" s="84"/>
      <c r="QNL13" s="84"/>
      <c r="QNM13" s="84"/>
      <c r="QNN13" s="84"/>
      <c r="QNO13" s="84"/>
      <c r="QNP13" s="84"/>
      <c r="QNQ13" s="84"/>
      <c r="QNR13" s="84"/>
      <c r="QNS13" s="84"/>
      <c r="QNT13" s="84"/>
      <c r="QNU13" s="84"/>
      <c r="QNV13" s="84"/>
      <c r="QNW13" s="84"/>
      <c r="QNX13" s="84"/>
      <c r="QNY13" s="84"/>
      <c r="QNZ13" s="84"/>
      <c r="QOA13" s="84"/>
      <c r="QOB13" s="84"/>
      <c r="QOC13" s="84"/>
      <c r="QOD13" s="84"/>
      <c r="QOE13" s="84"/>
      <c r="QOF13" s="84"/>
      <c r="QOG13" s="84"/>
      <c r="QOH13" s="84"/>
      <c r="QOI13" s="84"/>
      <c r="QOJ13" s="84"/>
      <c r="QOK13" s="84"/>
      <c r="QOL13" s="84"/>
      <c r="QOM13" s="84"/>
      <c r="QON13" s="84"/>
      <c r="QOO13" s="84"/>
      <c r="QOP13" s="84"/>
      <c r="QOQ13" s="84"/>
      <c r="QOR13" s="84"/>
      <c r="QOS13" s="84"/>
      <c r="QOT13" s="84"/>
      <c r="QOU13" s="84"/>
      <c r="QOV13" s="84"/>
      <c r="QOW13" s="84"/>
      <c r="QOX13" s="84"/>
      <c r="QOY13" s="84"/>
      <c r="QOZ13" s="84"/>
      <c r="QPA13" s="84"/>
      <c r="QPB13" s="84"/>
      <c r="QPC13" s="84"/>
      <c r="QPD13" s="84"/>
      <c r="QPE13" s="84"/>
      <c r="QPF13" s="84"/>
      <c r="QPG13" s="84"/>
      <c r="QPH13" s="84"/>
      <c r="QPI13" s="84"/>
      <c r="QPJ13" s="84"/>
      <c r="QPK13" s="84"/>
      <c r="QPL13" s="84"/>
      <c r="QPM13" s="84"/>
      <c r="QPN13" s="84"/>
      <c r="QPO13" s="84"/>
      <c r="QPP13" s="84"/>
      <c r="QPQ13" s="84"/>
      <c r="QPR13" s="84"/>
      <c r="QPS13" s="84"/>
      <c r="QPT13" s="84"/>
      <c r="QPU13" s="84"/>
      <c r="QPV13" s="84"/>
      <c r="QPW13" s="84"/>
      <c r="QPX13" s="84"/>
      <c r="QPY13" s="84"/>
      <c r="QPZ13" s="84"/>
      <c r="QQA13" s="84"/>
      <c r="QQB13" s="84"/>
      <c r="QQC13" s="84"/>
      <c r="QQD13" s="84"/>
      <c r="QQE13" s="84"/>
      <c r="QQF13" s="84"/>
      <c r="QQG13" s="84"/>
      <c r="QQH13" s="84"/>
      <c r="QQI13" s="84"/>
      <c r="QQJ13" s="84"/>
      <c r="QQK13" s="84"/>
      <c r="QQL13" s="84"/>
      <c r="QQM13" s="84"/>
      <c r="QQN13" s="84"/>
      <c r="QQO13" s="84"/>
      <c r="QQP13" s="84"/>
      <c r="QQQ13" s="84"/>
      <c r="QQR13" s="84"/>
      <c r="QQS13" s="84"/>
      <c r="QQT13" s="84"/>
      <c r="QQU13" s="84"/>
      <c r="QQV13" s="84"/>
      <c r="QQW13" s="84"/>
      <c r="QQX13" s="84"/>
      <c r="QQY13" s="84"/>
      <c r="QQZ13" s="84"/>
      <c r="QRA13" s="84"/>
      <c r="QRB13" s="84"/>
      <c r="QRC13" s="84"/>
      <c r="QRD13" s="84"/>
      <c r="QRE13" s="84"/>
      <c r="QRF13" s="84"/>
      <c r="QRG13" s="84"/>
      <c r="QRH13" s="84"/>
      <c r="QRI13" s="84"/>
      <c r="QRJ13" s="84"/>
      <c r="QRK13" s="84"/>
      <c r="QRL13" s="84"/>
      <c r="QRM13" s="84"/>
      <c r="QRN13" s="84"/>
      <c r="QRO13" s="84"/>
      <c r="QRP13" s="84"/>
      <c r="QRQ13" s="84"/>
      <c r="QRR13" s="84"/>
      <c r="QRS13" s="84"/>
      <c r="QRT13" s="84"/>
      <c r="QRU13" s="84"/>
      <c r="QRV13" s="84"/>
      <c r="QRW13" s="84"/>
      <c r="QRX13" s="84"/>
      <c r="QRY13" s="84"/>
      <c r="QRZ13" s="84"/>
      <c r="QSA13" s="84"/>
      <c r="QSB13" s="84"/>
      <c r="QSC13" s="84"/>
      <c r="QSD13" s="84"/>
      <c r="QSE13" s="84"/>
      <c r="QSF13" s="84"/>
      <c r="QSG13" s="84"/>
      <c r="QSH13" s="84"/>
      <c r="QSI13" s="84"/>
      <c r="QSJ13" s="84"/>
      <c r="QSK13" s="84"/>
      <c r="QSL13" s="84"/>
      <c r="QSM13" s="84"/>
      <c r="QSN13" s="84"/>
      <c r="QSO13" s="84"/>
      <c r="QSP13" s="84"/>
      <c r="QSQ13" s="84"/>
      <c r="QSR13" s="84"/>
      <c r="QSS13" s="84"/>
      <c r="QST13" s="84"/>
      <c r="QSU13" s="84"/>
      <c r="QSV13" s="84"/>
      <c r="QSW13" s="84"/>
      <c r="QSX13" s="84"/>
      <c r="QSY13" s="84"/>
      <c r="QSZ13" s="84"/>
      <c r="QTA13" s="84"/>
      <c r="QTB13" s="84"/>
      <c r="QTC13" s="84"/>
      <c r="QTD13" s="84"/>
      <c r="QTE13" s="84"/>
      <c r="QTF13" s="84"/>
      <c r="QTG13" s="84"/>
      <c r="QTH13" s="84"/>
      <c r="QTI13" s="84"/>
      <c r="QTJ13" s="84"/>
      <c r="QTK13" s="84"/>
      <c r="QTL13" s="84"/>
      <c r="QTM13" s="84"/>
      <c r="QTN13" s="84"/>
      <c r="QTO13" s="84"/>
      <c r="QTP13" s="84"/>
      <c r="QTQ13" s="84"/>
      <c r="QTR13" s="84"/>
      <c r="QTS13" s="84"/>
      <c r="QTT13" s="84"/>
      <c r="QTU13" s="84"/>
      <c r="QTV13" s="84"/>
      <c r="QTW13" s="84"/>
      <c r="QTX13" s="84"/>
      <c r="QTY13" s="84"/>
      <c r="QTZ13" s="84"/>
      <c r="QUA13" s="84"/>
      <c r="QUB13" s="84"/>
      <c r="QUC13" s="84"/>
      <c r="QUD13" s="84"/>
      <c r="QUE13" s="84"/>
      <c r="QUF13" s="84"/>
      <c r="QUG13" s="84"/>
      <c r="QUH13" s="84"/>
      <c r="QUI13" s="84"/>
      <c r="QUJ13" s="84"/>
      <c r="QUK13" s="84"/>
      <c r="QUL13" s="84"/>
      <c r="QUM13" s="84"/>
      <c r="QUN13" s="84"/>
      <c r="QUO13" s="84"/>
      <c r="QUP13" s="84"/>
      <c r="QUQ13" s="84"/>
      <c r="QUR13" s="84"/>
      <c r="QUS13" s="84"/>
      <c r="QUT13" s="84"/>
      <c r="QUU13" s="84"/>
      <c r="QUV13" s="84"/>
      <c r="QUW13" s="84"/>
      <c r="QUX13" s="84"/>
      <c r="QUY13" s="84"/>
      <c r="QUZ13" s="84"/>
      <c r="QVA13" s="84"/>
      <c r="QVB13" s="84"/>
      <c r="QVC13" s="84"/>
      <c r="QVD13" s="84"/>
      <c r="QVE13" s="84"/>
      <c r="QVF13" s="84"/>
      <c r="QVG13" s="84"/>
      <c r="QVH13" s="84"/>
      <c r="QVI13" s="84"/>
      <c r="QVJ13" s="84"/>
      <c r="QVK13" s="84"/>
      <c r="QVL13" s="84"/>
      <c r="QVM13" s="84"/>
      <c r="QVN13" s="84"/>
      <c r="QVO13" s="84"/>
      <c r="QVP13" s="84"/>
      <c r="QVQ13" s="84"/>
      <c r="QVR13" s="84"/>
      <c r="QVS13" s="84"/>
      <c r="QVT13" s="84"/>
      <c r="QVU13" s="84"/>
      <c r="QVV13" s="84"/>
      <c r="QVW13" s="84"/>
      <c r="QVX13" s="84"/>
      <c r="QVY13" s="84"/>
      <c r="QVZ13" s="84"/>
      <c r="QWA13" s="84"/>
      <c r="QWB13" s="84"/>
      <c r="QWC13" s="84"/>
      <c r="QWD13" s="84"/>
      <c r="QWE13" s="84"/>
      <c r="QWF13" s="84"/>
      <c r="QWG13" s="84"/>
      <c r="QWH13" s="84"/>
      <c r="QWI13" s="84"/>
      <c r="QWJ13" s="84"/>
      <c r="QWK13" s="84"/>
      <c r="QWL13" s="84"/>
      <c r="QWM13" s="84"/>
      <c r="QWN13" s="84"/>
      <c r="QWO13" s="84"/>
      <c r="QWP13" s="84"/>
      <c r="QWQ13" s="84"/>
      <c r="QWR13" s="84"/>
      <c r="QWS13" s="84"/>
      <c r="QWT13" s="84"/>
      <c r="QWU13" s="84"/>
      <c r="QWV13" s="84"/>
      <c r="QWW13" s="84"/>
      <c r="QWX13" s="84"/>
      <c r="QWY13" s="84"/>
      <c r="QWZ13" s="84"/>
      <c r="QXA13" s="84"/>
      <c r="QXB13" s="84"/>
      <c r="QXC13" s="84"/>
      <c r="QXD13" s="84"/>
      <c r="QXE13" s="84"/>
      <c r="QXF13" s="84"/>
      <c r="QXG13" s="84"/>
      <c r="QXH13" s="84"/>
      <c r="QXI13" s="84"/>
      <c r="QXJ13" s="84"/>
      <c r="QXK13" s="84"/>
      <c r="QXL13" s="84"/>
      <c r="QXM13" s="84"/>
      <c r="QXN13" s="84"/>
      <c r="QXO13" s="84"/>
      <c r="QXP13" s="84"/>
      <c r="QXQ13" s="84"/>
      <c r="QXR13" s="84"/>
      <c r="QXS13" s="84"/>
      <c r="QXT13" s="84"/>
      <c r="QXU13" s="84"/>
      <c r="QXV13" s="84"/>
      <c r="QXW13" s="84"/>
      <c r="QXX13" s="84"/>
      <c r="QXY13" s="84"/>
      <c r="QXZ13" s="84"/>
      <c r="QYA13" s="84"/>
      <c r="QYB13" s="84"/>
      <c r="QYC13" s="84"/>
      <c r="QYD13" s="84"/>
      <c r="QYE13" s="84"/>
      <c r="QYF13" s="84"/>
      <c r="QYG13" s="84"/>
      <c r="QYH13" s="84"/>
      <c r="QYI13" s="84"/>
      <c r="QYJ13" s="84"/>
      <c r="QYK13" s="84"/>
      <c r="QYL13" s="84"/>
      <c r="QYM13" s="84"/>
      <c r="QYN13" s="84"/>
      <c r="QYO13" s="84"/>
      <c r="QYP13" s="84"/>
      <c r="QYQ13" s="84"/>
      <c r="QYR13" s="84"/>
      <c r="QYS13" s="84"/>
      <c r="QYT13" s="84"/>
      <c r="QYU13" s="84"/>
      <c r="QYV13" s="84"/>
      <c r="QYW13" s="84"/>
      <c r="QYX13" s="84"/>
      <c r="QYY13" s="84"/>
      <c r="QYZ13" s="84"/>
      <c r="QZA13" s="84"/>
      <c r="QZB13" s="84"/>
      <c r="QZC13" s="84"/>
      <c r="QZD13" s="84"/>
      <c r="QZE13" s="84"/>
      <c r="QZF13" s="84"/>
      <c r="QZG13" s="84"/>
      <c r="QZH13" s="84"/>
      <c r="QZI13" s="84"/>
      <c r="QZJ13" s="84"/>
      <c r="QZK13" s="84"/>
      <c r="QZL13" s="84"/>
      <c r="QZM13" s="84"/>
      <c r="QZN13" s="84"/>
      <c r="QZO13" s="84"/>
      <c r="QZP13" s="84"/>
      <c r="QZQ13" s="84"/>
      <c r="QZR13" s="84"/>
      <c r="QZS13" s="84"/>
      <c r="QZT13" s="84"/>
      <c r="QZU13" s="84"/>
      <c r="QZV13" s="84"/>
      <c r="QZW13" s="84"/>
      <c r="QZX13" s="84"/>
      <c r="QZY13" s="84"/>
      <c r="QZZ13" s="84"/>
      <c r="RAA13" s="84"/>
      <c r="RAB13" s="84"/>
      <c r="RAC13" s="84"/>
      <c r="RAD13" s="84"/>
      <c r="RAE13" s="84"/>
      <c r="RAF13" s="84"/>
      <c r="RAG13" s="84"/>
      <c r="RAH13" s="84"/>
      <c r="RAI13" s="84"/>
      <c r="RAJ13" s="84"/>
      <c r="RAK13" s="84"/>
      <c r="RAL13" s="84"/>
      <c r="RAM13" s="84"/>
      <c r="RAN13" s="84"/>
      <c r="RAO13" s="84"/>
      <c r="RAP13" s="84"/>
      <c r="RAQ13" s="84"/>
      <c r="RAR13" s="84"/>
      <c r="RAS13" s="84"/>
      <c r="RAT13" s="84"/>
      <c r="RAU13" s="84"/>
      <c r="RAV13" s="84"/>
      <c r="RAW13" s="84"/>
      <c r="RAX13" s="84"/>
      <c r="RAY13" s="84"/>
      <c r="RAZ13" s="84"/>
      <c r="RBA13" s="84"/>
      <c r="RBB13" s="84"/>
      <c r="RBC13" s="84"/>
      <c r="RBD13" s="84"/>
      <c r="RBE13" s="84"/>
      <c r="RBF13" s="84"/>
      <c r="RBG13" s="84"/>
      <c r="RBH13" s="84"/>
      <c r="RBI13" s="84"/>
      <c r="RBJ13" s="84"/>
      <c r="RBK13" s="84"/>
      <c r="RBL13" s="84"/>
      <c r="RBM13" s="84"/>
      <c r="RBN13" s="84"/>
      <c r="RBO13" s="84"/>
      <c r="RBP13" s="84"/>
      <c r="RBQ13" s="84"/>
      <c r="RBR13" s="84"/>
      <c r="RBS13" s="84"/>
      <c r="RBT13" s="84"/>
      <c r="RBU13" s="84"/>
      <c r="RBV13" s="84"/>
      <c r="RBW13" s="84"/>
      <c r="RBX13" s="84"/>
      <c r="RBY13" s="84"/>
      <c r="RBZ13" s="84"/>
      <c r="RCA13" s="84"/>
      <c r="RCB13" s="84"/>
      <c r="RCC13" s="84"/>
      <c r="RCD13" s="84"/>
      <c r="RCE13" s="84"/>
      <c r="RCF13" s="84"/>
      <c r="RCG13" s="84"/>
      <c r="RCH13" s="84"/>
      <c r="RCI13" s="84"/>
      <c r="RCJ13" s="84"/>
      <c r="RCK13" s="84"/>
      <c r="RCL13" s="84"/>
      <c r="RCM13" s="84"/>
      <c r="RCN13" s="84"/>
      <c r="RCO13" s="84"/>
      <c r="RCP13" s="84"/>
      <c r="RCQ13" s="84"/>
      <c r="RCR13" s="84"/>
      <c r="RCS13" s="84"/>
      <c r="RCT13" s="84"/>
      <c r="RCU13" s="84"/>
      <c r="RCV13" s="84"/>
      <c r="RCW13" s="84"/>
      <c r="RCX13" s="84"/>
      <c r="RCY13" s="84"/>
      <c r="RCZ13" s="84"/>
      <c r="RDA13" s="84"/>
      <c r="RDB13" s="84"/>
      <c r="RDC13" s="84"/>
      <c r="RDD13" s="84"/>
      <c r="RDE13" s="84"/>
      <c r="RDF13" s="84"/>
      <c r="RDG13" s="84"/>
      <c r="RDH13" s="84"/>
      <c r="RDI13" s="84"/>
      <c r="RDJ13" s="84"/>
      <c r="RDK13" s="84"/>
      <c r="RDL13" s="84"/>
      <c r="RDM13" s="84"/>
      <c r="RDN13" s="84"/>
      <c r="RDO13" s="84"/>
      <c r="RDP13" s="84"/>
      <c r="RDQ13" s="84"/>
      <c r="RDR13" s="84"/>
      <c r="RDS13" s="84"/>
      <c r="RDT13" s="84"/>
      <c r="RDU13" s="84"/>
      <c r="RDV13" s="84"/>
      <c r="RDW13" s="84"/>
      <c r="RDX13" s="84"/>
      <c r="RDY13" s="84"/>
      <c r="RDZ13" s="84"/>
      <c r="REA13" s="84"/>
      <c r="REB13" s="84"/>
      <c r="REC13" s="84"/>
      <c r="RED13" s="84"/>
      <c r="REE13" s="84"/>
      <c r="REF13" s="84"/>
      <c r="REG13" s="84"/>
      <c r="REH13" s="84"/>
      <c r="REI13" s="84"/>
      <c r="REJ13" s="84"/>
      <c r="REK13" s="84"/>
      <c r="REL13" s="84"/>
      <c r="REM13" s="84"/>
      <c r="REN13" s="84"/>
      <c r="REO13" s="84"/>
      <c r="REP13" s="84"/>
      <c r="REQ13" s="84"/>
      <c r="RER13" s="84"/>
      <c r="RES13" s="84"/>
      <c r="RET13" s="84"/>
      <c r="REU13" s="84"/>
      <c r="REV13" s="84"/>
      <c r="REW13" s="84"/>
      <c r="REX13" s="84"/>
      <c r="REY13" s="84"/>
      <c r="REZ13" s="84"/>
      <c r="RFA13" s="84"/>
      <c r="RFB13" s="84"/>
      <c r="RFC13" s="84"/>
      <c r="RFD13" s="84"/>
      <c r="RFE13" s="84"/>
      <c r="RFF13" s="84"/>
      <c r="RFG13" s="84"/>
      <c r="RFH13" s="84"/>
      <c r="RFI13" s="84"/>
      <c r="RFJ13" s="84"/>
      <c r="RFK13" s="84"/>
      <c r="RFL13" s="84"/>
      <c r="RFM13" s="84"/>
      <c r="RFN13" s="84"/>
      <c r="RFO13" s="84"/>
      <c r="RFP13" s="84"/>
      <c r="RFQ13" s="84"/>
      <c r="RFR13" s="84"/>
      <c r="RFS13" s="84"/>
      <c r="RFT13" s="84"/>
      <c r="RFU13" s="84"/>
      <c r="RFV13" s="84"/>
      <c r="RFW13" s="84"/>
      <c r="RFX13" s="84"/>
      <c r="RFY13" s="84"/>
      <c r="RFZ13" s="84"/>
      <c r="RGA13" s="84"/>
      <c r="RGB13" s="84"/>
      <c r="RGC13" s="84"/>
      <c r="RGD13" s="84"/>
      <c r="RGE13" s="84"/>
      <c r="RGF13" s="84"/>
      <c r="RGG13" s="84"/>
      <c r="RGH13" s="84"/>
      <c r="RGI13" s="84"/>
      <c r="RGJ13" s="84"/>
      <c r="RGK13" s="84"/>
      <c r="RGL13" s="84"/>
      <c r="RGM13" s="84"/>
      <c r="RGN13" s="84"/>
      <c r="RGO13" s="84"/>
      <c r="RGP13" s="84"/>
      <c r="RGQ13" s="84"/>
      <c r="RGR13" s="84"/>
      <c r="RGS13" s="84"/>
      <c r="RGT13" s="84"/>
      <c r="RGU13" s="84"/>
      <c r="RGV13" s="84"/>
      <c r="RGW13" s="84"/>
      <c r="RGX13" s="84"/>
      <c r="RGY13" s="84"/>
      <c r="RGZ13" s="84"/>
      <c r="RHA13" s="84"/>
      <c r="RHB13" s="84"/>
      <c r="RHC13" s="84"/>
      <c r="RHD13" s="84"/>
      <c r="RHE13" s="84"/>
      <c r="RHF13" s="84"/>
      <c r="RHG13" s="84"/>
      <c r="RHH13" s="84"/>
      <c r="RHI13" s="84"/>
      <c r="RHJ13" s="84"/>
      <c r="RHK13" s="84"/>
      <c r="RHL13" s="84"/>
      <c r="RHM13" s="84"/>
      <c r="RHN13" s="84"/>
      <c r="RHO13" s="84"/>
      <c r="RHP13" s="84"/>
      <c r="RHQ13" s="84"/>
      <c r="RHR13" s="84"/>
      <c r="RHS13" s="84"/>
      <c r="RHT13" s="84"/>
      <c r="RHU13" s="84"/>
      <c r="RHV13" s="84"/>
      <c r="RHW13" s="84"/>
      <c r="RHX13" s="84"/>
      <c r="RHY13" s="84"/>
      <c r="RHZ13" s="84"/>
      <c r="RIA13" s="84"/>
      <c r="RIB13" s="84"/>
      <c r="RIC13" s="84"/>
      <c r="RID13" s="84"/>
      <c r="RIE13" s="84"/>
      <c r="RIF13" s="84"/>
      <c r="RIG13" s="84"/>
      <c r="RIH13" s="84"/>
      <c r="RII13" s="84"/>
      <c r="RIJ13" s="84"/>
      <c r="RIK13" s="84"/>
      <c r="RIL13" s="84"/>
      <c r="RIM13" s="84"/>
      <c r="RIN13" s="84"/>
      <c r="RIO13" s="84"/>
      <c r="RIP13" s="84"/>
      <c r="RIQ13" s="84"/>
      <c r="RIR13" s="84"/>
      <c r="RIS13" s="84"/>
      <c r="RIT13" s="84"/>
      <c r="RIU13" s="84"/>
      <c r="RIV13" s="84"/>
      <c r="RIW13" s="84"/>
      <c r="RIX13" s="84"/>
      <c r="RIY13" s="84"/>
      <c r="RIZ13" s="84"/>
      <c r="RJA13" s="84"/>
      <c r="RJB13" s="84"/>
      <c r="RJC13" s="84"/>
      <c r="RJD13" s="84"/>
      <c r="RJE13" s="84"/>
      <c r="RJF13" s="84"/>
      <c r="RJG13" s="84"/>
      <c r="RJH13" s="84"/>
      <c r="RJI13" s="84"/>
      <c r="RJJ13" s="84"/>
      <c r="RJK13" s="84"/>
      <c r="RJL13" s="84"/>
      <c r="RJM13" s="84"/>
      <c r="RJN13" s="84"/>
      <c r="RJO13" s="84"/>
      <c r="RJP13" s="84"/>
      <c r="RJQ13" s="84"/>
      <c r="RJR13" s="84"/>
      <c r="RJS13" s="84"/>
      <c r="RJT13" s="84"/>
      <c r="RJU13" s="84"/>
      <c r="RJV13" s="84"/>
      <c r="RJW13" s="84"/>
      <c r="RJX13" s="84"/>
      <c r="RJY13" s="84"/>
      <c r="RJZ13" s="84"/>
      <c r="RKA13" s="84"/>
      <c r="RKB13" s="84"/>
      <c r="RKC13" s="84"/>
      <c r="RKD13" s="84"/>
      <c r="RKE13" s="84"/>
      <c r="RKF13" s="84"/>
      <c r="RKG13" s="84"/>
      <c r="RKH13" s="84"/>
      <c r="RKI13" s="84"/>
      <c r="RKJ13" s="84"/>
      <c r="RKK13" s="84"/>
      <c r="RKL13" s="84"/>
      <c r="RKM13" s="84"/>
      <c r="RKN13" s="84"/>
      <c r="RKO13" s="84"/>
      <c r="RKP13" s="84"/>
      <c r="RKQ13" s="84"/>
      <c r="RKR13" s="84"/>
      <c r="RKS13" s="84"/>
      <c r="RKT13" s="84"/>
      <c r="RKU13" s="84"/>
      <c r="RKV13" s="84"/>
      <c r="RKW13" s="84"/>
      <c r="RKX13" s="84"/>
      <c r="RKY13" s="84"/>
      <c r="RKZ13" s="84"/>
      <c r="RLA13" s="84"/>
      <c r="RLB13" s="84"/>
      <c r="RLC13" s="84"/>
      <c r="RLD13" s="84"/>
      <c r="RLE13" s="84"/>
      <c r="RLF13" s="84"/>
      <c r="RLG13" s="84"/>
      <c r="RLH13" s="84"/>
      <c r="RLI13" s="84"/>
      <c r="RLJ13" s="84"/>
      <c r="RLK13" s="84"/>
      <c r="RLL13" s="84"/>
      <c r="RLM13" s="84"/>
      <c r="RLN13" s="84"/>
      <c r="RLO13" s="84"/>
      <c r="RLP13" s="84"/>
      <c r="RLQ13" s="84"/>
      <c r="RLR13" s="84"/>
      <c r="RLS13" s="84"/>
      <c r="RLT13" s="84"/>
      <c r="RLU13" s="84"/>
      <c r="RLV13" s="84"/>
      <c r="RLW13" s="84"/>
      <c r="RLX13" s="84"/>
      <c r="RLY13" s="84"/>
      <c r="RLZ13" s="84"/>
      <c r="RMA13" s="84"/>
      <c r="RMB13" s="84"/>
      <c r="RMC13" s="84"/>
      <c r="RMD13" s="84"/>
      <c r="RME13" s="84"/>
      <c r="RMF13" s="84"/>
      <c r="RMG13" s="84"/>
      <c r="RMH13" s="84"/>
      <c r="RMI13" s="84"/>
      <c r="RMJ13" s="84"/>
      <c r="RMK13" s="84"/>
      <c r="RML13" s="84"/>
      <c r="RMM13" s="84"/>
      <c r="RMN13" s="84"/>
      <c r="RMO13" s="84"/>
      <c r="RMP13" s="84"/>
      <c r="RMQ13" s="84"/>
      <c r="RMR13" s="84"/>
      <c r="RMS13" s="84"/>
      <c r="RMT13" s="84"/>
      <c r="RMU13" s="84"/>
      <c r="RMV13" s="84"/>
      <c r="RMW13" s="84"/>
      <c r="RMX13" s="84"/>
      <c r="RMY13" s="84"/>
      <c r="RMZ13" s="84"/>
      <c r="RNA13" s="84"/>
      <c r="RNB13" s="84"/>
      <c r="RNC13" s="84"/>
      <c r="RND13" s="84"/>
      <c r="RNE13" s="84"/>
      <c r="RNF13" s="84"/>
      <c r="RNG13" s="84"/>
      <c r="RNH13" s="84"/>
      <c r="RNI13" s="84"/>
      <c r="RNJ13" s="84"/>
      <c r="RNK13" s="84"/>
      <c r="RNL13" s="84"/>
      <c r="RNM13" s="84"/>
      <c r="RNN13" s="84"/>
      <c r="RNO13" s="84"/>
      <c r="RNP13" s="84"/>
      <c r="RNQ13" s="84"/>
      <c r="RNR13" s="84"/>
      <c r="RNS13" s="84"/>
      <c r="RNT13" s="84"/>
      <c r="RNU13" s="84"/>
      <c r="RNV13" s="84"/>
      <c r="RNW13" s="84"/>
      <c r="RNX13" s="84"/>
      <c r="RNY13" s="84"/>
      <c r="RNZ13" s="84"/>
      <c r="ROA13" s="84"/>
      <c r="ROB13" s="84"/>
      <c r="ROC13" s="84"/>
      <c r="ROD13" s="84"/>
      <c r="ROE13" s="84"/>
      <c r="ROF13" s="84"/>
      <c r="ROG13" s="84"/>
      <c r="ROH13" s="84"/>
      <c r="ROI13" s="84"/>
      <c r="ROJ13" s="84"/>
      <c r="ROK13" s="84"/>
      <c r="ROL13" s="84"/>
      <c r="ROM13" s="84"/>
      <c r="RON13" s="84"/>
      <c r="ROO13" s="84"/>
      <c r="ROP13" s="84"/>
      <c r="ROQ13" s="84"/>
      <c r="ROR13" s="84"/>
      <c r="ROS13" s="84"/>
      <c r="ROT13" s="84"/>
      <c r="ROU13" s="84"/>
      <c r="ROV13" s="84"/>
      <c r="ROW13" s="84"/>
      <c r="ROX13" s="84"/>
      <c r="ROY13" s="84"/>
      <c r="ROZ13" s="84"/>
      <c r="RPA13" s="84"/>
      <c r="RPB13" s="84"/>
      <c r="RPC13" s="84"/>
      <c r="RPD13" s="84"/>
      <c r="RPE13" s="84"/>
      <c r="RPF13" s="84"/>
      <c r="RPG13" s="84"/>
      <c r="RPH13" s="84"/>
      <c r="RPI13" s="84"/>
      <c r="RPJ13" s="84"/>
      <c r="RPK13" s="84"/>
      <c r="RPL13" s="84"/>
      <c r="RPM13" s="84"/>
      <c r="RPN13" s="84"/>
      <c r="RPO13" s="84"/>
      <c r="RPP13" s="84"/>
      <c r="RPQ13" s="84"/>
      <c r="RPR13" s="84"/>
      <c r="RPS13" s="84"/>
      <c r="RPT13" s="84"/>
      <c r="RPU13" s="84"/>
      <c r="RPV13" s="84"/>
      <c r="RPW13" s="84"/>
      <c r="RPX13" s="84"/>
      <c r="RPY13" s="84"/>
      <c r="RPZ13" s="84"/>
      <c r="RQA13" s="84"/>
      <c r="RQB13" s="84"/>
      <c r="RQC13" s="84"/>
      <c r="RQD13" s="84"/>
      <c r="RQE13" s="84"/>
      <c r="RQF13" s="84"/>
      <c r="RQG13" s="84"/>
      <c r="RQH13" s="84"/>
      <c r="RQI13" s="84"/>
      <c r="RQJ13" s="84"/>
      <c r="RQK13" s="84"/>
      <c r="RQL13" s="84"/>
      <c r="RQM13" s="84"/>
      <c r="RQN13" s="84"/>
      <c r="RQO13" s="84"/>
      <c r="RQP13" s="84"/>
      <c r="RQQ13" s="84"/>
      <c r="RQR13" s="84"/>
      <c r="RQS13" s="84"/>
      <c r="RQT13" s="84"/>
      <c r="RQU13" s="84"/>
      <c r="RQV13" s="84"/>
      <c r="RQW13" s="84"/>
      <c r="RQX13" s="84"/>
      <c r="RQY13" s="84"/>
      <c r="RQZ13" s="84"/>
      <c r="RRA13" s="84"/>
      <c r="RRB13" s="84"/>
      <c r="RRC13" s="84"/>
      <c r="RRD13" s="84"/>
      <c r="RRE13" s="84"/>
      <c r="RRF13" s="84"/>
      <c r="RRG13" s="84"/>
      <c r="RRH13" s="84"/>
      <c r="RRI13" s="84"/>
      <c r="RRJ13" s="84"/>
      <c r="RRK13" s="84"/>
      <c r="RRL13" s="84"/>
      <c r="RRM13" s="84"/>
      <c r="RRN13" s="84"/>
      <c r="RRO13" s="84"/>
      <c r="RRP13" s="84"/>
      <c r="RRQ13" s="84"/>
      <c r="RRR13" s="84"/>
      <c r="RRS13" s="84"/>
      <c r="RRT13" s="84"/>
      <c r="RRU13" s="84"/>
      <c r="RRV13" s="84"/>
      <c r="RRW13" s="84"/>
      <c r="RRX13" s="84"/>
      <c r="RRY13" s="84"/>
      <c r="RRZ13" s="84"/>
      <c r="RSA13" s="84"/>
      <c r="RSB13" s="84"/>
      <c r="RSC13" s="84"/>
      <c r="RSD13" s="84"/>
      <c r="RSE13" s="84"/>
      <c r="RSF13" s="84"/>
      <c r="RSG13" s="84"/>
      <c r="RSH13" s="84"/>
      <c r="RSI13" s="84"/>
      <c r="RSJ13" s="84"/>
      <c r="RSK13" s="84"/>
      <c r="RSL13" s="84"/>
      <c r="RSM13" s="84"/>
      <c r="RSN13" s="84"/>
      <c r="RSO13" s="84"/>
      <c r="RSP13" s="84"/>
      <c r="RSQ13" s="84"/>
      <c r="RSR13" s="84"/>
      <c r="RSS13" s="84"/>
      <c r="RST13" s="84"/>
      <c r="RSU13" s="84"/>
      <c r="RSV13" s="84"/>
      <c r="RSW13" s="84"/>
      <c r="RSX13" s="84"/>
      <c r="RSY13" s="84"/>
      <c r="RSZ13" s="84"/>
      <c r="RTA13" s="84"/>
      <c r="RTB13" s="84"/>
      <c r="RTC13" s="84"/>
      <c r="RTD13" s="84"/>
      <c r="RTE13" s="84"/>
      <c r="RTF13" s="84"/>
      <c r="RTG13" s="84"/>
      <c r="RTH13" s="84"/>
      <c r="RTI13" s="84"/>
      <c r="RTJ13" s="84"/>
      <c r="RTK13" s="84"/>
      <c r="RTL13" s="84"/>
      <c r="RTM13" s="84"/>
      <c r="RTN13" s="84"/>
      <c r="RTO13" s="84"/>
      <c r="RTP13" s="84"/>
      <c r="RTQ13" s="84"/>
      <c r="RTR13" s="84"/>
      <c r="RTS13" s="84"/>
      <c r="RTT13" s="84"/>
      <c r="RTU13" s="84"/>
      <c r="RTV13" s="84"/>
      <c r="RTW13" s="84"/>
      <c r="RTX13" s="84"/>
      <c r="RTY13" s="84"/>
      <c r="RTZ13" s="84"/>
      <c r="RUA13" s="84"/>
      <c r="RUB13" s="84"/>
      <c r="RUC13" s="84"/>
      <c r="RUD13" s="84"/>
      <c r="RUE13" s="84"/>
      <c r="RUF13" s="84"/>
      <c r="RUG13" s="84"/>
      <c r="RUH13" s="84"/>
      <c r="RUI13" s="84"/>
      <c r="RUJ13" s="84"/>
      <c r="RUK13" s="84"/>
      <c r="RUL13" s="84"/>
      <c r="RUM13" s="84"/>
      <c r="RUN13" s="84"/>
      <c r="RUO13" s="84"/>
      <c r="RUP13" s="84"/>
      <c r="RUQ13" s="84"/>
      <c r="RUR13" s="84"/>
      <c r="RUS13" s="84"/>
      <c r="RUT13" s="84"/>
      <c r="RUU13" s="84"/>
      <c r="RUV13" s="84"/>
      <c r="RUW13" s="84"/>
      <c r="RUX13" s="84"/>
      <c r="RUY13" s="84"/>
      <c r="RUZ13" s="84"/>
      <c r="RVA13" s="84"/>
      <c r="RVB13" s="84"/>
      <c r="RVC13" s="84"/>
      <c r="RVD13" s="84"/>
      <c r="RVE13" s="84"/>
      <c r="RVF13" s="84"/>
      <c r="RVG13" s="84"/>
      <c r="RVH13" s="84"/>
      <c r="RVI13" s="84"/>
      <c r="RVJ13" s="84"/>
      <c r="RVK13" s="84"/>
      <c r="RVL13" s="84"/>
      <c r="RVM13" s="84"/>
      <c r="RVN13" s="84"/>
      <c r="RVO13" s="84"/>
      <c r="RVP13" s="84"/>
      <c r="RVQ13" s="84"/>
      <c r="RVR13" s="84"/>
      <c r="RVS13" s="84"/>
      <c r="RVT13" s="84"/>
      <c r="RVU13" s="84"/>
      <c r="RVV13" s="84"/>
      <c r="RVW13" s="84"/>
      <c r="RVX13" s="84"/>
      <c r="RVY13" s="84"/>
      <c r="RVZ13" s="84"/>
      <c r="RWA13" s="84"/>
      <c r="RWB13" s="84"/>
      <c r="RWC13" s="84"/>
      <c r="RWD13" s="84"/>
      <c r="RWE13" s="84"/>
      <c r="RWF13" s="84"/>
      <c r="RWG13" s="84"/>
      <c r="RWH13" s="84"/>
      <c r="RWI13" s="84"/>
      <c r="RWJ13" s="84"/>
      <c r="RWK13" s="84"/>
      <c r="RWL13" s="84"/>
      <c r="RWM13" s="84"/>
      <c r="RWN13" s="84"/>
      <c r="RWO13" s="84"/>
      <c r="RWP13" s="84"/>
      <c r="RWQ13" s="84"/>
      <c r="RWR13" s="84"/>
      <c r="RWS13" s="84"/>
      <c r="RWT13" s="84"/>
      <c r="RWU13" s="84"/>
      <c r="RWV13" s="84"/>
      <c r="RWW13" s="84"/>
      <c r="RWX13" s="84"/>
      <c r="RWY13" s="84"/>
      <c r="RWZ13" s="84"/>
      <c r="RXA13" s="84"/>
      <c r="RXB13" s="84"/>
      <c r="RXC13" s="84"/>
      <c r="RXD13" s="84"/>
      <c r="RXE13" s="84"/>
      <c r="RXF13" s="84"/>
      <c r="RXG13" s="84"/>
      <c r="RXH13" s="84"/>
      <c r="RXI13" s="84"/>
      <c r="RXJ13" s="84"/>
      <c r="RXK13" s="84"/>
      <c r="RXL13" s="84"/>
      <c r="RXM13" s="84"/>
      <c r="RXN13" s="84"/>
      <c r="RXO13" s="84"/>
      <c r="RXP13" s="84"/>
      <c r="RXQ13" s="84"/>
      <c r="RXR13" s="84"/>
      <c r="RXS13" s="84"/>
      <c r="RXT13" s="84"/>
      <c r="RXU13" s="84"/>
      <c r="RXV13" s="84"/>
      <c r="RXW13" s="84"/>
      <c r="RXX13" s="84"/>
      <c r="RXY13" s="84"/>
      <c r="RXZ13" s="84"/>
      <c r="RYA13" s="84"/>
      <c r="RYB13" s="84"/>
      <c r="RYC13" s="84"/>
      <c r="RYD13" s="84"/>
      <c r="RYE13" s="84"/>
      <c r="RYF13" s="84"/>
      <c r="RYG13" s="84"/>
      <c r="RYH13" s="84"/>
      <c r="RYI13" s="84"/>
      <c r="RYJ13" s="84"/>
      <c r="RYK13" s="84"/>
      <c r="RYL13" s="84"/>
      <c r="RYM13" s="84"/>
      <c r="RYN13" s="84"/>
      <c r="RYO13" s="84"/>
      <c r="RYP13" s="84"/>
      <c r="RYQ13" s="84"/>
      <c r="RYR13" s="84"/>
      <c r="RYS13" s="84"/>
      <c r="RYT13" s="84"/>
      <c r="RYU13" s="84"/>
      <c r="RYV13" s="84"/>
      <c r="RYW13" s="84"/>
      <c r="RYX13" s="84"/>
      <c r="RYY13" s="84"/>
      <c r="RYZ13" s="84"/>
      <c r="RZA13" s="84"/>
      <c r="RZB13" s="84"/>
      <c r="RZC13" s="84"/>
      <c r="RZD13" s="84"/>
      <c r="RZE13" s="84"/>
      <c r="RZF13" s="84"/>
      <c r="RZG13" s="84"/>
      <c r="RZH13" s="84"/>
      <c r="RZI13" s="84"/>
      <c r="RZJ13" s="84"/>
      <c r="RZK13" s="84"/>
      <c r="RZL13" s="84"/>
      <c r="RZM13" s="84"/>
      <c r="RZN13" s="84"/>
      <c r="RZO13" s="84"/>
      <c r="RZP13" s="84"/>
      <c r="RZQ13" s="84"/>
      <c r="RZR13" s="84"/>
      <c r="RZS13" s="84"/>
      <c r="RZT13" s="84"/>
      <c r="RZU13" s="84"/>
      <c r="RZV13" s="84"/>
      <c r="RZW13" s="84"/>
      <c r="RZX13" s="84"/>
      <c r="RZY13" s="84"/>
      <c r="RZZ13" s="84"/>
      <c r="SAA13" s="84"/>
      <c r="SAB13" s="84"/>
      <c r="SAC13" s="84"/>
      <c r="SAD13" s="84"/>
      <c r="SAE13" s="84"/>
      <c r="SAF13" s="84"/>
      <c r="SAG13" s="84"/>
      <c r="SAH13" s="84"/>
      <c r="SAI13" s="84"/>
      <c r="SAJ13" s="84"/>
      <c r="SAK13" s="84"/>
      <c r="SAL13" s="84"/>
      <c r="SAM13" s="84"/>
      <c r="SAN13" s="84"/>
      <c r="SAO13" s="84"/>
      <c r="SAP13" s="84"/>
      <c r="SAQ13" s="84"/>
      <c r="SAR13" s="84"/>
      <c r="SAS13" s="84"/>
      <c r="SAT13" s="84"/>
      <c r="SAU13" s="84"/>
      <c r="SAV13" s="84"/>
      <c r="SAW13" s="84"/>
      <c r="SAX13" s="84"/>
      <c r="SAY13" s="84"/>
      <c r="SAZ13" s="84"/>
      <c r="SBA13" s="84"/>
      <c r="SBB13" s="84"/>
      <c r="SBC13" s="84"/>
      <c r="SBD13" s="84"/>
      <c r="SBE13" s="84"/>
      <c r="SBF13" s="84"/>
      <c r="SBG13" s="84"/>
      <c r="SBH13" s="84"/>
      <c r="SBI13" s="84"/>
      <c r="SBJ13" s="84"/>
      <c r="SBK13" s="84"/>
      <c r="SBL13" s="84"/>
      <c r="SBM13" s="84"/>
      <c r="SBN13" s="84"/>
      <c r="SBO13" s="84"/>
      <c r="SBP13" s="84"/>
      <c r="SBQ13" s="84"/>
      <c r="SBR13" s="84"/>
      <c r="SBS13" s="84"/>
      <c r="SBT13" s="84"/>
      <c r="SBU13" s="84"/>
      <c r="SBV13" s="84"/>
      <c r="SBW13" s="84"/>
      <c r="SBX13" s="84"/>
      <c r="SBY13" s="84"/>
      <c r="SBZ13" s="84"/>
      <c r="SCA13" s="84"/>
      <c r="SCB13" s="84"/>
      <c r="SCC13" s="84"/>
      <c r="SCD13" s="84"/>
      <c r="SCE13" s="84"/>
      <c r="SCF13" s="84"/>
      <c r="SCG13" s="84"/>
      <c r="SCH13" s="84"/>
      <c r="SCI13" s="84"/>
      <c r="SCJ13" s="84"/>
      <c r="SCK13" s="84"/>
      <c r="SCL13" s="84"/>
      <c r="SCM13" s="84"/>
      <c r="SCN13" s="84"/>
      <c r="SCO13" s="84"/>
      <c r="SCP13" s="84"/>
      <c r="SCQ13" s="84"/>
      <c r="SCR13" s="84"/>
      <c r="SCS13" s="84"/>
      <c r="SCT13" s="84"/>
      <c r="SCU13" s="84"/>
      <c r="SCV13" s="84"/>
      <c r="SCW13" s="84"/>
      <c r="SCX13" s="84"/>
      <c r="SCY13" s="84"/>
      <c r="SCZ13" s="84"/>
      <c r="SDA13" s="84"/>
      <c r="SDB13" s="84"/>
      <c r="SDC13" s="84"/>
      <c r="SDD13" s="84"/>
      <c r="SDE13" s="84"/>
      <c r="SDF13" s="84"/>
      <c r="SDG13" s="84"/>
      <c r="SDH13" s="84"/>
      <c r="SDI13" s="84"/>
      <c r="SDJ13" s="84"/>
      <c r="SDK13" s="84"/>
      <c r="SDL13" s="84"/>
      <c r="SDM13" s="84"/>
      <c r="SDN13" s="84"/>
      <c r="SDO13" s="84"/>
      <c r="SDP13" s="84"/>
      <c r="SDQ13" s="84"/>
      <c r="SDR13" s="84"/>
      <c r="SDS13" s="84"/>
      <c r="SDT13" s="84"/>
      <c r="SDU13" s="84"/>
      <c r="SDV13" s="84"/>
      <c r="SDW13" s="84"/>
      <c r="SDX13" s="84"/>
      <c r="SDY13" s="84"/>
      <c r="SDZ13" s="84"/>
      <c r="SEA13" s="84"/>
      <c r="SEB13" s="84"/>
      <c r="SEC13" s="84"/>
      <c r="SED13" s="84"/>
      <c r="SEE13" s="84"/>
      <c r="SEF13" s="84"/>
      <c r="SEG13" s="84"/>
      <c r="SEH13" s="84"/>
      <c r="SEI13" s="84"/>
      <c r="SEJ13" s="84"/>
      <c r="SEK13" s="84"/>
      <c r="SEL13" s="84"/>
      <c r="SEM13" s="84"/>
      <c r="SEN13" s="84"/>
      <c r="SEO13" s="84"/>
      <c r="SEP13" s="84"/>
      <c r="SEQ13" s="84"/>
      <c r="SER13" s="84"/>
      <c r="SES13" s="84"/>
      <c r="SET13" s="84"/>
      <c r="SEU13" s="84"/>
      <c r="SEV13" s="84"/>
      <c r="SEW13" s="84"/>
      <c r="SEX13" s="84"/>
      <c r="SEY13" s="84"/>
      <c r="SEZ13" s="84"/>
      <c r="SFA13" s="84"/>
      <c r="SFB13" s="84"/>
      <c r="SFC13" s="84"/>
      <c r="SFD13" s="84"/>
      <c r="SFE13" s="84"/>
      <c r="SFF13" s="84"/>
      <c r="SFG13" s="84"/>
      <c r="SFH13" s="84"/>
      <c r="SFI13" s="84"/>
      <c r="SFJ13" s="84"/>
      <c r="SFK13" s="84"/>
      <c r="SFL13" s="84"/>
      <c r="SFM13" s="84"/>
      <c r="SFN13" s="84"/>
      <c r="SFO13" s="84"/>
      <c r="SFP13" s="84"/>
      <c r="SFQ13" s="84"/>
      <c r="SFR13" s="84"/>
      <c r="SFS13" s="84"/>
      <c r="SFT13" s="84"/>
      <c r="SFU13" s="84"/>
      <c r="SFV13" s="84"/>
      <c r="SFW13" s="84"/>
      <c r="SFX13" s="84"/>
      <c r="SFY13" s="84"/>
      <c r="SFZ13" s="84"/>
      <c r="SGA13" s="84"/>
      <c r="SGB13" s="84"/>
      <c r="SGC13" s="84"/>
      <c r="SGD13" s="84"/>
      <c r="SGE13" s="84"/>
      <c r="SGF13" s="84"/>
      <c r="SGG13" s="84"/>
      <c r="SGH13" s="84"/>
      <c r="SGI13" s="84"/>
      <c r="SGJ13" s="84"/>
      <c r="SGK13" s="84"/>
      <c r="SGL13" s="84"/>
      <c r="SGM13" s="84"/>
      <c r="SGN13" s="84"/>
      <c r="SGO13" s="84"/>
      <c r="SGP13" s="84"/>
      <c r="SGQ13" s="84"/>
      <c r="SGR13" s="84"/>
      <c r="SGS13" s="84"/>
      <c r="SGT13" s="84"/>
      <c r="SGU13" s="84"/>
      <c r="SGV13" s="84"/>
      <c r="SGW13" s="84"/>
      <c r="SGX13" s="84"/>
      <c r="SGY13" s="84"/>
      <c r="SGZ13" s="84"/>
      <c r="SHA13" s="84"/>
      <c r="SHB13" s="84"/>
      <c r="SHC13" s="84"/>
      <c r="SHD13" s="84"/>
      <c r="SHE13" s="84"/>
      <c r="SHF13" s="84"/>
      <c r="SHG13" s="84"/>
      <c r="SHH13" s="84"/>
      <c r="SHI13" s="84"/>
      <c r="SHJ13" s="84"/>
      <c r="SHK13" s="84"/>
      <c r="SHL13" s="84"/>
      <c r="SHM13" s="84"/>
      <c r="SHN13" s="84"/>
      <c r="SHO13" s="84"/>
      <c r="SHP13" s="84"/>
      <c r="SHQ13" s="84"/>
      <c r="SHR13" s="84"/>
      <c r="SHS13" s="84"/>
      <c r="SHT13" s="84"/>
      <c r="SHU13" s="84"/>
      <c r="SHV13" s="84"/>
      <c r="SHW13" s="84"/>
      <c r="SHX13" s="84"/>
      <c r="SHY13" s="84"/>
      <c r="SHZ13" s="84"/>
      <c r="SIA13" s="84"/>
      <c r="SIB13" s="84"/>
      <c r="SIC13" s="84"/>
      <c r="SID13" s="84"/>
      <c r="SIE13" s="84"/>
      <c r="SIF13" s="84"/>
      <c r="SIG13" s="84"/>
      <c r="SIH13" s="84"/>
      <c r="SII13" s="84"/>
      <c r="SIJ13" s="84"/>
      <c r="SIK13" s="84"/>
      <c r="SIL13" s="84"/>
      <c r="SIM13" s="84"/>
      <c r="SIN13" s="84"/>
      <c r="SIO13" s="84"/>
      <c r="SIP13" s="84"/>
      <c r="SIQ13" s="84"/>
      <c r="SIR13" s="84"/>
      <c r="SIS13" s="84"/>
      <c r="SIT13" s="84"/>
      <c r="SIU13" s="84"/>
      <c r="SIV13" s="84"/>
      <c r="SIW13" s="84"/>
      <c r="SIX13" s="84"/>
      <c r="SIY13" s="84"/>
      <c r="SIZ13" s="84"/>
      <c r="SJA13" s="84"/>
      <c r="SJB13" s="84"/>
      <c r="SJC13" s="84"/>
      <c r="SJD13" s="84"/>
      <c r="SJE13" s="84"/>
      <c r="SJF13" s="84"/>
      <c r="SJG13" s="84"/>
      <c r="SJH13" s="84"/>
      <c r="SJI13" s="84"/>
      <c r="SJJ13" s="84"/>
      <c r="SJK13" s="84"/>
      <c r="SJL13" s="84"/>
      <c r="SJM13" s="84"/>
      <c r="SJN13" s="84"/>
      <c r="SJO13" s="84"/>
      <c r="SJP13" s="84"/>
      <c r="SJQ13" s="84"/>
      <c r="SJR13" s="84"/>
      <c r="SJS13" s="84"/>
      <c r="SJT13" s="84"/>
      <c r="SJU13" s="84"/>
      <c r="SJV13" s="84"/>
      <c r="SJW13" s="84"/>
      <c r="SJX13" s="84"/>
      <c r="SJY13" s="84"/>
      <c r="SJZ13" s="84"/>
      <c r="SKA13" s="84"/>
      <c r="SKB13" s="84"/>
      <c r="SKC13" s="84"/>
      <c r="SKD13" s="84"/>
      <c r="SKE13" s="84"/>
      <c r="SKF13" s="84"/>
      <c r="SKG13" s="84"/>
      <c r="SKH13" s="84"/>
      <c r="SKI13" s="84"/>
      <c r="SKJ13" s="84"/>
      <c r="SKK13" s="84"/>
      <c r="SKL13" s="84"/>
      <c r="SKM13" s="84"/>
      <c r="SKN13" s="84"/>
      <c r="SKO13" s="84"/>
      <c r="SKP13" s="84"/>
      <c r="SKQ13" s="84"/>
      <c r="SKR13" s="84"/>
      <c r="SKS13" s="84"/>
      <c r="SKT13" s="84"/>
      <c r="SKU13" s="84"/>
      <c r="SKV13" s="84"/>
      <c r="SKW13" s="84"/>
      <c r="SKX13" s="84"/>
      <c r="SKY13" s="84"/>
      <c r="SKZ13" s="84"/>
      <c r="SLA13" s="84"/>
      <c r="SLB13" s="84"/>
      <c r="SLC13" s="84"/>
      <c r="SLD13" s="84"/>
      <c r="SLE13" s="84"/>
      <c r="SLF13" s="84"/>
      <c r="SLG13" s="84"/>
      <c r="SLH13" s="84"/>
      <c r="SLI13" s="84"/>
      <c r="SLJ13" s="84"/>
      <c r="SLK13" s="84"/>
      <c r="SLL13" s="84"/>
      <c r="SLM13" s="84"/>
      <c r="SLN13" s="84"/>
      <c r="SLO13" s="84"/>
      <c r="SLP13" s="84"/>
      <c r="SLQ13" s="84"/>
      <c r="SLR13" s="84"/>
      <c r="SLS13" s="84"/>
      <c r="SLT13" s="84"/>
      <c r="SLU13" s="84"/>
      <c r="SLV13" s="84"/>
      <c r="SLW13" s="84"/>
      <c r="SLX13" s="84"/>
      <c r="SLY13" s="84"/>
      <c r="SLZ13" s="84"/>
      <c r="SMA13" s="84"/>
      <c r="SMB13" s="84"/>
      <c r="SMC13" s="84"/>
      <c r="SMD13" s="84"/>
      <c r="SME13" s="84"/>
      <c r="SMF13" s="84"/>
      <c r="SMG13" s="84"/>
      <c r="SMH13" s="84"/>
      <c r="SMI13" s="84"/>
      <c r="SMJ13" s="84"/>
      <c r="SMK13" s="84"/>
      <c r="SML13" s="84"/>
      <c r="SMM13" s="84"/>
      <c r="SMN13" s="84"/>
      <c r="SMO13" s="84"/>
      <c r="SMP13" s="84"/>
      <c r="SMQ13" s="84"/>
      <c r="SMR13" s="84"/>
      <c r="SMS13" s="84"/>
      <c r="SMT13" s="84"/>
      <c r="SMU13" s="84"/>
      <c r="SMV13" s="84"/>
      <c r="SMW13" s="84"/>
      <c r="SMX13" s="84"/>
      <c r="SMY13" s="84"/>
      <c r="SMZ13" s="84"/>
      <c r="SNA13" s="84"/>
      <c r="SNB13" s="84"/>
      <c r="SNC13" s="84"/>
      <c r="SND13" s="84"/>
      <c r="SNE13" s="84"/>
      <c r="SNF13" s="84"/>
      <c r="SNG13" s="84"/>
      <c r="SNH13" s="84"/>
      <c r="SNI13" s="84"/>
      <c r="SNJ13" s="84"/>
      <c r="SNK13" s="84"/>
      <c r="SNL13" s="84"/>
      <c r="SNM13" s="84"/>
      <c r="SNN13" s="84"/>
      <c r="SNO13" s="84"/>
      <c r="SNP13" s="84"/>
      <c r="SNQ13" s="84"/>
      <c r="SNR13" s="84"/>
      <c r="SNS13" s="84"/>
      <c r="SNT13" s="84"/>
      <c r="SNU13" s="84"/>
      <c r="SNV13" s="84"/>
      <c r="SNW13" s="84"/>
      <c r="SNX13" s="84"/>
      <c r="SNY13" s="84"/>
      <c r="SNZ13" s="84"/>
      <c r="SOA13" s="84"/>
      <c r="SOB13" s="84"/>
      <c r="SOC13" s="84"/>
      <c r="SOD13" s="84"/>
      <c r="SOE13" s="84"/>
      <c r="SOF13" s="84"/>
      <c r="SOG13" s="84"/>
      <c r="SOH13" s="84"/>
      <c r="SOI13" s="84"/>
      <c r="SOJ13" s="84"/>
      <c r="SOK13" s="84"/>
      <c r="SOL13" s="84"/>
      <c r="SOM13" s="84"/>
      <c r="SON13" s="84"/>
      <c r="SOO13" s="84"/>
      <c r="SOP13" s="84"/>
      <c r="SOQ13" s="84"/>
      <c r="SOR13" s="84"/>
      <c r="SOS13" s="84"/>
      <c r="SOT13" s="84"/>
      <c r="SOU13" s="84"/>
      <c r="SOV13" s="84"/>
      <c r="SOW13" s="84"/>
      <c r="SOX13" s="84"/>
      <c r="SOY13" s="84"/>
      <c r="SOZ13" s="84"/>
      <c r="SPA13" s="84"/>
      <c r="SPB13" s="84"/>
      <c r="SPC13" s="84"/>
      <c r="SPD13" s="84"/>
      <c r="SPE13" s="84"/>
      <c r="SPF13" s="84"/>
      <c r="SPG13" s="84"/>
      <c r="SPH13" s="84"/>
      <c r="SPI13" s="84"/>
      <c r="SPJ13" s="84"/>
      <c r="SPK13" s="84"/>
      <c r="SPL13" s="84"/>
      <c r="SPM13" s="84"/>
      <c r="SPN13" s="84"/>
      <c r="SPO13" s="84"/>
      <c r="SPP13" s="84"/>
      <c r="SPQ13" s="84"/>
      <c r="SPR13" s="84"/>
      <c r="SPS13" s="84"/>
      <c r="SPT13" s="84"/>
      <c r="SPU13" s="84"/>
      <c r="SPV13" s="84"/>
      <c r="SPW13" s="84"/>
      <c r="SPX13" s="84"/>
      <c r="SPY13" s="84"/>
      <c r="SPZ13" s="84"/>
      <c r="SQA13" s="84"/>
      <c r="SQB13" s="84"/>
      <c r="SQC13" s="84"/>
      <c r="SQD13" s="84"/>
      <c r="SQE13" s="84"/>
      <c r="SQF13" s="84"/>
      <c r="SQG13" s="84"/>
      <c r="SQH13" s="84"/>
      <c r="SQI13" s="84"/>
      <c r="SQJ13" s="84"/>
      <c r="SQK13" s="84"/>
      <c r="SQL13" s="84"/>
      <c r="SQM13" s="84"/>
      <c r="SQN13" s="84"/>
      <c r="SQO13" s="84"/>
      <c r="SQP13" s="84"/>
      <c r="SQQ13" s="84"/>
      <c r="SQR13" s="84"/>
      <c r="SQS13" s="84"/>
      <c r="SQT13" s="84"/>
      <c r="SQU13" s="84"/>
      <c r="SQV13" s="84"/>
      <c r="SQW13" s="84"/>
      <c r="SQX13" s="84"/>
      <c r="SQY13" s="84"/>
      <c r="SQZ13" s="84"/>
      <c r="SRA13" s="84"/>
      <c r="SRB13" s="84"/>
      <c r="SRC13" s="84"/>
      <c r="SRD13" s="84"/>
      <c r="SRE13" s="84"/>
      <c r="SRF13" s="84"/>
      <c r="SRG13" s="84"/>
      <c r="SRH13" s="84"/>
      <c r="SRI13" s="84"/>
      <c r="SRJ13" s="84"/>
      <c r="SRK13" s="84"/>
      <c r="SRL13" s="84"/>
      <c r="SRM13" s="84"/>
      <c r="SRN13" s="84"/>
      <c r="SRO13" s="84"/>
      <c r="SRP13" s="84"/>
      <c r="SRQ13" s="84"/>
      <c r="SRR13" s="84"/>
      <c r="SRS13" s="84"/>
      <c r="SRT13" s="84"/>
      <c r="SRU13" s="84"/>
      <c r="SRV13" s="84"/>
      <c r="SRW13" s="84"/>
      <c r="SRX13" s="84"/>
      <c r="SRY13" s="84"/>
      <c r="SRZ13" s="84"/>
      <c r="SSA13" s="84"/>
      <c r="SSB13" s="84"/>
      <c r="SSC13" s="84"/>
      <c r="SSD13" s="84"/>
      <c r="SSE13" s="84"/>
      <c r="SSF13" s="84"/>
      <c r="SSG13" s="84"/>
      <c r="SSH13" s="84"/>
      <c r="SSI13" s="84"/>
      <c r="SSJ13" s="84"/>
      <c r="SSK13" s="84"/>
      <c r="SSL13" s="84"/>
      <c r="SSM13" s="84"/>
      <c r="SSN13" s="84"/>
      <c r="SSO13" s="84"/>
      <c r="SSP13" s="84"/>
      <c r="SSQ13" s="84"/>
      <c r="SSR13" s="84"/>
      <c r="SSS13" s="84"/>
      <c r="SST13" s="84"/>
      <c r="SSU13" s="84"/>
      <c r="SSV13" s="84"/>
      <c r="SSW13" s="84"/>
      <c r="SSX13" s="84"/>
      <c r="SSY13" s="84"/>
      <c r="SSZ13" s="84"/>
      <c r="STA13" s="84"/>
      <c r="STB13" s="84"/>
      <c r="STC13" s="84"/>
      <c r="STD13" s="84"/>
      <c r="STE13" s="84"/>
      <c r="STF13" s="84"/>
      <c r="STG13" s="84"/>
      <c r="STH13" s="84"/>
      <c r="STI13" s="84"/>
      <c r="STJ13" s="84"/>
      <c r="STK13" s="84"/>
      <c r="STL13" s="84"/>
      <c r="STM13" s="84"/>
      <c r="STN13" s="84"/>
      <c r="STO13" s="84"/>
      <c r="STP13" s="84"/>
      <c r="STQ13" s="84"/>
      <c r="STR13" s="84"/>
      <c r="STS13" s="84"/>
      <c r="STT13" s="84"/>
      <c r="STU13" s="84"/>
      <c r="STV13" s="84"/>
      <c r="STW13" s="84"/>
      <c r="STX13" s="84"/>
      <c r="STY13" s="84"/>
      <c r="STZ13" s="84"/>
      <c r="SUA13" s="84"/>
      <c r="SUB13" s="84"/>
      <c r="SUC13" s="84"/>
      <c r="SUD13" s="84"/>
      <c r="SUE13" s="84"/>
      <c r="SUF13" s="84"/>
      <c r="SUG13" s="84"/>
      <c r="SUH13" s="84"/>
      <c r="SUI13" s="84"/>
      <c r="SUJ13" s="84"/>
      <c r="SUK13" s="84"/>
      <c r="SUL13" s="84"/>
      <c r="SUM13" s="84"/>
      <c r="SUN13" s="84"/>
      <c r="SUO13" s="84"/>
      <c r="SUP13" s="84"/>
      <c r="SUQ13" s="84"/>
      <c r="SUR13" s="84"/>
      <c r="SUS13" s="84"/>
      <c r="SUT13" s="84"/>
      <c r="SUU13" s="84"/>
      <c r="SUV13" s="84"/>
      <c r="SUW13" s="84"/>
      <c r="SUX13" s="84"/>
      <c r="SUY13" s="84"/>
      <c r="SUZ13" s="84"/>
      <c r="SVA13" s="84"/>
      <c r="SVB13" s="84"/>
      <c r="SVC13" s="84"/>
      <c r="SVD13" s="84"/>
      <c r="SVE13" s="84"/>
      <c r="SVF13" s="84"/>
      <c r="SVG13" s="84"/>
      <c r="SVH13" s="84"/>
      <c r="SVI13" s="84"/>
      <c r="SVJ13" s="84"/>
      <c r="SVK13" s="84"/>
      <c r="SVL13" s="84"/>
      <c r="SVM13" s="84"/>
      <c r="SVN13" s="84"/>
      <c r="SVO13" s="84"/>
      <c r="SVP13" s="84"/>
      <c r="SVQ13" s="84"/>
      <c r="SVR13" s="84"/>
      <c r="SVS13" s="84"/>
      <c r="SVT13" s="84"/>
      <c r="SVU13" s="84"/>
      <c r="SVV13" s="84"/>
      <c r="SVW13" s="84"/>
      <c r="SVX13" s="84"/>
      <c r="SVY13" s="84"/>
      <c r="SVZ13" s="84"/>
      <c r="SWA13" s="84"/>
      <c r="SWB13" s="84"/>
      <c r="SWC13" s="84"/>
      <c r="SWD13" s="84"/>
      <c r="SWE13" s="84"/>
      <c r="SWF13" s="84"/>
      <c r="SWG13" s="84"/>
      <c r="SWH13" s="84"/>
      <c r="SWI13" s="84"/>
      <c r="SWJ13" s="84"/>
      <c r="SWK13" s="84"/>
      <c r="SWL13" s="84"/>
      <c r="SWM13" s="84"/>
      <c r="SWN13" s="84"/>
      <c r="SWO13" s="84"/>
      <c r="SWP13" s="84"/>
      <c r="SWQ13" s="84"/>
      <c r="SWR13" s="84"/>
      <c r="SWS13" s="84"/>
      <c r="SWT13" s="84"/>
      <c r="SWU13" s="84"/>
      <c r="SWV13" s="84"/>
      <c r="SWW13" s="84"/>
      <c r="SWX13" s="84"/>
      <c r="SWY13" s="84"/>
      <c r="SWZ13" s="84"/>
      <c r="SXA13" s="84"/>
      <c r="SXB13" s="84"/>
      <c r="SXC13" s="84"/>
      <c r="SXD13" s="84"/>
      <c r="SXE13" s="84"/>
      <c r="SXF13" s="84"/>
      <c r="SXG13" s="84"/>
      <c r="SXH13" s="84"/>
      <c r="SXI13" s="84"/>
      <c r="SXJ13" s="84"/>
      <c r="SXK13" s="84"/>
      <c r="SXL13" s="84"/>
      <c r="SXM13" s="84"/>
      <c r="SXN13" s="84"/>
      <c r="SXO13" s="84"/>
      <c r="SXP13" s="84"/>
      <c r="SXQ13" s="84"/>
      <c r="SXR13" s="84"/>
      <c r="SXS13" s="84"/>
      <c r="SXT13" s="84"/>
      <c r="SXU13" s="84"/>
      <c r="SXV13" s="84"/>
      <c r="SXW13" s="84"/>
      <c r="SXX13" s="84"/>
      <c r="SXY13" s="84"/>
      <c r="SXZ13" s="84"/>
      <c r="SYA13" s="84"/>
      <c r="SYB13" s="84"/>
      <c r="SYC13" s="84"/>
      <c r="SYD13" s="84"/>
      <c r="SYE13" s="84"/>
      <c r="SYF13" s="84"/>
      <c r="SYG13" s="84"/>
      <c r="SYH13" s="84"/>
      <c r="SYI13" s="84"/>
      <c r="SYJ13" s="84"/>
      <c r="SYK13" s="84"/>
      <c r="SYL13" s="84"/>
      <c r="SYM13" s="84"/>
      <c r="SYN13" s="84"/>
      <c r="SYO13" s="84"/>
      <c r="SYP13" s="84"/>
      <c r="SYQ13" s="84"/>
      <c r="SYR13" s="84"/>
      <c r="SYS13" s="84"/>
      <c r="SYT13" s="84"/>
      <c r="SYU13" s="84"/>
      <c r="SYV13" s="84"/>
      <c r="SYW13" s="84"/>
      <c r="SYX13" s="84"/>
      <c r="SYY13" s="84"/>
      <c r="SYZ13" s="84"/>
      <c r="SZA13" s="84"/>
      <c r="SZB13" s="84"/>
      <c r="SZC13" s="84"/>
      <c r="SZD13" s="84"/>
      <c r="SZE13" s="84"/>
      <c r="SZF13" s="84"/>
      <c r="SZG13" s="84"/>
      <c r="SZH13" s="84"/>
      <c r="SZI13" s="84"/>
      <c r="SZJ13" s="84"/>
      <c r="SZK13" s="84"/>
      <c r="SZL13" s="84"/>
      <c r="SZM13" s="84"/>
      <c r="SZN13" s="84"/>
      <c r="SZO13" s="84"/>
      <c r="SZP13" s="84"/>
      <c r="SZQ13" s="84"/>
      <c r="SZR13" s="84"/>
      <c r="SZS13" s="84"/>
      <c r="SZT13" s="84"/>
      <c r="SZU13" s="84"/>
      <c r="SZV13" s="84"/>
      <c r="SZW13" s="84"/>
      <c r="SZX13" s="84"/>
      <c r="SZY13" s="84"/>
      <c r="SZZ13" s="84"/>
      <c r="TAA13" s="84"/>
      <c r="TAB13" s="84"/>
      <c r="TAC13" s="84"/>
      <c r="TAD13" s="84"/>
      <c r="TAE13" s="84"/>
      <c r="TAF13" s="84"/>
      <c r="TAG13" s="84"/>
      <c r="TAH13" s="84"/>
      <c r="TAI13" s="84"/>
      <c r="TAJ13" s="84"/>
      <c r="TAK13" s="84"/>
      <c r="TAL13" s="84"/>
      <c r="TAM13" s="84"/>
      <c r="TAN13" s="84"/>
      <c r="TAO13" s="84"/>
      <c r="TAP13" s="84"/>
      <c r="TAQ13" s="84"/>
      <c r="TAR13" s="84"/>
      <c r="TAS13" s="84"/>
      <c r="TAT13" s="84"/>
      <c r="TAU13" s="84"/>
      <c r="TAV13" s="84"/>
      <c r="TAW13" s="84"/>
      <c r="TAX13" s="84"/>
      <c r="TAY13" s="84"/>
      <c r="TAZ13" s="84"/>
      <c r="TBA13" s="84"/>
      <c r="TBB13" s="84"/>
      <c r="TBC13" s="84"/>
      <c r="TBD13" s="84"/>
      <c r="TBE13" s="84"/>
      <c r="TBF13" s="84"/>
      <c r="TBG13" s="84"/>
      <c r="TBH13" s="84"/>
      <c r="TBI13" s="84"/>
      <c r="TBJ13" s="84"/>
      <c r="TBK13" s="84"/>
      <c r="TBL13" s="84"/>
      <c r="TBM13" s="84"/>
      <c r="TBN13" s="84"/>
      <c r="TBO13" s="84"/>
      <c r="TBP13" s="84"/>
      <c r="TBQ13" s="84"/>
      <c r="TBR13" s="84"/>
      <c r="TBS13" s="84"/>
      <c r="TBT13" s="84"/>
      <c r="TBU13" s="84"/>
      <c r="TBV13" s="84"/>
      <c r="TBW13" s="84"/>
      <c r="TBX13" s="84"/>
      <c r="TBY13" s="84"/>
      <c r="TBZ13" s="84"/>
      <c r="TCA13" s="84"/>
      <c r="TCB13" s="84"/>
      <c r="TCC13" s="84"/>
      <c r="TCD13" s="84"/>
      <c r="TCE13" s="84"/>
      <c r="TCF13" s="84"/>
      <c r="TCG13" s="84"/>
      <c r="TCH13" s="84"/>
      <c r="TCI13" s="84"/>
      <c r="TCJ13" s="84"/>
      <c r="TCK13" s="84"/>
      <c r="TCL13" s="84"/>
      <c r="TCM13" s="84"/>
      <c r="TCN13" s="84"/>
      <c r="TCO13" s="84"/>
      <c r="TCP13" s="84"/>
      <c r="TCQ13" s="84"/>
      <c r="TCR13" s="84"/>
      <c r="TCS13" s="84"/>
      <c r="TCT13" s="84"/>
      <c r="TCU13" s="84"/>
      <c r="TCV13" s="84"/>
      <c r="TCW13" s="84"/>
      <c r="TCX13" s="84"/>
      <c r="TCY13" s="84"/>
      <c r="TCZ13" s="84"/>
      <c r="TDA13" s="84"/>
      <c r="TDB13" s="84"/>
      <c r="TDC13" s="84"/>
      <c r="TDD13" s="84"/>
      <c r="TDE13" s="84"/>
      <c r="TDF13" s="84"/>
      <c r="TDG13" s="84"/>
      <c r="TDH13" s="84"/>
      <c r="TDI13" s="84"/>
      <c r="TDJ13" s="84"/>
      <c r="TDK13" s="84"/>
      <c r="TDL13" s="84"/>
      <c r="TDM13" s="84"/>
      <c r="TDN13" s="84"/>
      <c r="TDO13" s="84"/>
      <c r="TDP13" s="84"/>
      <c r="TDQ13" s="84"/>
      <c r="TDR13" s="84"/>
      <c r="TDS13" s="84"/>
      <c r="TDT13" s="84"/>
      <c r="TDU13" s="84"/>
      <c r="TDV13" s="84"/>
      <c r="TDW13" s="84"/>
      <c r="TDX13" s="84"/>
      <c r="TDY13" s="84"/>
      <c r="TDZ13" s="84"/>
      <c r="TEA13" s="84"/>
      <c r="TEB13" s="84"/>
      <c r="TEC13" s="84"/>
      <c r="TED13" s="84"/>
      <c r="TEE13" s="84"/>
      <c r="TEF13" s="84"/>
      <c r="TEG13" s="84"/>
      <c r="TEH13" s="84"/>
      <c r="TEI13" s="84"/>
      <c r="TEJ13" s="84"/>
      <c r="TEK13" s="84"/>
      <c r="TEL13" s="84"/>
      <c r="TEM13" s="84"/>
      <c r="TEN13" s="84"/>
      <c r="TEO13" s="84"/>
      <c r="TEP13" s="84"/>
      <c r="TEQ13" s="84"/>
      <c r="TER13" s="84"/>
      <c r="TES13" s="84"/>
      <c r="TET13" s="84"/>
      <c r="TEU13" s="84"/>
      <c r="TEV13" s="84"/>
      <c r="TEW13" s="84"/>
      <c r="TEX13" s="84"/>
      <c r="TEY13" s="84"/>
      <c r="TEZ13" s="84"/>
      <c r="TFA13" s="84"/>
      <c r="TFB13" s="84"/>
      <c r="TFC13" s="84"/>
      <c r="TFD13" s="84"/>
      <c r="TFE13" s="84"/>
      <c r="TFF13" s="84"/>
      <c r="TFG13" s="84"/>
      <c r="TFH13" s="84"/>
      <c r="TFI13" s="84"/>
      <c r="TFJ13" s="84"/>
      <c r="TFK13" s="84"/>
      <c r="TFL13" s="84"/>
      <c r="TFM13" s="84"/>
      <c r="TFN13" s="84"/>
      <c r="TFO13" s="84"/>
      <c r="TFP13" s="84"/>
      <c r="TFQ13" s="84"/>
      <c r="TFR13" s="84"/>
      <c r="TFS13" s="84"/>
      <c r="TFT13" s="84"/>
      <c r="TFU13" s="84"/>
      <c r="TFV13" s="84"/>
      <c r="TFW13" s="84"/>
      <c r="TFX13" s="84"/>
      <c r="TFY13" s="84"/>
      <c r="TFZ13" s="84"/>
      <c r="TGA13" s="84"/>
      <c r="TGB13" s="84"/>
      <c r="TGC13" s="84"/>
      <c r="TGD13" s="84"/>
      <c r="TGE13" s="84"/>
      <c r="TGF13" s="84"/>
      <c r="TGG13" s="84"/>
      <c r="TGH13" s="84"/>
      <c r="TGI13" s="84"/>
      <c r="TGJ13" s="84"/>
      <c r="TGK13" s="84"/>
      <c r="TGL13" s="84"/>
      <c r="TGM13" s="84"/>
      <c r="TGN13" s="84"/>
      <c r="TGO13" s="84"/>
      <c r="TGP13" s="84"/>
      <c r="TGQ13" s="84"/>
      <c r="TGR13" s="84"/>
      <c r="TGS13" s="84"/>
      <c r="TGT13" s="84"/>
      <c r="TGU13" s="84"/>
      <c r="TGV13" s="84"/>
      <c r="TGW13" s="84"/>
      <c r="TGX13" s="84"/>
      <c r="TGY13" s="84"/>
      <c r="TGZ13" s="84"/>
      <c r="THA13" s="84"/>
      <c r="THB13" s="84"/>
      <c r="THC13" s="84"/>
      <c r="THD13" s="84"/>
      <c r="THE13" s="84"/>
      <c r="THF13" s="84"/>
      <c r="THG13" s="84"/>
      <c r="THH13" s="84"/>
      <c r="THI13" s="84"/>
      <c r="THJ13" s="84"/>
      <c r="THK13" s="84"/>
      <c r="THL13" s="84"/>
      <c r="THM13" s="84"/>
      <c r="THN13" s="84"/>
      <c r="THO13" s="84"/>
      <c r="THP13" s="84"/>
      <c r="THQ13" s="84"/>
      <c r="THR13" s="84"/>
      <c r="THS13" s="84"/>
      <c r="THT13" s="84"/>
      <c r="THU13" s="84"/>
      <c r="THV13" s="84"/>
      <c r="THW13" s="84"/>
      <c r="THX13" s="84"/>
      <c r="THY13" s="84"/>
      <c r="THZ13" s="84"/>
      <c r="TIA13" s="84"/>
      <c r="TIB13" s="84"/>
      <c r="TIC13" s="84"/>
      <c r="TID13" s="84"/>
      <c r="TIE13" s="84"/>
      <c r="TIF13" s="84"/>
      <c r="TIG13" s="84"/>
      <c r="TIH13" s="84"/>
      <c r="TII13" s="84"/>
      <c r="TIJ13" s="84"/>
      <c r="TIK13" s="84"/>
      <c r="TIL13" s="84"/>
      <c r="TIM13" s="84"/>
      <c r="TIN13" s="84"/>
      <c r="TIO13" s="84"/>
      <c r="TIP13" s="84"/>
      <c r="TIQ13" s="84"/>
      <c r="TIR13" s="84"/>
      <c r="TIS13" s="84"/>
      <c r="TIT13" s="84"/>
      <c r="TIU13" s="84"/>
      <c r="TIV13" s="84"/>
      <c r="TIW13" s="84"/>
      <c r="TIX13" s="84"/>
      <c r="TIY13" s="84"/>
      <c r="TIZ13" s="84"/>
      <c r="TJA13" s="84"/>
      <c r="TJB13" s="84"/>
      <c r="TJC13" s="84"/>
      <c r="TJD13" s="84"/>
      <c r="TJE13" s="84"/>
      <c r="TJF13" s="84"/>
      <c r="TJG13" s="84"/>
      <c r="TJH13" s="84"/>
      <c r="TJI13" s="84"/>
      <c r="TJJ13" s="84"/>
      <c r="TJK13" s="84"/>
      <c r="TJL13" s="84"/>
      <c r="TJM13" s="84"/>
      <c r="TJN13" s="84"/>
      <c r="TJO13" s="84"/>
      <c r="TJP13" s="84"/>
      <c r="TJQ13" s="84"/>
      <c r="TJR13" s="84"/>
      <c r="TJS13" s="84"/>
      <c r="TJT13" s="84"/>
      <c r="TJU13" s="84"/>
      <c r="TJV13" s="84"/>
      <c r="TJW13" s="84"/>
      <c r="TJX13" s="84"/>
      <c r="TJY13" s="84"/>
      <c r="TJZ13" s="84"/>
      <c r="TKA13" s="84"/>
      <c r="TKB13" s="84"/>
      <c r="TKC13" s="84"/>
      <c r="TKD13" s="84"/>
      <c r="TKE13" s="84"/>
      <c r="TKF13" s="84"/>
      <c r="TKG13" s="84"/>
      <c r="TKH13" s="84"/>
      <c r="TKI13" s="84"/>
      <c r="TKJ13" s="84"/>
      <c r="TKK13" s="84"/>
      <c r="TKL13" s="84"/>
      <c r="TKM13" s="84"/>
      <c r="TKN13" s="84"/>
      <c r="TKO13" s="84"/>
      <c r="TKP13" s="84"/>
      <c r="TKQ13" s="84"/>
      <c r="TKR13" s="84"/>
      <c r="TKS13" s="84"/>
      <c r="TKT13" s="84"/>
      <c r="TKU13" s="84"/>
      <c r="TKV13" s="84"/>
      <c r="TKW13" s="84"/>
      <c r="TKX13" s="84"/>
      <c r="TKY13" s="84"/>
      <c r="TKZ13" s="84"/>
      <c r="TLA13" s="84"/>
      <c r="TLB13" s="84"/>
      <c r="TLC13" s="84"/>
      <c r="TLD13" s="84"/>
      <c r="TLE13" s="84"/>
      <c r="TLF13" s="84"/>
      <c r="TLG13" s="84"/>
      <c r="TLH13" s="84"/>
      <c r="TLI13" s="84"/>
      <c r="TLJ13" s="84"/>
      <c r="TLK13" s="84"/>
      <c r="TLL13" s="84"/>
      <c r="TLM13" s="84"/>
      <c r="TLN13" s="84"/>
      <c r="TLO13" s="84"/>
      <c r="TLP13" s="84"/>
      <c r="TLQ13" s="84"/>
      <c r="TLR13" s="84"/>
      <c r="TLS13" s="84"/>
      <c r="TLT13" s="84"/>
      <c r="TLU13" s="84"/>
      <c r="TLV13" s="84"/>
      <c r="TLW13" s="84"/>
      <c r="TLX13" s="84"/>
      <c r="TLY13" s="84"/>
      <c r="TLZ13" s="84"/>
      <c r="TMA13" s="84"/>
      <c r="TMB13" s="84"/>
      <c r="TMC13" s="84"/>
      <c r="TMD13" s="84"/>
      <c r="TME13" s="84"/>
      <c r="TMF13" s="84"/>
      <c r="TMG13" s="84"/>
      <c r="TMH13" s="84"/>
      <c r="TMI13" s="84"/>
      <c r="TMJ13" s="84"/>
      <c r="TMK13" s="84"/>
      <c r="TML13" s="84"/>
      <c r="TMM13" s="84"/>
      <c r="TMN13" s="84"/>
      <c r="TMO13" s="84"/>
      <c r="TMP13" s="84"/>
      <c r="TMQ13" s="84"/>
      <c r="TMR13" s="84"/>
      <c r="TMS13" s="84"/>
      <c r="TMT13" s="84"/>
      <c r="TMU13" s="84"/>
      <c r="TMV13" s="84"/>
      <c r="TMW13" s="84"/>
      <c r="TMX13" s="84"/>
      <c r="TMY13" s="84"/>
      <c r="TMZ13" s="84"/>
      <c r="TNA13" s="84"/>
      <c r="TNB13" s="84"/>
      <c r="TNC13" s="84"/>
      <c r="TND13" s="84"/>
      <c r="TNE13" s="84"/>
      <c r="TNF13" s="84"/>
      <c r="TNG13" s="84"/>
      <c r="TNH13" s="84"/>
      <c r="TNI13" s="84"/>
      <c r="TNJ13" s="84"/>
      <c r="TNK13" s="84"/>
      <c r="TNL13" s="84"/>
      <c r="TNM13" s="84"/>
      <c r="TNN13" s="84"/>
      <c r="TNO13" s="84"/>
      <c r="TNP13" s="84"/>
      <c r="TNQ13" s="84"/>
      <c r="TNR13" s="84"/>
      <c r="TNS13" s="84"/>
      <c r="TNT13" s="84"/>
      <c r="TNU13" s="84"/>
      <c r="TNV13" s="84"/>
      <c r="TNW13" s="84"/>
      <c r="TNX13" s="84"/>
      <c r="TNY13" s="84"/>
      <c r="TNZ13" s="84"/>
      <c r="TOA13" s="84"/>
      <c r="TOB13" s="84"/>
      <c r="TOC13" s="84"/>
      <c r="TOD13" s="84"/>
      <c r="TOE13" s="84"/>
      <c r="TOF13" s="84"/>
      <c r="TOG13" s="84"/>
      <c r="TOH13" s="84"/>
      <c r="TOI13" s="84"/>
      <c r="TOJ13" s="84"/>
      <c r="TOK13" s="84"/>
      <c r="TOL13" s="84"/>
      <c r="TOM13" s="84"/>
      <c r="TON13" s="84"/>
      <c r="TOO13" s="84"/>
      <c r="TOP13" s="84"/>
      <c r="TOQ13" s="84"/>
      <c r="TOR13" s="84"/>
      <c r="TOS13" s="84"/>
      <c r="TOT13" s="84"/>
      <c r="TOU13" s="84"/>
      <c r="TOV13" s="84"/>
      <c r="TOW13" s="84"/>
      <c r="TOX13" s="84"/>
      <c r="TOY13" s="84"/>
      <c r="TOZ13" s="84"/>
      <c r="TPA13" s="84"/>
      <c r="TPB13" s="84"/>
      <c r="TPC13" s="84"/>
      <c r="TPD13" s="84"/>
      <c r="TPE13" s="84"/>
      <c r="TPF13" s="84"/>
      <c r="TPG13" s="84"/>
      <c r="TPH13" s="84"/>
      <c r="TPI13" s="84"/>
      <c r="TPJ13" s="84"/>
      <c r="TPK13" s="84"/>
      <c r="TPL13" s="84"/>
      <c r="TPM13" s="84"/>
      <c r="TPN13" s="84"/>
      <c r="TPO13" s="84"/>
      <c r="TPP13" s="84"/>
      <c r="TPQ13" s="84"/>
      <c r="TPR13" s="84"/>
      <c r="TPS13" s="84"/>
      <c r="TPT13" s="84"/>
      <c r="TPU13" s="84"/>
      <c r="TPV13" s="84"/>
      <c r="TPW13" s="84"/>
      <c r="TPX13" s="84"/>
      <c r="TPY13" s="84"/>
      <c r="TPZ13" s="84"/>
      <c r="TQA13" s="84"/>
      <c r="TQB13" s="84"/>
      <c r="TQC13" s="84"/>
      <c r="TQD13" s="84"/>
      <c r="TQE13" s="84"/>
      <c r="TQF13" s="84"/>
      <c r="TQG13" s="84"/>
      <c r="TQH13" s="84"/>
      <c r="TQI13" s="84"/>
      <c r="TQJ13" s="84"/>
      <c r="TQK13" s="84"/>
      <c r="TQL13" s="84"/>
      <c r="TQM13" s="84"/>
      <c r="TQN13" s="84"/>
      <c r="TQO13" s="84"/>
      <c r="TQP13" s="84"/>
      <c r="TQQ13" s="84"/>
      <c r="TQR13" s="84"/>
      <c r="TQS13" s="84"/>
      <c r="TQT13" s="84"/>
      <c r="TQU13" s="84"/>
      <c r="TQV13" s="84"/>
      <c r="TQW13" s="84"/>
      <c r="TQX13" s="84"/>
      <c r="TQY13" s="84"/>
      <c r="TQZ13" s="84"/>
      <c r="TRA13" s="84"/>
      <c r="TRB13" s="84"/>
      <c r="TRC13" s="84"/>
      <c r="TRD13" s="84"/>
      <c r="TRE13" s="84"/>
      <c r="TRF13" s="84"/>
      <c r="TRG13" s="84"/>
      <c r="TRH13" s="84"/>
      <c r="TRI13" s="84"/>
      <c r="TRJ13" s="84"/>
      <c r="TRK13" s="84"/>
      <c r="TRL13" s="84"/>
      <c r="TRM13" s="84"/>
      <c r="TRN13" s="84"/>
      <c r="TRO13" s="84"/>
      <c r="TRP13" s="84"/>
      <c r="TRQ13" s="84"/>
      <c r="TRR13" s="84"/>
      <c r="TRS13" s="84"/>
      <c r="TRT13" s="84"/>
      <c r="TRU13" s="84"/>
      <c r="TRV13" s="84"/>
      <c r="TRW13" s="84"/>
      <c r="TRX13" s="84"/>
      <c r="TRY13" s="84"/>
      <c r="TRZ13" s="84"/>
      <c r="TSA13" s="84"/>
      <c r="TSB13" s="84"/>
      <c r="TSC13" s="84"/>
      <c r="TSD13" s="84"/>
      <c r="TSE13" s="84"/>
      <c r="TSF13" s="84"/>
      <c r="TSG13" s="84"/>
      <c r="TSH13" s="84"/>
      <c r="TSI13" s="84"/>
      <c r="TSJ13" s="84"/>
      <c r="TSK13" s="84"/>
      <c r="TSL13" s="84"/>
      <c r="TSM13" s="84"/>
      <c r="TSN13" s="84"/>
      <c r="TSO13" s="84"/>
      <c r="TSP13" s="84"/>
      <c r="TSQ13" s="84"/>
      <c r="TSR13" s="84"/>
      <c r="TSS13" s="84"/>
      <c r="TST13" s="84"/>
      <c r="TSU13" s="84"/>
      <c r="TSV13" s="84"/>
      <c r="TSW13" s="84"/>
      <c r="TSX13" s="84"/>
      <c r="TSY13" s="84"/>
      <c r="TSZ13" s="84"/>
      <c r="TTA13" s="84"/>
      <c r="TTB13" s="84"/>
      <c r="TTC13" s="84"/>
      <c r="TTD13" s="84"/>
      <c r="TTE13" s="84"/>
      <c r="TTF13" s="84"/>
      <c r="TTG13" s="84"/>
      <c r="TTH13" s="84"/>
      <c r="TTI13" s="84"/>
      <c r="TTJ13" s="84"/>
      <c r="TTK13" s="84"/>
      <c r="TTL13" s="84"/>
      <c r="TTM13" s="84"/>
      <c r="TTN13" s="84"/>
      <c r="TTO13" s="84"/>
      <c r="TTP13" s="84"/>
      <c r="TTQ13" s="84"/>
      <c r="TTR13" s="84"/>
      <c r="TTS13" s="84"/>
      <c r="TTT13" s="84"/>
      <c r="TTU13" s="84"/>
      <c r="TTV13" s="84"/>
      <c r="TTW13" s="84"/>
      <c r="TTX13" s="84"/>
      <c r="TTY13" s="84"/>
      <c r="TTZ13" s="84"/>
      <c r="TUA13" s="84"/>
      <c r="TUB13" s="84"/>
      <c r="TUC13" s="84"/>
      <c r="TUD13" s="84"/>
      <c r="TUE13" s="84"/>
      <c r="TUF13" s="84"/>
      <c r="TUG13" s="84"/>
      <c r="TUH13" s="84"/>
      <c r="TUI13" s="84"/>
      <c r="TUJ13" s="84"/>
      <c r="TUK13" s="84"/>
      <c r="TUL13" s="84"/>
      <c r="TUM13" s="84"/>
      <c r="TUN13" s="84"/>
      <c r="TUO13" s="84"/>
      <c r="TUP13" s="84"/>
      <c r="TUQ13" s="84"/>
      <c r="TUR13" s="84"/>
      <c r="TUS13" s="84"/>
      <c r="TUT13" s="84"/>
      <c r="TUU13" s="84"/>
      <c r="TUV13" s="84"/>
      <c r="TUW13" s="84"/>
      <c r="TUX13" s="84"/>
      <c r="TUY13" s="84"/>
      <c r="TUZ13" s="84"/>
      <c r="TVA13" s="84"/>
      <c r="TVB13" s="84"/>
      <c r="TVC13" s="84"/>
      <c r="TVD13" s="84"/>
      <c r="TVE13" s="84"/>
      <c r="TVF13" s="84"/>
      <c r="TVG13" s="84"/>
      <c r="TVH13" s="84"/>
      <c r="TVI13" s="84"/>
      <c r="TVJ13" s="84"/>
      <c r="TVK13" s="84"/>
      <c r="TVL13" s="84"/>
      <c r="TVM13" s="84"/>
      <c r="TVN13" s="84"/>
      <c r="TVO13" s="84"/>
      <c r="TVP13" s="84"/>
      <c r="TVQ13" s="84"/>
      <c r="TVR13" s="84"/>
      <c r="TVS13" s="84"/>
      <c r="TVT13" s="84"/>
      <c r="TVU13" s="84"/>
      <c r="TVV13" s="84"/>
      <c r="TVW13" s="84"/>
      <c r="TVX13" s="84"/>
      <c r="TVY13" s="84"/>
      <c r="TVZ13" s="84"/>
      <c r="TWA13" s="84"/>
      <c r="TWB13" s="84"/>
      <c r="TWC13" s="84"/>
      <c r="TWD13" s="84"/>
      <c r="TWE13" s="84"/>
      <c r="TWF13" s="84"/>
      <c r="TWG13" s="84"/>
      <c r="TWH13" s="84"/>
      <c r="TWI13" s="84"/>
      <c r="TWJ13" s="84"/>
      <c r="TWK13" s="84"/>
      <c r="TWL13" s="84"/>
      <c r="TWM13" s="84"/>
      <c r="TWN13" s="84"/>
      <c r="TWO13" s="84"/>
      <c r="TWP13" s="84"/>
      <c r="TWQ13" s="84"/>
      <c r="TWR13" s="84"/>
      <c r="TWS13" s="84"/>
      <c r="TWT13" s="84"/>
      <c r="TWU13" s="84"/>
      <c r="TWV13" s="84"/>
      <c r="TWW13" s="84"/>
      <c r="TWX13" s="84"/>
      <c r="TWY13" s="84"/>
      <c r="TWZ13" s="84"/>
      <c r="TXA13" s="84"/>
      <c r="TXB13" s="84"/>
      <c r="TXC13" s="84"/>
      <c r="TXD13" s="84"/>
      <c r="TXE13" s="84"/>
      <c r="TXF13" s="84"/>
      <c r="TXG13" s="84"/>
      <c r="TXH13" s="84"/>
      <c r="TXI13" s="84"/>
      <c r="TXJ13" s="84"/>
      <c r="TXK13" s="84"/>
      <c r="TXL13" s="84"/>
      <c r="TXM13" s="84"/>
      <c r="TXN13" s="84"/>
      <c r="TXO13" s="84"/>
      <c r="TXP13" s="84"/>
      <c r="TXQ13" s="84"/>
      <c r="TXR13" s="84"/>
      <c r="TXS13" s="84"/>
      <c r="TXT13" s="84"/>
      <c r="TXU13" s="84"/>
      <c r="TXV13" s="84"/>
      <c r="TXW13" s="84"/>
      <c r="TXX13" s="84"/>
      <c r="TXY13" s="84"/>
      <c r="TXZ13" s="84"/>
      <c r="TYA13" s="84"/>
      <c r="TYB13" s="84"/>
      <c r="TYC13" s="84"/>
      <c r="TYD13" s="84"/>
      <c r="TYE13" s="84"/>
      <c r="TYF13" s="84"/>
      <c r="TYG13" s="84"/>
      <c r="TYH13" s="84"/>
      <c r="TYI13" s="84"/>
      <c r="TYJ13" s="84"/>
      <c r="TYK13" s="84"/>
      <c r="TYL13" s="84"/>
      <c r="TYM13" s="84"/>
      <c r="TYN13" s="84"/>
      <c r="TYO13" s="84"/>
      <c r="TYP13" s="84"/>
      <c r="TYQ13" s="84"/>
      <c r="TYR13" s="84"/>
      <c r="TYS13" s="84"/>
      <c r="TYT13" s="84"/>
      <c r="TYU13" s="84"/>
      <c r="TYV13" s="84"/>
      <c r="TYW13" s="84"/>
      <c r="TYX13" s="84"/>
      <c r="TYY13" s="84"/>
      <c r="TYZ13" s="84"/>
      <c r="TZA13" s="84"/>
      <c r="TZB13" s="84"/>
      <c r="TZC13" s="84"/>
      <c r="TZD13" s="84"/>
      <c r="TZE13" s="84"/>
      <c r="TZF13" s="84"/>
      <c r="TZG13" s="84"/>
      <c r="TZH13" s="84"/>
      <c r="TZI13" s="84"/>
      <c r="TZJ13" s="84"/>
      <c r="TZK13" s="84"/>
      <c r="TZL13" s="84"/>
      <c r="TZM13" s="84"/>
      <c r="TZN13" s="84"/>
      <c r="TZO13" s="84"/>
      <c r="TZP13" s="84"/>
      <c r="TZQ13" s="84"/>
      <c r="TZR13" s="84"/>
      <c r="TZS13" s="84"/>
      <c r="TZT13" s="84"/>
      <c r="TZU13" s="84"/>
      <c r="TZV13" s="84"/>
      <c r="TZW13" s="84"/>
      <c r="TZX13" s="84"/>
      <c r="TZY13" s="84"/>
      <c r="TZZ13" s="84"/>
      <c r="UAA13" s="84"/>
      <c r="UAB13" s="84"/>
      <c r="UAC13" s="84"/>
      <c r="UAD13" s="84"/>
      <c r="UAE13" s="84"/>
      <c r="UAF13" s="84"/>
      <c r="UAG13" s="84"/>
      <c r="UAH13" s="84"/>
      <c r="UAI13" s="84"/>
      <c r="UAJ13" s="84"/>
      <c r="UAK13" s="84"/>
      <c r="UAL13" s="84"/>
      <c r="UAM13" s="84"/>
      <c r="UAN13" s="84"/>
      <c r="UAO13" s="84"/>
      <c r="UAP13" s="84"/>
      <c r="UAQ13" s="84"/>
      <c r="UAR13" s="84"/>
      <c r="UAS13" s="84"/>
      <c r="UAT13" s="84"/>
      <c r="UAU13" s="84"/>
      <c r="UAV13" s="84"/>
      <c r="UAW13" s="84"/>
      <c r="UAX13" s="84"/>
      <c r="UAY13" s="84"/>
      <c r="UAZ13" s="84"/>
      <c r="UBA13" s="84"/>
      <c r="UBB13" s="84"/>
      <c r="UBC13" s="84"/>
      <c r="UBD13" s="84"/>
      <c r="UBE13" s="84"/>
      <c r="UBF13" s="84"/>
      <c r="UBG13" s="84"/>
      <c r="UBH13" s="84"/>
      <c r="UBI13" s="84"/>
      <c r="UBJ13" s="84"/>
      <c r="UBK13" s="84"/>
      <c r="UBL13" s="84"/>
      <c r="UBM13" s="84"/>
      <c r="UBN13" s="84"/>
      <c r="UBO13" s="84"/>
      <c r="UBP13" s="84"/>
      <c r="UBQ13" s="84"/>
      <c r="UBR13" s="84"/>
      <c r="UBS13" s="84"/>
      <c r="UBT13" s="84"/>
      <c r="UBU13" s="84"/>
      <c r="UBV13" s="84"/>
      <c r="UBW13" s="84"/>
      <c r="UBX13" s="84"/>
      <c r="UBY13" s="84"/>
      <c r="UBZ13" s="84"/>
      <c r="UCA13" s="84"/>
      <c r="UCB13" s="84"/>
      <c r="UCC13" s="84"/>
      <c r="UCD13" s="84"/>
      <c r="UCE13" s="84"/>
      <c r="UCF13" s="84"/>
      <c r="UCG13" s="84"/>
      <c r="UCH13" s="84"/>
      <c r="UCI13" s="84"/>
      <c r="UCJ13" s="84"/>
      <c r="UCK13" s="84"/>
      <c r="UCL13" s="84"/>
      <c r="UCM13" s="84"/>
      <c r="UCN13" s="84"/>
      <c r="UCO13" s="84"/>
      <c r="UCP13" s="84"/>
      <c r="UCQ13" s="84"/>
      <c r="UCR13" s="84"/>
      <c r="UCS13" s="84"/>
      <c r="UCT13" s="84"/>
      <c r="UCU13" s="84"/>
      <c r="UCV13" s="84"/>
      <c r="UCW13" s="84"/>
      <c r="UCX13" s="84"/>
      <c r="UCY13" s="84"/>
      <c r="UCZ13" s="84"/>
      <c r="UDA13" s="84"/>
      <c r="UDB13" s="84"/>
      <c r="UDC13" s="84"/>
      <c r="UDD13" s="84"/>
      <c r="UDE13" s="84"/>
      <c r="UDF13" s="84"/>
      <c r="UDG13" s="84"/>
      <c r="UDH13" s="84"/>
      <c r="UDI13" s="84"/>
      <c r="UDJ13" s="84"/>
      <c r="UDK13" s="84"/>
      <c r="UDL13" s="84"/>
      <c r="UDM13" s="84"/>
      <c r="UDN13" s="84"/>
      <c r="UDO13" s="84"/>
      <c r="UDP13" s="84"/>
      <c r="UDQ13" s="84"/>
      <c r="UDR13" s="84"/>
      <c r="UDS13" s="84"/>
      <c r="UDT13" s="84"/>
      <c r="UDU13" s="84"/>
      <c r="UDV13" s="84"/>
      <c r="UDW13" s="84"/>
      <c r="UDX13" s="84"/>
      <c r="UDY13" s="84"/>
      <c r="UDZ13" s="84"/>
      <c r="UEA13" s="84"/>
      <c r="UEB13" s="84"/>
      <c r="UEC13" s="84"/>
      <c r="UED13" s="84"/>
      <c r="UEE13" s="84"/>
      <c r="UEF13" s="84"/>
      <c r="UEG13" s="84"/>
      <c r="UEH13" s="84"/>
      <c r="UEI13" s="84"/>
      <c r="UEJ13" s="84"/>
      <c r="UEK13" s="84"/>
      <c r="UEL13" s="84"/>
      <c r="UEM13" s="84"/>
      <c r="UEN13" s="84"/>
      <c r="UEO13" s="84"/>
      <c r="UEP13" s="84"/>
      <c r="UEQ13" s="84"/>
      <c r="UER13" s="84"/>
      <c r="UES13" s="84"/>
      <c r="UET13" s="84"/>
      <c r="UEU13" s="84"/>
      <c r="UEV13" s="84"/>
      <c r="UEW13" s="84"/>
      <c r="UEX13" s="84"/>
      <c r="UEY13" s="84"/>
      <c r="UEZ13" s="84"/>
      <c r="UFA13" s="84"/>
      <c r="UFB13" s="84"/>
      <c r="UFC13" s="84"/>
      <c r="UFD13" s="84"/>
      <c r="UFE13" s="84"/>
      <c r="UFF13" s="84"/>
      <c r="UFG13" s="84"/>
      <c r="UFH13" s="84"/>
      <c r="UFI13" s="84"/>
      <c r="UFJ13" s="84"/>
      <c r="UFK13" s="84"/>
      <c r="UFL13" s="84"/>
      <c r="UFM13" s="84"/>
      <c r="UFN13" s="84"/>
      <c r="UFO13" s="84"/>
      <c r="UFP13" s="84"/>
      <c r="UFQ13" s="84"/>
      <c r="UFR13" s="84"/>
      <c r="UFS13" s="84"/>
      <c r="UFT13" s="84"/>
      <c r="UFU13" s="84"/>
      <c r="UFV13" s="84"/>
      <c r="UFW13" s="84"/>
      <c r="UFX13" s="84"/>
      <c r="UFY13" s="84"/>
      <c r="UFZ13" s="84"/>
      <c r="UGA13" s="84"/>
      <c r="UGB13" s="84"/>
      <c r="UGC13" s="84"/>
      <c r="UGD13" s="84"/>
      <c r="UGE13" s="84"/>
      <c r="UGF13" s="84"/>
      <c r="UGG13" s="84"/>
      <c r="UGH13" s="84"/>
      <c r="UGI13" s="84"/>
      <c r="UGJ13" s="84"/>
      <c r="UGK13" s="84"/>
      <c r="UGL13" s="84"/>
      <c r="UGM13" s="84"/>
      <c r="UGN13" s="84"/>
      <c r="UGO13" s="84"/>
      <c r="UGP13" s="84"/>
      <c r="UGQ13" s="84"/>
      <c r="UGR13" s="84"/>
      <c r="UGS13" s="84"/>
      <c r="UGT13" s="84"/>
      <c r="UGU13" s="84"/>
      <c r="UGV13" s="84"/>
      <c r="UGW13" s="84"/>
      <c r="UGX13" s="84"/>
      <c r="UGY13" s="84"/>
      <c r="UGZ13" s="84"/>
      <c r="UHA13" s="84"/>
      <c r="UHB13" s="84"/>
      <c r="UHC13" s="84"/>
      <c r="UHD13" s="84"/>
      <c r="UHE13" s="84"/>
      <c r="UHF13" s="84"/>
      <c r="UHG13" s="84"/>
      <c r="UHH13" s="84"/>
      <c r="UHI13" s="84"/>
      <c r="UHJ13" s="84"/>
      <c r="UHK13" s="84"/>
      <c r="UHL13" s="84"/>
      <c r="UHM13" s="84"/>
      <c r="UHN13" s="84"/>
      <c r="UHO13" s="84"/>
      <c r="UHP13" s="84"/>
      <c r="UHQ13" s="84"/>
      <c r="UHR13" s="84"/>
      <c r="UHS13" s="84"/>
      <c r="UHT13" s="84"/>
      <c r="UHU13" s="84"/>
      <c r="UHV13" s="84"/>
      <c r="UHW13" s="84"/>
      <c r="UHX13" s="84"/>
      <c r="UHY13" s="84"/>
      <c r="UHZ13" s="84"/>
      <c r="UIA13" s="84"/>
      <c r="UIB13" s="84"/>
      <c r="UIC13" s="84"/>
      <c r="UID13" s="84"/>
      <c r="UIE13" s="84"/>
      <c r="UIF13" s="84"/>
      <c r="UIG13" s="84"/>
      <c r="UIH13" s="84"/>
      <c r="UII13" s="84"/>
      <c r="UIJ13" s="84"/>
      <c r="UIK13" s="84"/>
      <c r="UIL13" s="84"/>
      <c r="UIM13" s="84"/>
      <c r="UIN13" s="84"/>
      <c r="UIO13" s="84"/>
      <c r="UIP13" s="84"/>
      <c r="UIQ13" s="84"/>
      <c r="UIR13" s="84"/>
      <c r="UIS13" s="84"/>
      <c r="UIT13" s="84"/>
      <c r="UIU13" s="84"/>
      <c r="UIV13" s="84"/>
      <c r="UIW13" s="84"/>
      <c r="UIX13" s="84"/>
      <c r="UIY13" s="84"/>
      <c r="UIZ13" s="84"/>
      <c r="UJA13" s="84"/>
      <c r="UJB13" s="84"/>
      <c r="UJC13" s="84"/>
      <c r="UJD13" s="84"/>
      <c r="UJE13" s="84"/>
      <c r="UJF13" s="84"/>
      <c r="UJG13" s="84"/>
      <c r="UJH13" s="84"/>
      <c r="UJI13" s="84"/>
      <c r="UJJ13" s="84"/>
      <c r="UJK13" s="84"/>
      <c r="UJL13" s="84"/>
      <c r="UJM13" s="84"/>
      <c r="UJN13" s="84"/>
      <c r="UJO13" s="84"/>
      <c r="UJP13" s="84"/>
      <c r="UJQ13" s="84"/>
      <c r="UJR13" s="84"/>
      <c r="UJS13" s="84"/>
      <c r="UJT13" s="84"/>
      <c r="UJU13" s="84"/>
      <c r="UJV13" s="84"/>
      <c r="UJW13" s="84"/>
      <c r="UJX13" s="84"/>
      <c r="UJY13" s="84"/>
      <c r="UJZ13" s="84"/>
      <c r="UKA13" s="84"/>
      <c r="UKB13" s="84"/>
      <c r="UKC13" s="84"/>
      <c r="UKD13" s="84"/>
      <c r="UKE13" s="84"/>
      <c r="UKF13" s="84"/>
      <c r="UKG13" s="84"/>
      <c r="UKH13" s="84"/>
      <c r="UKI13" s="84"/>
      <c r="UKJ13" s="84"/>
      <c r="UKK13" s="84"/>
      <c r="UKL13" s="84"/>
      <c r="UKM13" s="84"/>
      <c r="UKN13" s="84"/>
      <c r="UKO13" s="84"/>
      <c r="UKP13" s="84"/>
      <c r="UKQ13" s="84"/>
      <c r="UKR13" s="84"/>
      <c r="UKS13" s="84"/>
      <c r="UKT13" s="84"/>
      <c r="UKU13" s="84"/>
      <c r="UKV13" s="84"/>
      <c r="UKW13" s="84"/>
      <c r="UKX13" s="84"/>
      <c r="UKY13" s="84"/>
      <c r="UKZ13" s="84"/>
      <c r="ULA13" s="84"/>
      <c r="ULB13" s="84"/>
      <c r="ULC13" s="84"/>
      <c r="ULD13" s="84"/>
      <c r="ULE13" s="84"/>
      <c r="ULF13" s="84"/>
      <c r="ULG13" s="84"/>
      <c r="ULH13" s="84"/>
      <c r="ULI13" s="84"/>
      <c r="ULJ13" s="84"/>
      <c r="ULK13" s="84"/>
      <c r="ULL13" s="84"/>
      <c r="ULM13" s="84"/>
      <c r="ULN13" s="84"/>
      <c r="ULO13" s="84"/>
      <c r="ULP13" s="84"/>
      <c r="ULQ13" s="84"/>
      <c r="ULR13" s="84"/>
      <c r="ULS13" s="84"/>
      <c r="ULT13" s="84"/>
      <c r="ULU13" s="84"/>
      <c r="ULV13" s="84"/>
      <c r="ULW13" s="84"/>
      <c r="ULX13" s="84"/>
      <c r="ULY13" s="84"/>
      <c r="ULZ13" s="84"/>
      <c r="UMA13" s="84"/>
      <c r="UMB13" s="84"/>
      <c r="UMC13" s="84"/>
      <c r="UMD13" s="84"/>
      <c r="UME13" s="84"/>
      <c r="UMF13" s="84"/>
      <c r="UMG13" s="84"/>
      <c r="UMH13" s="84"/>
      <c r="UMI13" s="84"/>
      <c r="UMJ13" s="84"/>
      <c r="UMK13" s="84"/>
      <c r="UML13" s="84"/>
      <c r="UMM13" s="84"/>
      <c r="UMN13" s="84"/>
      <c r="UMO13" s="84"/>
      <c r="UMP13" s="84"/>
      <c r="UMQ13" s="84"/>
      <c r="UMR13" s="84"/>
      <c r="UMS13" s="84"/>
      <c r="UMT13" s="84"/>
      <c r="UMU13" s="84"/>
      <c r="UMV13" s="84"/>
      <c r="UMW13" s="84"/>
      <c r="UMX13" s="84"/>
      <c r="UMY13" s="84"/>
      <c r="UMZ13" s="84"/>
      <c r="UNA13" s="84"/>
      <c r="UNB13" s="84"/>
      <c r="UNC13" s="84"/>
      <c r="UND13" s="84"/>
      <c r="UNE13" s="84"/>
      <c r="UNF13" s="84"/>
      <c r="UNG13" s="84"/>
      <c r="UNH13" s="84"/>
      <c r="UNI13" s="84"/>
      <c r="UNJ13" s="84"/>
      <c r="UNK13" s="84"/>
      <c r="UNL13" s="84"/>
      <c r="UNM13" s="84"/>
      <c r="UNN13" s="84"/>
      <c r="UNO13" s="84"/>
      <c r="UNP13" s="84"/>
      <c r="UNQ13" s="84"/>
      <c r="UNR13" s="84"/>
      <c r="UNS13" s="84"/>
      <c r="UNT13" s="84"/>
      <c r="UNU13" s="84"/>
      <c r="UNV13" s="84"/>
      <c r="UNW13" s="84"/>
      <c r="UNX13" s="84"/>
      <c r="UNY13" s="84"/>
      <c r="UNZ13" s="84"/>
      <c r="UOA13" s="84"/>
      <c r="UOB13" s="84"/>
      <c r="UOC13" s="84"/>
      <c r="UOD13" s="84"/>
      <c r="UOE13" s="84"/>
      <c r="UOF13" s="84"/>
      <c r="UOG13" s="84"/>
      <c r="UOH13" s="84"/>
      <c r="UOI13" s="84"/>
      <c r="UOJ13" s="84"/>
      <c r="UOK13" s="84"/>
      <c r="UOL13" s="84"/>
      <c r="UOM13" s="84"/>
      <c r="UON13" s="84"/>
      <c r="UOO13" s="84"/>
      <c r="UOP13" s="84"/>
      <c r="UOQ13" s="84"/>
      <c r="UOR13" s="84"/>
      <c r="UOS13" s="84"/>
      <c r="UOT13" s="84"/>
      <c r="UOU13" s="84"/>
      <c r="UOV13" s="84"/>
      <c r="UOW13" s="84"/>
      <c r="UOX13" s="84"/>
      <c r="UOY13" s="84"/>
      <c r="UOZ13" s="84"/>
      <c r="UPA13" s="84"/>
      <c r="UPB13" s="84"/>
      <c r="UPC13" s="84"/>
      <c r="UPD13" s="84"/>
      <c r="UPE13" s="84"/>
      <c r="UPF13" s="84"/>
      <c r="UPG13" s="84"/>
      <c r="UPH13" s="84"/>
      <c r="UPI13" s="84"/>
      <c r="UPJ13" s="84"/>
      <c r="UPK13" s="84"/>
      <c r="UPL13" s="84"/>
      <c r="UPM13" s="84"/>
      <c r="UPN13" s="84"/>
      <c r="UPO13" s="84"/>
      <c r="UPP13" s="84"/>
      <c r="UPQ13" s="84"/>
      <c r="UPR13" s="84"/>
      <c r="UPS13" s="84"/>
      <c r="UPT13" s="84"/>
      <c r="UPU13" s="84"/>
      <c r="UPV13" s="84"/>
      <c r="UPW13" s="84"/>
      <c r="UPX13" s="84"/>
      <c r="UPY13" s="84"/>
      <c r="UPZ13" s="84"/>
      <c r="UQA13" s="84"/>
      <c r="UQB13" s="84"/>
      <c r="UQC13" s="84"/>
      <c r="UQD13" s="84"/>
      <c r="UQE13" s="84"/>
      <c r="UQF13" s="84"/>
      <c r="UQG13" s="84"/>
      <c r="UQH13" s="84"/>
      <c r="UQI13" s="84"/>
      <c r="UQJ13" s="84"/>
      <c r="UQK13" s="84"/>
      <c r="UQL13" s="84"/>
      <c r="UQM13" s="84"/>
      <c r="UQN13" s="84"/>
      <c r="UQO13" s="84"/>
      <c r="UQP13" s="84"/>
      <c r="UQQ13" s="84"/>
      <c r="UQR13" s="84"/>
      <c r="UQS13" s="84"/>
      <c r="UQT13" s="84"/>
      <c r="UQU13" s="84"/>
      <c r="UQV13" s="84"/>
      <c r="UQW13" s="84"/>
      <c r="UQX13" s="84"/>
      <c r="UQY13" s="84"/>
      <c r="UQZ13" s="84"/>
      <c r="URA13" s="84"/>
      <c r="URB13" s="84"/>
      <c r="URC13" s="84"/>
      <c r="URD13" s="84"/>
      <c r="URE13" s="84"/>
      <c r="URF13" s="84"/>
      <c r="URG13" s="84"/>
      <c r="URH13" s="84"/>
      <c r="URI13" s="84"/>
      <c r="URJ13" s="84"/>
      <c r="URK13" s="84"/>
      <c r="URL13" s="84"/>
      <c r="URM13" s="84"/>
      <c r="URN13" s="84"/>
      <c r="URO13" s="84"/>
      <c r="URP13" s="84"/>
      <c r="URQ13" s="84"/>
      <c r="URR13" s="84"/>
      <c r="URS13" s="84"/>
      <c r="URT13" s="84"/>
      <c r="URU13" s="84"/>
      <c r="URV13" s="84"/>
      <c r="URW13" s="84"/>
      <c r="URX13" s="84"/>
      <c r="URY13" s="84"/>
      <c r="URZ13" s="84"/>
      <c r="USA13" s="84"/>
      <c r="USB13" s="84"/>
      <c r="USC13" s="84"/>
      <c r="USD13" s="84"/>
      <c r="USE13" s="84"/>
      <c r="USF13" s="84"/>
      <c r="USG13" s="84"/>
      <c r="USH13" s="84"/>
      <c r="USI13" s="84"/>
      <c r="USJ13" s="84"/>
      <c r="USK13" s="84"/>
      <c r="USL13" s="84"/>
      <c r="USM13" s="84"/>
      <c r="USN13" s="84"/>
      <c r="USO13" s="84"/>
      <c r="USP13" s="84"/>
      <c r="USQ13" s="84"/>
      <c r="USR13" s="84"/>
      <c r="USS13" s="84"/>
      <c r="UST13" s="84"/>
      <c r="USU13" s="84"/>
      <c r="USV13" s="84"/>
      <c r="USW13" s="84"/>
      <c r="USX13" s="84"/>
      <c r="USY13" s="84"/>
      <c r="USZ13" s="84"/>
      <c r="UTA13" s="84"/>
      <c r="UTB13" s="84"/>
      <c r="UTC13" s="84"/>
      <c r="UTD13" s="84"/>
      <c r="UTE13" s="84"/>
      <c r="UTF13" s="84"/>
      <c r="UTG13" s="84"/>
      <c r="UTH13" s="84"/>
      <c r="UTI13" s="84"/>
      <c r="UTJ13" s="84"/>
      <c r="UTK13" s="84"/>
      <c r="UTL13" s="84"/>
      <c r="UTM13" s="84"/>
      <c r="UTN13" s="84"/>
      <c r="UTO13" s="84"/>
      <c r="UTP13" s="84"/>
      <c r="UTQ13" s="84"/>
      <c r="UTR13" s="84"/>
      <c r="UTS13" s="84"/>
      <c r="UTT13" s="84"/>
      <c r="UTU13" s="84"/>
      <c r="UTV13" s="84"/>
      <c r="UTW13" s="84"/>
      <c r="UTX13" s="84"/>
      <c r="UTY13" s="84"/>
      <c r="UTZ13" s="84"/>
      <c r="UUA13" s="84"/>
      <c r="UUB13" s="84"/>
      <c r="UUC13" s="84"/>
      <c r="UUD13" s="84"/>
      <c r="UUE13" s="84"/>
      <c r="UUF13" s="84"/>
      <c r="UUG13" s="84"/>
      <c r="UUH13" s="84"/>
      <c r="UUI13" s="84"/>
      <c r="UUJ13" s="84"/>
      <c r="UUK13" s="84"/>
      <c r="UUL13" s="84"/>
      <c r="UUM13" s="84"/>
      <c r="UUN13" s="84"/>
      <c r="UUO13" s="84"/>
      <c r="UUP13" s="84"/>
      <c r="UUQ13" s="84"/>
      <c r="UUR13" s="84"/>
      <c r="UUS13" s="84"/>
      <c r="UUT13" s="84"/>
      <c r="UUU13" s="84"/>
      <c r="UUV13" s="84"/>
      <c r="UUW13" s="84"/>
      <c r="UUX13" s="84"/>
      <c r="UUY13" s="84"/>
      <c r="UUZ13" s="84"/>
      <c r="UVA13" s="84"/>
      <c r="UVB13" s="84"/>
      <c r="UVC13" s="84"/>
      <c r="UVD13" s="84"/>
      <c r="UVE13" s="84"/>
      <c r="UVF13" s="84"/>
      <c r="UVG13" s="84"/>
      <c r="UVH13" s="84"/>
      <c r="UVI13" s="84"/>
      <c r="UVJ13" s="84"/>
      <c r="UVK13" s="84"/>
      <c r="UVL13" s="84"/>
      <c r="UVM13" s="84"/>
      <c r="UVN13" s="84"/>
      <c r="UVO13" s="84"/>
      <c r="UVP13" s="84"/>
      <c r="UVQ13" s="84"/>
      <c r="UVR13" s="84"/>
      <c r="UVS13" s="84"/>
      <c r="UVT13" s="84"/>
      <c r="UVU13" s="84"/>
      <c r="UVV13" s="84"/>
      <c r="UVW13" s="84"/>
      <c r="UVX13" s="84"/>
      <c r="UVY13" s="84"/>
      <c r="UVZ13" s="84"/>
      <c r="UWA13" s="84"/>
      <c r="UWB13" s="84"/>
      <c r="UWC13" s="84"/>
      <c r="UWD13" s="84"/>
      <c r="UWE13" s="84"/>
      <c r="UWF13" s="84"/>
      <c r="UWG13" s="84"/>
      <c r="UWH13" s="84"/>
      <c r="UWI13" s="84"/>
      <c r="UWJ13" s="84"/>
      <c r="UWK13" s="84"/>
      <c r="UWL13" s="84"/>
      <c r="UWM13" s="84"/>
      <c r="UWN13" s="84"/>
      <c r="UWO13" s="84"/>
      <c r="UWP13" s="84"/>
      <c r="UWQ13" s="84"/>
      <c r="UWR13" s="84"/>
      <c r="UWS13" s="84"/>
      <c r="UWT13" s="84"/>
      <c r="UWU13" s="84"/>
      <c r="UWV13" s="84"/>
      <c r="UWW13" s="84"/>
      <c r="UWX13" s="84"/>
      <c r="UWY13" s="84"/>
      <c r="UWZ13" s="84"/>
      <c r="UXA13" s="84"/>
      <c r="UXB13" s="84"/>
      <c r="UXC13" s="84"/>
      <c r="UXD13" s="84"/>
      <c r="UXE13" s="84"/>
      <c r="UXF13" s="84"/>
      <c r="UXG13" s="84"/>
      <c r="UXH13" s="84"/>
      <c r="UXI13" s="84"/>
      <c r="UXJ13" s="84"/>
      <c r="UXK13" s="84"/>
      <c r="UXL13" s="84"/>
      <c r="UXM13" s="84"/>
      <c r="UXN13" s="84"/>
      <c r="UXO13" s="84"/>
      <c r="UXP13" s="84"/>
      <c r="UXQ13" s="84"/>
      <c r="UXR13" s="84"/>
      <c r="UXS13" s="84"/>
      <c r="UXT13" s="84"/>
      <c r="UXU13" s="84"/>
      <c r="UXV13" s="84"/>
      <c r="UXW13" s="84"/>
      <c r="UXX13" s="84"/>
      <c r="UXY13" s="84"/>
      <c r="UXZ13" s="84"/>
      <c r="UYA13" s="84"/>
      <c r="UYB13" s="84"/>
      <c r="UYC13" s="84"/>
      <c r="UYD13" s="84"/>
      <c r="UYE13" s="84"/>
      <c r="UYF13" s="84"/>
      <c r="UYG13" s="84"/>
      <c r="UYH13" s="84"/>
      <c r="UYI13" s="84"/>
      <c r="UYJ13" s="84"/>
      <c r="UYK13" s="84"/>
      <c r="UYL13" s="84"/>
      <c r="UYM13" s="84"/>
      <c r="UYN13" s="84"/>
      <c r="UYO13" s="84"/>
      <c r="UYP13" s="84"/>
      <c r="UYQ13" s="84"/>
      <c r="UYR13" s="84"/>
      <c r="UYS13" s="84"/>
      <c r="UYT13" s="84"/>
      <c r="UYU13" s="84"/>
      <c r="UYV13" s="84"/>
      <c r="UYW13" s="84"/>
      <c r="UYX13" s="84"/>
      <c r="UYY13" s="84"/>
      <c r="UYZ13" s="84"/>
      <c r="UZA13" s="84"/>
      <c r="UZB13" s="84"/>
      <c r="UZC13" s="84"/>
      <c r="UZD13" s="84"/>
      <c r="UZE13" s="84"/>
      <c r="UZF13" s="84"/>
      <c r="UZG13" s="84"/>
      <c r="UZH13" s="84"/>
      <c r="UZI13" s="84"/>
      <c r="UZJ13" s="84"/>
      <c r="UZK13" s="84"/>
      <c r="UZL13" s="84"/>
      <c r="UZM13" s="84"/>
      <c r="UZN13" s="84"/>
      <c r="UZO13" s="84"/>
      <c r="UZP13" s="84"/>
      <c r="UZQ13" s="84"/>
      <c r="UZR13" s="84"/>
      <c r="UZS13" s="84"/>
      <c r="UZT13" s="84"/>
      <c r="UZU13" s="84"/>
      <c r="UZV13" s="84"/>
      <c r="UZW13" s="84"/>
      <c r="UZX13" s="84"/>
      <c r="UZY13" s="84"/>
      <c r="UZZ13" s="84"/>
      <c r="VAA13" s="84"/>
      <c r="VAB13" s="84"/>
      <c r="VAC13" s="84"/>
      <c r="VAD13" s="84"/>
      <c r="VAE13" s="84"/>
      <c r="VAF13" s="84"/>
      <c r="VAG13" s="84"/>
      <c r="VAH13" s="84"/>
      <c r="VAI13" s="84"/>
      <c r="VAJ13" s="84"/>
      <c r="VAK13" s="84"/>
      <c r="VAL13" s="84"/>
      <c r="VAM13" s="84"/>
      <c r="VAN13" s="84"/>
      <c r="VAO13" s="84"/>
      <c r="VAP13" s="84"/>
      <c r="VAQ13" s="84"/>
      <c r="VAR13" s="84"/>
      <c r="VAS13" s="84"/>
      <c r="VAT13" s="84"/>
      <c r="VAU13" s="84"/>
      <c r="VAV13" s="84"/>
      <c r="VAW13" s="84"/>
      <c r="VAX13" s="84"/>
      <c r="VAY13" s="84"/>
      <c r="VAZ13" s="84"/>
      <c r="VBA13" s="84"/>
      <c r="VBB13" s="84"/>
      <c r="VBC13" s="84"/>
      <c r="VBD13" s="84"/>
      <c r="VBE13" s="84"/>
      <c r="VBF13" s="84"/>
      <c r="VBG13" s="84"/>
      <c r="VBH13" s="84"/>
      <c r="VBI13" s="84"/>
      <c r="VBJ13" s="84"/>
      <c r="VBK13" s="84"/>
      <c r="VBL13" s="84"/>
      <c r="VBM13" s="84"/>
      <c r="VBN13" s="84"/>
      <c r="VBO13" s="84"/>
      <c r="VBP13" s="84"/>
      <c r="VBQ13" s="84"/>
      <c r="VBR13" s="84"/>
      <c r="VBS13" s="84"/>
      <c r="VBT13" s="84"/>
      <c r="VBU13" s="84"/>
      <c r="VBV13" s="84"/>
      <c r="VBW13" s="84"/>
      <c r="VBX13" s="84"/>
      <c r="VBY13" s="84"/>
      <c r="VBZ13" s="84"/>
      <c r="VCA13" s="84"/>
      <c r="VCB13" s="84"/>
      <c r="VCC13" s="84"/>
      <c r="VCD13" s="84"/>
      <c r="VCE13" s="84"/>
      <c r="VCF13" s="84"/>
      <c r="VCG13" s="84"/>
      <c r="VCH13" s="84"/>
      <c r="VCI13" s="84"/>
      <c r="VCJ13" s="84"/>
      <c r="VCK13" s="84"/>
      <c r="VCL13" s="84"/>
      <c r="VCM13" s="84"/>
      <c r="VCN13" s="84"/>
      <c r="VCO13" s="84"/>
      <c r="VCP13" s="84"/>
      <c r="VCQ13" s="84"/>
      <c r="VCR13" s="84"/>
      <c r="VCS13" s="84"/>
      <c r="VCT13" s="84"/>
      <c r="VCU13" s="84"/>
      <c r="VCV13" s="84"/>
      <c r="VCW13" s="84"/>
      <c r="VCX13" s="84"/>
      <c r="VCY13" s="84"/>
      <c r="VCZ13" s="84"/>
      <c r="VDA13" s="84"/>
      <c r="VDB13" s="84"/>
      <c r="VDC13" s="84"/>
      <c r="VDD13" s="84"/>
      <c r="VDE13" s="84"/>
      <c r="VDF13" s="84"/>
      <c r="VDG13" s="84"/>
      <c r="VDH13" s="84"/>
      <c r="VDI13" s="84"/>
      <c r="VDJ13" s="84"/>
      <c r="VDK13" s="84"/>
      <c r="VDL13" s="84"/>
      <c r="VDM13" s="84"/>
      <c r="VDN13" s="84"/>
      <c r="VDO13" s="84"/>
      <c r="VDP13" s="84"/>
      <c r="VDQ13" s="84"/>
      <c r="VDR13" s="84"/>
      <c r="VDS13" s="84"/>
      <c r="VDT13" s="84"/>
      <c r="VDU13" s="84"/>
      <c r="VDV13" s="84"/>
      <c r="VDW13" s="84"/>
      <c r="VDX13" s="84"/>
      <c r="VDY13" s="84"/>
      <c r="VDZ13" s="84"/>
      <c r="VEA13" s="84"/>
      <c r="VEB13" s="84"/>
      <c r="VEC13" s="84"/>
      <c r="VED13" s="84"/>
      <c r="VEE13" s="84"/>
      <c r="VEF13" s="84"/>
      <c r="VEG13" s="84"/>
      <c r="VEH13" s="84"/>
      <c r="VEI13" s="84"/>
      <c r="VEJ13" s="84"/>
      <c r="VEK13" s="84"/>
      <c r="VEL13" s="84"/>
      <c r="VEM13" s="84"/>
      <c r="VEN13" s="84"/>
      <c r="VEO13" s="84"/>
      <c r="VEP13" s="84"/>
      <c r="VEQ13" s="84"/>
      <c r="VER13" s="84"/>
      <c r="VES13" s="84"/>
      <c r="VET13" s="84"/>
      <c r="VEU13" s="84"/>
      <c r="VEV13" s="84"/>
      <c r="VEW13" s="84"/>
      <c r="VEX13" s="84"/>
      <c r="VEY13" s="84"/>
      <c r="VEZ13" s="84"/>
      <c r="VFA13" s="84"/>
      <c r="VFB13" s="84"/>
      <c r="VFC13" s="84"/>
      <c r="VFD13" s="84"/>
      <c r="VFE13" s="84"/>
      <c r="VFF13" s="84"/>
      <c r="VFG13" s="84"/>
      <c r="VFH13" s="84"/>
      <c r="VFI13" s="84"/>
      <c r="VFJ13" s="84"/>
      <c r="VFK13" s="84"/>
      <c r="VFL13" s="84"/>
      <c r="VFM13" s="84"/>
      <c r="VFN13" s="84"/>
      <c r="VFO13" s="84"/>
      <c r="VFP13" s="84"/>
      <c r="VFQ13" s="84"/>
      <c r="VFR13" s="84"/>
      <c r="VFS13" s="84"/>
      <c r="VFT13" s="84"/>
      <c r="VFU13" s="84"/>
      <c r="VFV13" s="84"/>
      <c r="VFW13" s="84"/>
      <c r="VFX13" s="84"/>
      <c r="VFY13" s="84"/>
      <c r="VFZ13" s="84"/>
      <c r="VGA13" s="84"/>
      <c r="VGB13" s="84"/>
      <c r="VGC13" s="84"/>
      <c r="VGD13" s="84"/>
      <c r="VGE13" s="84"/>
      <c r="VGF13" s="84"/>
      <c r="VGG13" s="84"/>
      <c r="VGH13" s="84"/>
      <c r="VGI13" s="84"/>
      <c r="VGJ13" s="84"/>
      <c r="VGK13" s="84"/>
      <c r="VGL13" s="84"/>
      <c r="VGM13" s="84"/>
      <c r="VGN13" s="84"/>
      <c r="VGO13" s="84"/>
      <c r="VGP13" s="84"/>
      <c r="VGQ13" s="84"/>
      <c r="VGR13" s="84"/>
      <c r="VGS13" s="84"/>
      <c r="VGT13" s="84"/>
      <c r="VGU13" s="84"/>
      <c r="VGV13" s="84"/>
      <c r="VGW13" s="84"/>
      <c r="VGX13" s="84"/>
      <c r="VGY13" s="84"/>
      <c r="VGZ13" s="84"/>
      <c r="VHA13" s="84"/>
      <c r="VHB13" s="84"/>
      <c r="VHC13" s="84"/>
      <c r="VHD13" s="84"/>
      <c r="VHE13" s="84"/>
      <c r="VHF13" s="84"/>
      <c r="VHG13" s="84"/>
      <c r="VHH13" s="84"/>
      <c r="VHI13" s="84"/>
      <c r="VHJ13" s="84"/>
      <c r="VHK13" s="84"/>
      <c r="VHL13" s="84"/>
      <c r="VHM13" s="84"/>
      <c r="VHN13" s="84"/>
      <c r="VHO13" s="84"/>
      <c r="VHP13" s="84"/>
      <c r="VHQ13" s="84"/>
      <c r="VHR13" s="84"/>
      <c r="VHS13" s="84"/>
      <c r="VHT13" s="84"/>
      <c r="VHU13" s="84"/>
      <c r="VHV13" s="84"/>
      <c r="VHW13" s="84"/>
      <c r="VHX13" s="84"/>
      <c r="VHY13" s="84"/>
      <c r="VHZ13" s="84"/>
      <c r="VIA13" s="84"/>
      <c r="VIB13" s="84"/>
      <c r="VIC13" s="84"/>
      <c r="VID13" s="84"/>
      <c r="VIE13" s="84"/>
      <c r="VIF13" s="84"/>
      <c r="VIG13" s="84"/>
      <c r="VIH13" s="84"/>
      <c r="VII13" s="84"/>
      <c r="VIJ13" s="84"/>
      <c r="VIK13" s="84"/>
      <c r="VIL13" s="84"/>
      <c r="VIM13" s="84"/>
      <c r="VIN13" s="84"/>
      <c r="VIO13" s="84"/>
      <c r="VIP13" s="84"/>
      <c r="VIQ13" s="84"/>
      <c r="VIR13" s="84"/>
      <c r="VIS13" s="84"/>
      <c r="VIT13" s="84"/>
      <c r="VIU13" s="84"/>
      <c r="VIV13" s="84"/>
      <c r="VIW13" s="84"/>
      <c r="VIX13" s="84"/>
      <c r="VIY13" s="84"/>
      <c r="VIZ13" s="84"/>
      <c r="VJA13" s="84"/>
      <c r="VJB13" s="84"/>
      <c r="VJC13" s="84"/>
      <c r="VJD13" s="84"/>
      <c r="VJE13" s="84"/>
      <c r="VJF13" s="84"/>
      <c r="VJG13" s="84"/>
      <c r="VJH13" s="84"/>
      <c r="VJI13" s="84"/>
      <c r="VJJ13" s="84"/>
      <c r="VJK13" s="84"/>
      <c r="VJL13" s="84"/>
      <c r="VJM13" s="84"/>
      <c r="VJN13" s="84"/>
      <c r="VJO13" s="84"/>
      <c r="VJP13" s="84"/>
      <c r="VJQ13" s="84"/>
      <c r="VJR13" s="84"/>
      <c r="VJS13" s="84"/>
      <c r="VJT13" s="84"/>
      <c r="VJU13" s="84"/>
      <c r="VJV13" s="84"/>
      <c r="VJW13" s="84"/>
      <c r="VJX13" s="84"/>
      <c r="VJY13" s="84"/>
      <c r="VJZ13" s="84"/>
      <c r="VKA13" s="84"/>
      <c r="VKB13" s="84"/>
      <c r="VKC13" s="84"/>
      <c r="VKD13" s="84"/>
      <c r="VKE13" s="84"/>
      <c r="VKF13" s="84"/>
      <c r="VKG13" s="84"/>
      <c r="VKH13" s="84"/>
      <c r="VKI13" s="84"/>
      <c r="VKJ13" s="84"/>
      <c r="VKK13" s="84"/>
      <c r="VKL13" s="84"/>
      <c r="VKM13" s="84"/>
      <c r="VKN13" s="84"/>
      <c r="VKO13" s="84"/>
      <c r="VKP13" s="84"/>
      <c r="VKQ13" s="84"/>
      <c r="VKR13" s="84"/>
      <c r="VKS13" s="84"/>
      <c r="VKT13" s="84"/>
      <c r="VKU13" s="84"/>
      <c r="VKV13" s="84"/>
      <c r="VKW13" s="84"/>
      <c r="VKX13" s="84"/>
      <c r="VKY13" s="84"/>
      <c r="VKZ13" s="84"/>
      <c r="VLA13" s="84"/>
      <c r="VLB13" s="84"/>
      <c r="VLC13" s="84"/>
      <c r="VLD13" s="84"/>
      <c r="VLE13" s="84"/>
      <c r="VLF13" s="84"/>
      <c r="VLG13" s="84"/>
      <c r="VLH13" s="84"/>
      <c r="VLI13" s="84"/>
      <c r="VLJ13" s="84"/>
      <c r="VLK13" s="84"/>
      <c r="VLL13" s="84"/>
      <c r="VLM13" s="84"/>
      <c r="VLN13" s="84"/>
      <c r="VLO13" s="84"/>
      <c r="VLP13" s="84"/>
      <c r="VLQ13" s="84"/>
      <c r="VLR13" s="84"/>
      <c r="VLS13" s="84"/>
      <c r="VLT13" s="84"/>
      <c r="VLU13" s="84"/>
      <c r="VLV13" s="84"/>
      <c r="VLW13" s="84"/>
      <c r="VLX13" s="84"/>
      <c r="VLY13" s="84"/>
      <c r="VLZ13" s="84"/>
      <c r="VMA13" s="84"/>
      <c r="VMB13" s="84"/>
      <c r="VMC13" s="84"/>
      <c r="VMD13" s="84"/>
      <c r="VME13" s="84"/>
      <c r="VMF13" s="84"/>
      <c r="VMG13" s="84"/>
      <c r="VMH13" s="84"/>
      <c r="VMI13" s="84"/>
      <c r="VMJ13" s="84"/>
      <c r="VMK13" s="84"/>
      <c r="VML13" s="84"/>
      <c r="VMM13" s="84"/>
      <c r="VMN13" s="84"/>
      <c r="VMO13" s="84"/>
      <c r="VMP13" s="84"/>
      <c r="VMQ13" s="84"/>
      <c r="VMR13" s="84"/>
      <c r="VMS13" s="84"/>
      <c r="VMT13" s="84"/>
      <c r="VMU13" s="84"/>
      <c r="VMV13" s="84"/>
      <c r="VMW13" s="84"/>
      <c r="VMX13" s="84"/>
      <c r="VMY13" s="84"/>
      <c r="VMZ13" s="84"/>
      <c r="VNA13" s="84"/>
      <c r="VNB13" s="84"/>
      <c r="VNC13" s="84"/>
      <c r="VND13" s="84"/>
      <c r="VNE13" s="84"/>
      <c r="VNF13" s="84"/>
      <c r="VNG13" s="84"/>
      <c r="VNH13" s="84"/>
      <c r="VNI13" s="84"/>
      <c r="VNJ13" s="84"/>
      <c r="VNK13" s="84"/>
      <c r="VNL13" s="84"/>
      <c r="VNM13" s="84"/>
      <c r="VNN13" s="84"/>
      <c r="VNO13" s="84"/>
      <c r="VNP13" s="84"/>
      <c r="VNQ13" s="84"/>
      <c r="VNR13" s="84"/>
      <c r="VNS13" s="84"/>
      <c r="VNT13" s="84"/>
      <c r="VNU13" s="84"/>
      <c r="VNV13" s="84"/>
      <c r="VNW13" s="84"/>
      <c r="VNX13" s="84"/>
      <c r="VNY13" s="84"/>
      <c r="VNZ13" s="84"/>
      <c r="VOA13" s="84"/>
      <c r="VOB13" s="84"/>
      <c r="VOC13" s="84"/>
      <c r="VOD13" s="84"/>
      <c r="VOE13" s="84"/>
      <c r="VOF13" s="84"/>
      <c r="VOG13" s="84"/>
      <c r="VOH13" s="84"/>
      <c r="VOI13" s="84"/>
      <c r="VOJ13" s="84"/>
      <c r="VOK13" s="84"/>
      <c r="VOL13" s="84"/>
      <c r="VOM13" s="84"/>
      <c r="VON13" s="84"/>
      <c r="VOO13" s="84"/>
      <c r="VOP13" s="84"/>
      <c r="VOQ13" s="84"/>
      <c r="VOR13" s="84"/>
      <c r="VOS13" s="84"/>
      <c r="VOT13" s="84"/>
      <c r="VOU13" s="84"/>
      <c r="VOV13" s="84"/>
      <c r="VOW13" s="84"/>
      <c r="VOX13" s="84"/>
      <c r="VOY13" s="84"/>
      <c r="VOZ13" s="84"/>
      <c r="VPA13" s="84"/>
      <c r="VPB13" s="84"/>
      <c r="VPC13" s="84"/>
      <c r="VPD13" s="84"/>
      <c r="VPE13" s="84"/>
      <c r="VPF13" s="84"/>
      <c r="VPG13" s="84"/>
      <c r="VPH13" s="84"/>
      <c r="VPI13" s="84"/>
      <c r="VPJ13" s="84"/>
      <c r="VPK13" s="84"/>
      <c r="VPL13" s="84"/>
      <c r="VPM13" s="84"/>
      <c r="VPN13" s="84"/>
      <c r="VPO13" s="84"/>
      <c r="VPP13" s="84"/>
      <c r="VPQ13" s="84"/>
      <c r="VPR13" s="84"/>
      <c r="VPS13" s="84"/>
      <c r="VPT13" s="84"/>
      <c r="VPU13" s="84"/>
      <c r="VPV13" s="84"/>
      <c r="VPW13" s="84"/>
      <c r="VPX13" s="84"/>
      <c r="VPY13" s="84"/>
      <c r="VPZ13" s="84"/>
      <c r="VQA13" s="84"/>
      <c r="VQB13" s="84"/>
      <c r="VQC13" s="84"/>
      <c r="VQD13" s="84"/>
      <c r="VQE13" s="84"/>
      <c r="VQF13" s="84"/>
      <c r="VQG13" s="84"/>
      <c r="VQH13" s="84"/>
      <c r="VQI13" s="84"/>
      <c r="VQJ13" s="84"/>
      <c r="VQK13" s="84"/>
      <c r="VQL13" s="84"/>
      <c r="VQM13" s="84"/>
      <c r="VQN13" s="84"/>
      <c r="VQO13" s="84"/>
      <c r="VQP13" s="84"/>
      <c r="VQQ13" s="84"/>
      <c r="VQR13" s="84"/>
      <c r="VQS13" s="84"/>
      <c r="VQT13" s="84"/>
      <c r="VQU13" s="84"/>
      <c r="VQV13" s="84"/>
      <c r="VQW13" s="84"/>
      <c r="VQX13" s="84"/>
      <c r="VQY13" s="84"/>
      <c r="VQZ13" s="84"/>
      <c r="VRA13" s="84"/>
      <c r="VRB13" s="84"/>
      <c r="VRC13" s="84"/>
      <c r="VRD13" s="84"/>
      <c r="VRE13" s="84"/>
      <c r="VRF13" s="84"/>
      <c r="VRG13" s="84"/>
      <c r="VRH13" s="84"/>
      <c r="VRI13" s="84"/>
      <c r="VRJ13" s="84"/>
      <c r="VRK13" s="84"/>
      <c r="VRL13" s="84"/>
      <c r="VRM13" s="84"/>
      <c r="VRN13" s="84"/>
      <c r="VRO13" s="84"/>
      <c r="VRP13" s="84"/>
      <c r="VRQ13" s="84"/>
      <c r="VRR13" s="84"/>
      <c r="VRS13" s="84"/>
      <c r="VRT13" s="84"/>
      <c r="VRU13" s="84"/>
      <c r="VRV13" s="84"/>
      <c r="VRW13" s="84"/>
      <c r="VRX13" s="84"/>
      <c r="VRY13" s="84"/>
      <c r="VRZ13" s="84"/>
      <c r="VSA13" s="84"/>
      <c r="VSB13" s="84"/>
      <c r="VSC13" s="84"/>
      <c r="VSD13" s="84"/>
      <c r="VSE13" s="84"/>
      <c r="VSF13" s="84"/>
      <c r="VSG13" s="84"/>
      <c r="VSH13" s="84"/>
      <c r="VSI13" s="84"/>
      <c r="VSJ13" s="84"/>
      <c r="VSK13" s="84"/>
      <c r="VSL13" s="84"/>
      <c r="VSM13" s="84"/>
      <c r="VSN13" s="84"/>
      <c r="VSO13" s="84"/>
      <c r="VSP13" s="84"/>
      <c r="VSQ13" s="84"/>
      <c r="VSR13" s="84"/>
      <c r="VSS13" s="84"/>
      <c r="VST13" s="84"/>
      <c r="VSU13" s="84"/>
      <c r="VSV13" s="84"/>
      <c r="VSW13" s="84"/>
      <c r="VSX13" s="84"/>
      <c r="VSY13" s="84"/>
      <c r="VSZ13" s="84"/>
      <c r="VTA13" s="84"/>
      <c r="VTB13" s="84"/>
      <c r="VTC13" s="84"/>
      <c r="VTD13" s="84"/>
      <c r="VTE13" s="84"/>
      <c r="VTF13" s="84"/>
      <c r="VTG13" s="84"/>
      <c r="VTH13" s="84"/>
      <c r="VTI13" s="84"/>
      <c r="VTJ13" s="84"/>
      <c r="VTK13" s="84"/>
      <c r="VTL13" s="84"/>
      <c r="VTM13" s="84"/>
      <c r="VTN13" s="84"/>
      <c r="VTO13" s="84"/>
      <c r="VTP13" s="84"/>
      <c r="VTQ13" s="84"/>
      <c r="VTR13" s="84"/>
      <c r="VTS13" s="84"/>
      <c r="VTT13" s="84"/>
      <c r="VTU13" s="84"/>
      <c r="VTV13" s="84"/>
      <c r="VTW13" s="84"/>
      <c r="VTX13" s="84"/>
      <c r="VTY13" s="84"/>
      <c r="VTZ13" s="84"/>
      <c r="VUA13" s="84"/>
      <c r="VUB13" s="84"/>
      <c r="VUC13" s="84"/>
      <c r="VUD13" s="84"/>
      <c r="VUE13" s="84"/>
      <c r="VUF13" s="84"/>
      <c r="VUG13" s="84"/>
      <c r="VUH13" s="84"/>
      <c r="VUI13" s="84"/>
      <c r="VUJ13" s="84"/>
      <c r="VUK13" s="84"/>
      <c r="VUL13" s="84"/>
      <c r="VUM13" s="84"/>
      <c r="VUN13" s="84"/>
      <c r="VUO13" s="84"/>
      <c r="VUP13" s="84"/>
      <c r="VUQ13" s="84"/>
      <c r="VUR13" s="84"/>
      <c r="VUS13" s="84"/>
      <c r="VUT13" s="84"/>
      <c r="VUU13" s="84"/>
      <c r="VUV13" s="84"/>
      <c r="VUW13" s="84"/>
      <c r="VUX13" s="84"/>
      <c r="VUY13" s="84"/>
      <c r="VUZ13" s="84"/>
      <c r="VVA13" s="84"/>
      <c r="VVB13" s="84"/>
      <c r="VVC13" s="84"/>
      <c r="VVD13" s="84"/>
      <c r="VVE13" s="84"/>
      <c r="VVF13" s="84"/>
      <c r="VVG13" s="84"/>
      <c r="VVH13" s="84"/>
      <c r="VVI13" s="84"/>
      <c r="VVJ13" s="84"/>
      <c r="VVK13" s="84"/>
      <c r="VVL13" s="84"/>
      <c r="VVM13" s="84"/>
      <c r="VVN13" s="84"/>
      <c r="VVO13" s="84"/>
      <c r="VVP13" s="84"/>
      <c r="VVQ13" s="84"/>
      <c r="VVR13" s="84"/>
      <c r="VVS13" s="84"/>
      <c r="VVT13" s="84"/>
      <c r="VVU13" s="84"/>
      <c r="VVV13" s="84"/>
      <c r="VVW13" s="84"/>
      <c r="VVX13" s="84"/>
      <c r="VVY13" s="84"/>
      <c r="VVZ13" s="84"/>
      <c r="VWA13" s="84"/>
      <c r="VWB13" s="84"/>
      <c r="VWC13" s="84"/>
      <c r="VWD13" s="84"/>
      <c r="VWE13" s="84"/>
      <c r="VWF13" s="84"/>
      <c r="VWG13" s="84"/>
      <c r="VWH13" s="84"/>
      <c r="VWI13" s="84"/>
      <c r="VWJ13" s="84"/>
      <c r="VWK13" s="84"/>
      <c r="VWL13" s="84"/>
      <c r="VWM13" s="84"/>
      <c r="VWN13" s="84"/>
      <c r="VWO13" s="84"/>
      <c r="VWP13" s="84"/>
      <c r="VWQ13" s="84"/>
      <c r="VWR13" s="84"/>
      <c r="VWS13" s="84"/>
      <c r="VWT13" s="84"/>
      <c r="VWU13" s="84"/>
      <c r="VWV13" s="84"/>
      <c r="VWW13" s="84"/>
      <c r="VWX13" s="84"/>
      <c r="VWY13" s="84"/>
      <c r="VWZ13" s="84"/>
      <c r="VXA13" s="84"/>
      <c r="VXB13" s="84"/>
      <c r="VXC13" s="84"/>
      <c r="VXD13" s="84"/>
      <c r="VXE13" s="84"/>
      <c r="VXF13" s="84"/>
      <c r="VXG13" s="84"/>
      <c r="VXH13" s="84"/>
      <c r="VXI13" s="84"/>
      <c r="VXJ13" s="84"/>
      <c r="VXK13" s="84"/>
      <c r="VXL13" s="84"/>
      <c r="VXM13" s="84"/>
      <c r="VXN13" s="84"/>
      <c r="VXO13" s="84"/>
      <c r="VXP13" s="84"/>
      <c r="VXQ13" s="84"/>
      <c r="VXR13" s="84"/>
      <c r="VXS13" s="84"/>
      <c r="VXT13" s="84"/>
      <c r="VXU13" s="84"/>
      <c r="VXV13" s="84"/>
      <c r="VXW13" s="84"/>
      <c r="VXX13" s="84"/>
      <c r="VXY13" s="84"/>
      <c r="VXZ13" s="84"/>
      <c r="VYA13" s="84"/>
      <c r="VYB13" s="84"/>
      <c r="VYC13" s="84"/>
      <c r="VYD13" s="84"/>
      <c r="VYE13" s="84"/>
      <c r="VYF13" s="84"/>
      <c r="VYG13" s="84"/>
      <c r="VYH13" s="84"/>
      <c r="VYI13" s="84"/>
      <c r="VYJ13" s="84"/>
      <c r="VYK13" s="84"/>
      <c r="VYL13" s="84"/>
      <c r="VYM13" s="84"/>
      <c r="VYN13" s="84"/>
      <c r="VYO13" s="84"/>
      <c r="VYP13" s="84"/>
      <c r="VYQ13" s="84"/>
      <c r="VYR13" s="84"/>
      <c r="VYS13" s="84"/>
      <c r="VYT13" s="84"/>
      <c r="VYU13" s="84"/>
      <c r="VYV13" s="84"/>
      <c r="VYW13" s="84"/>
      <c r="VYX13" s="84"/>
      <c r="VYY13" s="84"/>
      <c r="VYZ13" s="84"/>
      <c r="VZA13" s="84"/>
      <c r="VZB13" s="84"/>
      <c r="VZC13" s="84"/>
      <c r="VZD13" s="84"/>
      <c r="VZE13" s="84"/>
      <c r="VZF13" s="84"/>
      <c r="VZG13" s="84"/>
      <c r="VZH13" s="84"/>
      <c r="VZI13" s="84"/>
      <c r="VZJ13" s="84"/>
      <c r="VZK13" s="84"/>
      <c r="VZL13" s="84"/>
      <c r="VZM13" s="84"/>
      <c r="VZN13" s="84"/>
      <c r="VZO13" s="84"/>
      <c r="VZP13" s="84"/>
      <c r="VZQ13" s="84"/>
      <c r="VZR13" s="84"/>
      <c r="VZS13" s="84"/>
      <c r="VZT13" s="84"/>
      <c r="VZU13" s="84"/>
      <c r="VZV13" s="84"/>
      <c r="VZW13" s="84"/>
      <c r="VZX13" s="84"/>
      <c r="VZY13" s="84"/>
      <c r="VZZ13" s="84"/>
      <c r="WAA13" s="84"/>
      <c r="WAB13" s="84"/>
      <c r="WAC13" s="84"/>
      <c r="WAD13" s="84"/>
      <c r="WAE13" s="84"/>
      <c r="WAF13" s="84"/>
      <c r="WAG13" s="84"/>
      <c r="WAH13" s="84"/>
      <c r="WAI13" s="84"/>
      <c r="WAJ13" s="84"/>
      <c r="WAK13" s="84"/>
      <c r="WAL13" s="84"/>
      <c r="WAM13" s="84"/>
      <c r="WAN13" s="84"/>
      <c r="WAO13" s="84"/>
      <c r="WAP13" s="84"/>
      <c r="WAQ13" s="84"/>
      <c r="WAR13" s="84"/>
      <c r="WAS13" s="84"/>
      <c r="WAT13" s="84"/>
      <c r="WAU13" s="84"/>
      <c r="WAV13" s="84"/>
      <c r="WAW13" s="84"/>
      <c r="WAX13" s="84"/>
      <c r="WAY13" s="84"/>
      <c r="WAZ13" s="84"/>
      <c r="WBA13" s="84"/>
      <c r="WBB13" s="84"/>
      <c r="WBC13" s="84"/>
      <c r="WBD13" s="84"/>
      <c r="WBE13" s="84"/>
      <c r="WBF13" s="84"/>
      <c r="WBG13" s="84"/>
      <c r="WBH13" s="84"/>
      <c r="WBI13" s="84"/>
      <c r="WBJ13" s="84"/>
      <c r="WBK13" s="84"/>
      <c r="WBL13" s="84"/>
      <c r="WBM13" s="84"/>
      <c r="WBN13" s="84"/>
      <c r="WBO13" s="84"/>
      <c r="WBP13" s="84"/>
      <c r="WBQ13" s="84"/>
      <c r="WBR13" s="84"/>
      <c r="WBS13" s="84"/>
      <c r="WBT13" s="84"/>
      <c r="WBU13" s="84"/>
      <c r="WBV13" s="84"/>
      <c r="WBW13" s="84"/>
      <c r="WBX13" s="84"/>
      <c r="WBY13" s="84"/>
      <c r="WBZ13" s="84"/>
      <c r="WCA13" s="84"/>
      <c r="WCB13" s="84"/>
      <c r="WCC13" s="84"/>
      <c r="WCD13" s="84"/>
      <c r="WCE13" s="84"/>
      <c r="WCF13" s="84"/>
      <c r="WCG13" s="84"/>
      <c r="WCH13" s="84"/>
      <c r="WCI13" s="84"/>
      <c r="WCJ13" s="84"/>
      <c r="WCK13" s="84"/>
      <c r="WCL13" s="84"/>
      <c r="WCM13" s="84"/>
      <c r="WCN13" s="84"/>
      <c r="WCO13" s="84"/>
      <c r="WCP13" s="84"/>
      <c r="WCQ13" s="84"/>
      <c r="WCR13" s="84"/>
      <c r="WCS13" s="84"/>
      <c r="WCT13" s="84"/>
      <c r="WCU13" s="84"/>
      <c r="WCV13" s="84"/>
      <c r="WCW13" s="84"/>
      <c r="WCX13" s="84"/>
      <c r="WCY13" s="84"/>
      <c r="WCZ13" s="84"/>
      <c r="WDA13" s="84"/>
      <c r="WDB13" s="84"/>
      <c r="WDC13" s="84"/>
      <c r="WDD13" s="84"/>
      <c r="WDE13" s="84"/>
      <c r="WDF13" s="84"/>
      <c r="WDG13" s="84"/>
      <c r="WDH13" s="84"/>
      <c r="WDI13" s="84"/>
      <c r="WDJ13" s="84"/>
      <c r="WDK13" s="84"/>
      <c r="WDL13" s="84"/>
      <c r="WDM13" s="84"/>
      <c r="WDN13" s="84"/>
      <c r="WDO13" s="84"/>
      <c r="WDP13" s="84"/>
      <c r="WDQ13" s="84"/>
      <c r="WDR13" s="84"/>
      <c r="WDS13" s="84"/>
      <c r="WDT13" s="84"/>
      <c r="WDU13" s="84"/>
      <c r="WDV13" s="84"/>
      <c r="WDW13" s="84"/>
      <c r="WDX13" s="84"/>
      <c r="WDY13" s="84"/>
      <c r="WDZ13" s="84"/>
      <c r="WEA13" s="84"/>
      <c r="WEB13" s="84"/>
      <c r="WEC13" s="84"/>
      <c r="WED13" s="84"/>
      <c r="WEE13" s="84"/>
      <c r="WEF13" s="84"/>
      <c r="WEG13" s="84"/>
      <c r="WEH13" s="84"/>
      <c r="WEI13" s="84"/>
      <c r="WEJ13" s="84"/>
      <c r="WEK13" s="84"/>
      <c r="WEL13" s="84"/>
      <c r="WEM13" s="84"/>
      <c r="WEN13" s="84"/>
      <c r="WEO13" s="84"/>
      <c r="WEP13" s="84"/>
      <c r="WEQ13" s="84"/>
      <c r="WER13" s="84"/>
      <c r="WES13" s="84"/>
      <c r="WET13" s="84"/>
      <c r="WEU13" s="84"/>
      <c r="WEV13" s="84"/>
      <c r="WEW13" s="84"/>
      <c r="WEX13" s="84"/>
      <c r="WEY13" s="84"/>
      <c r="WEZ13" s="84"/>
      <c r="WFA13" s="84"/>
      <c r="WFB13" s="84"/>
      <c r="WFC13" s="84"/>
      <c r="WFD13" s="84"/>
      <c r="WFE13" s="84"/>
      <c r="WFF13" s="84"/>
      <c r="WFG13" s="84"/>
      <c r="WFH13" s="84"/>
      <c r="WFI13" s="84"/>
      <c r="WFJ13" s="84"/>
      <c r="WFK13" s="84"/>
      <c r="WFL13" s="84"/>
      <c r="WFM13" s="84"/>
      <c r="WFN13" s="84"/>
      <c r="WFO13" s="84"/>
      <c r="WFP13" s="84"/>
      <c r="WFQ13" s="84"/>
      <c r="WFR13" s="84"/>
      <c r="WFS13" s="84"/>
      <c r="WFT13" s="84"/>
      <c r="WFU13" s="84"/>
      <c r="WFV13" s="84"/>
      <c r="WFW13" s="84"/>
      <c r="WFX13" s="84"/>
      <c r="WFY13" s="84"/>
      <c r="WFZ13" s="84"/>
      <c r="WGA13" s="84"/>
      <c r="WGB13" s="84"/>
      <c r="WGC13" s="84"/>
      <c r="WGD13" s="84"/>
      <c r="WGE13" s="84"/>
      <c r="WGF13" s="84"/>
      <c r="WGG13" s="84"/>
      <c r="WGH13" s="84"/>
      <c r="WGI13" s="84"/>
      <c r="WGJ13" s="84"/>
      <c r="WGK13" s="84"/>
      <c r="WGL13" s="84"/>
      <c r="WGM13" s="84"/>
      <c r="WGN13" s="84"/>
      <c r="WGO13" s="84"/>
      <c r="WGP13" s="84"/>
      <c r="WGQ13" s="84"/>
      <c r="WGR13" s="84"/>
      <c r="WGS13" s="84"/>
      <c r="WGT13" s="84"/>
      <c r="WGU13" s="84"/>
      <c r="WGV13" s="84"/>
      <c r="WGW13" s="84"/>
      <c r="WGX13" s="84"/>
      <c r="WGY13" s="84"/>
      <c r="WGZ13" s="84"/>
      <c r="WHA13" s="84"/>
      <c r="WHB13" s="84"/>
      <c r="WHC13" s="84"/>
      <c r="WHD13" s="84"/>
      <c r="WHE13" s="84"/>
      <c r="WHF13" s="84"/>
      <c r="WHG13" s="84"/>
      <c r="WHH13" s="84"/>
      <c r="WHI13" s="84"/>
      <c r="WHJ13" s="84"/>
      <c r="WHK13" s="84"/>
      <c r="WHL13" s="84"/>
      <c r="WHM13" s="84"/>
      <c r="WHN13" s="84"/>
      <c r="WHO13" s="84"/>
      <c r="WHP13" s="84"/>
      <c r="WHQ13" s="84"/>
      <c r="WHR13" s="84"/>
      <c r="WHS13" s="84"/>
      <c r="WHT13" s="84"/>
      <c r="WHU13" s="84"/>
      <c r="WHV13" s="84"/>
      <c r="WHW13" s="84"/>
      <c r="WHX13" s="84"/>
      <c r="WHY13" s="84"/>
      <c r="WHZ13" s="84"/>
      <c r="WIA13" s="84"/>
      <c r="WIB13" s="84"/>
      <c r="WIC13" s="84"/>
      <c r="WID13" s="84"/>
      <c r="WIE13" s="84"/>
      <c r="WIF13" s="84"/>
      <c r="WIG13" s="84"/>
      <c r="WIH13" s="84"/>
      <c r="WII13" s="84"/>
      <c r="WIJ13" s="84"/>
      <c r="WIK13" s="84"/>
      <c r="WIL13" s="84"/>
      <c r="WIM13" s="84"/>
      <c r="WIN13" s="84"/>
      <c r="WIO13" s="84"/>
      <c r="WIP13" s="84"/>
      <c r="WIQ13" s="84"/>
      <c r="WIR13" s="84"/>
      <c r="WIS13" s="84"/>
      <c r="WIT13" s="84"/>
      <c r="WIU13" s="84"/>
      <c r="WIV13" s="84"/>
      <c r="WIW13" s="84"/>
      <c r="WIX13" s="84"/>
      <c r="WIY13" s="84"/>
      <c r="WIZ13" s="84"/>
      <c r="WJA13" s="84"/>
      <c r="WJB13" s="84"/>
      <c r="WJC13" s="84"/>
      <c r="WJD13" s="84"/>
      <c r="WJE13" s="84"/>
      <c r="WJF13" s="84"/>
      <c r="WJG13" s="84"/>
      <c r="WJH13" s="84"/>
      <c r="WJI13" s="84"/>
      <c r="WJJ13" s="84"/>
      <c r="WJK13" s="84"/>
      <c r="WJL13" s="84"/>
      <c r="WJM13" s="84"/>
      <c r="WJN13" s="84"/>
      <c r="WJO13" s="84"/>
      <c r="WJP13" s="84"/>
      <c r="WJQ13" s="84"/>
      <c r="WJR13" s="84"/>
      <c r="WJS13" s="84"/>
      <c r="WJT13" s="84"/>
      <c r="WJU13" s="84"/>
      <c r="WJV13" s="84"/>
      <c r="WJW13" s="84"/>
      <c r="WJX13" s="84"/>
      <c r="WJY13" s="84"/>
      <c r="WJZ13" s="84"/>
      <c r="WKA13" s="84"/>
      <c r="WKB13" s="84"/>
      <c r="WKC13" s="84"/>
      <c r="WKD13" s="84"/>
      <c r="WKE13" s="84"/>
      <c r="WKF13" s="84"/>
      <c r="WKG13" s="84"/>
      <c r="WKH13" s="84"/>
      <c r="WKI13" s="84"/>
      <c r="WKJ13" s="84"/>
      <c r="WKK13" s="84"/>
      <c r="WKL13" s="84"/>
      <c r="WKM13" s="84"/>
      <c r="WKN13" s="84"/>
      <c r="WKO13" s="84"/>
      <c r="WKP13" s="84"/>
      <c r="WKQ13" s="84"/>
      <c r="WKR13" s="84"/>
      <c r="WKS13" s="84"/>
      <c r="WKT13" s="84"/>
      <c r="WKU13" s="84"/>
      <c r="WKV13" s="84"/>
      <c r="WKW13" s="84"/>
      <c r="WKX13" s="84"/>
      <c r="WKY13" s="84"/>
      <c r="WKZ13" s="84"/>
      <c r="WLA13" s="84"/>
      <c r="WLB13" s="84"/>
      <c r="WLC13" s="84"/>
      <c r="WLD13" s="84"/>
      <c r="WLE13" s="84"/>
      <c r="WLF13" s="84"/>
      <c r="WLG13" s="84"/>
      <c r="WLH13" s="84"/>
      <c r="WLI13" s="84"/>
      <c r="WLJ13" s="84"/>
      <c r="WLK13" s="84"/>
      <c r="WLL13" s="84"/>
      <c r="WLM13" s="84"/>
      <c r="WLN13" s="84"/>
      <c r="WLO13" s="84"/>
      <c r="WLP13" s="84"/>
      <c r="WLQ13" s="84"/>
      <c r="WLR13" s="84"/>
      <c r="WLS13" s="84"/>
      <c r="WLT13" s="84"/>
      <c r="WLU13" s="84"/>
      <c r="WLV13" s="84"/>
      <c r="WLW13" s="84"/>
      <c r="WLX13" s="84"/>
      <c r="WLY13" s="84"/>
      <c r="WLZ13" s="84"/>
      <c r="WMA13" s="84"/>
      <c r="WMB13" s="84"/>
      <c r="WMC13" s="84"/>
      <c r="WMD13" s="84"/>
      <c r="WME13" s="84"/>
      <c r="WMF13" s="84"/>
      <c r="WMG13" s="84"/>
      <c r="WMH13" s="84"/>
      <c r="WMI13" s="84"/>
      <c r="WMJ13" s="84"/>
      <c r="WMK13" s="84"/>
      <c r="WML13" s="84"/>
      <c r="WMM13" s="84"/>
      <c r="WMN13" s="84"/>
      <c r="WMO13" s="84"/>
      <c r="WMP13" s="84"/>
      <c r="WMQ13" s="84"/>
      <c r="WMR13" s="84"/>
      <c r="WMS13" s="84"/>
      <c r="WMT13" s="84"/>
      <c r="WMU13" s="84"/>
      <c r="WMV13" s="84"/>
      <c r="WMW13" s="84"/>
      <c r="WMX13" s="84"/>
      <c r="WMY13" s="84"/>
      <c r="WMZ13" s="84"/>
      <c r="WNA13" s="84"/>
      <c r="WNB13" s="84"/>
      <c r="WNC13" s="84"/>
      <c r="WND13" s="84"/>
      <c r="WNE13" s="84"/>
      <c r="WNF13" s="84"/>
      <c r="WNG13" s="84"/>
      <c r="WNH13" s="84"/>
      <c r="WNI13" s="84"/>
      <c r="WNJ13" s="84"/>
      <c r="WNK13" s="84"/>
      <c r="WNL13" s="84"/>
      <c r="WNM13" s="84"/>
      <c r="WNN13" s="84"/>
      <c r="WNO13" s="84"/>
      <c r="WNP13" s="84"/>
      <c r="WNQ13" s="84"/>
      <c r="WNR13" s="84"/>
      <c r="WNS13" s="84"/>
      <c r="WNT13" s="84"/>
      <c r="WNU13" s="84"/>
      <c r="WNV13" s="84"/>
      <c r="WNW13" s="84"/>
      <c r="WNX13" s="84"/>
      <c r="WNY13" s="84"/>
      <c r="WNZ13" s="84"/>
      <c r="WOA13" s="84"/>
      <c r="WOB13" s="84"/>
      <c r="WOC13" s="84"/>
      <c r="WOD13" s="84"/>
      <c r="WOE13" s="84"/>
      <c r="WOF13" s="84"/>
      <c r="WOG13" s="84"/>
      <c r="WOH13" s="84"/>
      <c r="WOI13" s="84"/>
      <c r="WOJ13" s="84"/>
      <c r="WOK13" s="84"/>
      <c r="WOL13" s="84"/>
      <c r="WOM13" s="84"/>
      <c r="WON13" s="84"/>
      <c r="WOO13" s="84"/>
      <c r="WOP13" s="84"/>
      <c r="WOQ13" s="84"/>
      <c r="WOR13" s="84"/>
      <c r="WOS13" s="84"/>
      <c r="WOT13" s="84"/>
      <c r="WOU13" s="84"/>
      <c r="WOV13" s="84"/>
      <c r="WOW13" s="84"/>
      <c r="WOX13" s="84"/>
      <c r="WOY13" s="84"/>
      <c r="WOZ13" s="84"/>
      <c r="WPA13" s="84"/>
      <c r="WPB13" s="84"/>
      <c r="WPC13" s="84"/>
      <c r="WPD13" s="84"/>
      <c r="WPE13" s="84"/>
      <c r="WPF13" s="84"/>
      <c r="WPG13" s="84"/>
      <c r="WPH13" s="84"/>
      <c r="WPI13" s="84"/>
      <c r="WPJ13" s="84"/>
      <c r="WPK13" s="84"/>
      <c r="WPL13" s="84"/>
      <c r="WPM13" s="84"/>
      <c r="WPN13" s="84"/>
      <c r="WPO13" s="84"/>
      <c r="WPP13" s="84"/>
      <c r="WPQ13" s="84"/>
      <c r="WPR13" s="84"/>
      <c r="WPS13" s="84"/>
      <c r="WPT13" s="84"/>
      <c r="WPU13" s="84"/>
      <c r="WPV13" s="84"/>
      <c r="WPW13" s="84"/>
      <c r="WPX13" s="84"/>
      <c r="WPY13" s="84"/>
      <c r="WPZ13" s="84"/>
      <c r="WQA13" s="84"/>
      <c r="WQB13" s="84"/>
      <c r="WQC13" s="84"/>
      <c r="WQD13" s="84"/>
      <c r="WQE13" s="84"/>
      <c r="WQF13" s="84"/>
      <c r="WQG13" s="84"/>
      <c r="WQH13" s="84"/>
      <c r="WQI13" s="84"/>
      <c r="WQJ13" s="84"/>
      <c r="WQK13" s="84"/>
      <c r="WQL13" s="84"/>
      <c r="WQM13" s="84"/>
      <c r="WQN13" s="84"/>
      <c r="WQO13" s="84"/>
      <c r="WQP13" s="84"/>
      <c r="WQQ13" s="84"/>
      <c r="WQR13" s="84"/>
      <c r="WQS13" s="84"/>
      <c r="WQT13" s="84"/>
      <c r="WQU13" s="84"/>
      <c r="WQV13" s="84"/>
      <c r="WQW13" s="84"/>
      <c r="WQX13" s="84"/>
      <c r="WQY13" s="84"/>
      <c r="WQZ13" s="84"/>
      <c r="WRA13" s="84"/>
      <c r="WRB13" s="84"/>
      <c r="WRC13" s="84"/>
      <c r="WRD13" s="84"/>
      <c r="WRE13" s="84"/>
      <c r="WRF13" s="84"/>
      <c r="WRG13" s="84"/>
      <c r="WRH13" s="84"/>
      <c r="WRI13" s="84"/>
      <c r="WRJ13" s="84"/>
      <c r="WRK13" s="84"/>
      <c r="WRL13" s="84"/>
      <c r="WRM13" s="84"/>
      <c r="WRN13" s="84"/>
      <c r="WRO13" s="84"/>
      <c r="WRP13" s="84"/>
      <c r="WRQ13" s="84"/>
      <c r="WRR13" s="84"/>
      <c r="WRS13" s="84"/>
      <c r="WRT13" s="84"/>
      <c r="WRU13" s="84"/>
      <c r="WRV13" s="84"/>
      <c r="WRW13" s="84"/>
      <c r="WRX13" s="84"/>
      <c r="WRY13" s="84"/>
      <c r="WRZ13" s="84"/>
      <c r="WSA13" s="84"/>
      <c r="WSB13" s="84"/>
      <c r="WSC13" s="84"/>
      <c r="WSD13" s="84"/>
      <c r="WSE13" s="84"/>
      <c r="WSF13" s="84"/>
      <c r="WSG13" s="84"/>
      <c r="WSH13" s="84"/>
      <c r="WSI13" s="84"/>
      <c r="WSJ13" s="84"/>
      <c r="WSK13" s="84"/>
      <c r="WSL13" s="84"/>
      <c r="WSM13" s="84"/>
      <c r="WSN13" s="84"/>
      <c r="WSO13" s="84"/>
      <c r="WSP13" s="84"/>
      <c r="WSQ13" s="84"/>
      <c r="WSR13" s="84"/>
      <c r="WSS13" s="84"/>
      <c r="WST13" s="84"/>
      <c r="WSU13" s="84"/>
      <c r="WSV13" s="84"/>
      <c r="WSW13" s="84"/>
      <c r="WSX13" s="84"/>
      <c r="WSY13" s="84"/>
      <c r="WSZ13" s="84"/>
      <c r="WTA13" s="84"/>
      <c r="WTB13" s="84"/>
      <c r="WTC13" s="84"/>
      <c r="WTD13" s="84"/>
      <c r="WTE13" s="84"/>
      <c r="WTF13" s="84"/>
      <c r="WTG13" s="84"/>
      <c r="WTH13" s="84"/>
      <c r="WTI13" s="84"/>
      <c r="WTJ13" s="84"/>
      <c r="WTK13" s="84"/>
      <c r="WTL13" s="84"/>
      <c r="WTM13" s="84"/>
      <c r="WTN13" s="84"/>
      <c r="WTO13" s="84"/>
      <c r="WTP13" s="84"/>
      <c r="WTQ13" s="84"/>
      <c r="WTR13" s="84"/>
      <c r="WTS13" s="84"/>
      <c r="WTT13" s="84"/>
      <c r="WTU13" s="84"/>
      <c r="WTV13" s="84"/>
      <c r="WTW13" s="84"/>
      <c r="WTX13" s="84"/>
      <c r="WTY13" s="84"/>
      <c r="WTZ13" s="84"/>
      <c r="WUA13" s="84"/>
      <c r="WUB13" s="84"/>
      <c r="WUC13" s="84"/>
      <c r="WUD13" s="84"/>
      <c r="WUE13" s="84"/>
      <c r="WUF13" s="84"/>
      <c r="WUG13" s="84"/>
      <c r="WUH13" s="84"/>
      <c r="WUI13" s="84"/>
      <c r="WUJ13" s="84"/>
      <c r="WUK13" s="84"/>
      <c r="WUL13" s="84"/>
      <c r="WUM13" s="84"/>
      <c r="WUN13" s="84"/>
      <c r="WUO13" s="84"/>
      <c r="WUP13" s="84"/>
      <c r="WUQ13" s="84"/>
      <c r="WUR13" s="84"/>
      <c r="WUS13" s="84"/>
      <c r="WUT13" s="84"/>
      <c r="WUU13" s="84"/>
      <c r="WUV13" s="84"/>
      <c r="WUW13" s="84"/>
      <c r="WUX13" s="84"/>
      <c r="WUY13" s="84"/>
      <c r="WUZ13" s="84"/>
      <c r="WVA13" s="84"/>
      <c r="WVB13" s="84"/>
      <c r="WVC13" s="84"/>
      <c r="WVD13" s="84"/>
      <c r="WVE13" s="84"/>
      <c r="WVF13" s="84"/>
      <c r="WVG13" s="84"/>
      <c r="WVH13" s="84"/>
      <c r="WVI13" s="84"/>
      <c r="WVJ13" s="84"/>
      <c r="WVK13" s="84"/>
      <c r="WVL13" s="84"/>
      <c r="WVM13" s="84"/>
      <c r="WVN13" s="84"/>
      <c r="WVO13" s="84"/>
      <c r="WVP13" s="84"/>
      <c r="WVQ13" s="84"/>
      <c r="WVR13" s="84"/>
      <c r="WVS13" s="84"/>
      <c r="WVT13" s="84"/>
      <c r="WVU13" s="84"/>
      <c r="WVV13" s="84"/>
      <c r="WVW13" s="84"/>
      <c r="WVX13" s="84"/>
      <c r="WVY13" s="84"/>
      <c r="WVZ13" s="84"/>
      <c r="WWA13" s="84"/>
      <c r="WWB13" s="84"/>
      <c r="WWC13" s="84"/>
      <c r="WWD13" s="84"/>
      <c r="WWE13" s="84"/>
      <c r="WWF13" s="84"/>
      <c r="WWG13" s="84"/>
      <c r="WWH13" s="84"/>
      <c r="WWI13" s="84"/>
      <c r="WWJ13" s="84"/>
      <c r="WWK13" s="84"/>
      <c r="WWL13" s="84"/>
      <c r="WWM13" s="84"/>
      <c r="WWN13" s="84"/>
      <c r="WWO13" s="84"/>
      <c r="WWP13" s="84"/>
      <c r="WWQ13" s="84"/>
      <c r="WWR13" s="84"/>
      <c r="WWS13" s="84"/>
      <c r="WWT13" s="84"/>
      <c r="WWU13" s="84"/>
      <c r="WWV13" s="84"/>
      <c r="WWW13" s="84"/>
      <c r="WWX13" s="84"/>
      <c r="WWY13" s="84"/>
      <c r="WWZ13" s="84"/>
      <c r="WXA13" s="84"/>
      <c r="WXB13" s="84"/>
      <c r="WXC13" s="84"/>
      <c r="WXD13" s="84"/>
      <c r="WXE13" s="84"/>
      <c r="WXF13" s="84"/>
      <c r="WXG13" s="84"/>
      <c r="WXH13" s="84"/>
      <c r="WXI13" s="84"/>
      <c r="WXJ13" s="84"/>
      <c r="WXK13" s="84"/>
      <c r="WXL13" s="84"/>
      <c r="WXM13" s="84"/>
      <c r="WXN13" s="84"/>
      <c r="WXO13" s="84"/>
      <c r="WXP13" s="84"/>
      <c r="WXQ13" s="84"/>
      <c r="WXR13" s="84"/>
      <c r="WXS13" s="84"/>
      <c r="WXT13" s="84"/>
      <c r="WXU13" s="84"/>
      <c r="WXV13" s="84"/>
      <c r="WXW13" s="84"/>
      <c r="WXX13" s="84"/>
      <c r="WXY13" s="84"/>
      <c r="WXZ13" s="84"/>
      <c r="WYA13" s="84"/>
      <c r="WYB13" s="84"/>
      <c r="WYC13" s="84"/>
      <c r="WYD13" s="84"/>
      <c r="WYE13" s="84"/>
      <c r="WYF13" s="84"/>
      <c r="WYG13" s="84"/>
      <c r="WYH13" s="84"/>
      <c r="WYI13" s="84"/>
      <c r="WYJ13" s="84"/>
      <c r="WYK13" s="84"/>
      <c r="WYL13" s="84"/>
      <c r="WYM13" s="84"/>
      <c r="WYN13" s="84"/>
      <c r="WYO13" s="84"/>
      <c r="WYP13" s="84"/>
      <c r="WYQ13" s="84"/>
      <c r="WYR13" s="84"/>
      <c r="WYS13" s="84"/>
      <c r="WYT13" s="84"/>
      <c r="WYU13" s="84"/>
      <c r="WYV13" s="84"/>
      <c r="WYW13" s="84"/>
      <c r="WYX13" s="84"/>
      <c r="WYY13" s="84"/>
      <c r="WYZ13" s="84"/>
      <c r="WZA13" s="84"/>
      <c r="WZB13" s="84"/>
      <c r="WZC13" s="84"/>
      <c r="WZD13" s="84"/>
      <c r="WZE13" s="84"/>
      <c r="WZF13" s="84"/>
      <c r="WZG13" s="84"/>
      <c r="WZH13" s="84"/>
      <c r="WZI13" s="84"/>
      <c r="WZJ13" s="84"/>
      <c r="WZK13" s="84"/>
      <c r="WZL13" s="84"/>
      <c r="WZM13" s="84"/>
      <c r="WZN13" s="84"/>
      <c r="WZO13" s="84"/>
      <c r="WZP13" s="84"/>
      <c r="WZQ13" s="84"/>
      <c r="WZR13" s="84"/>
      <c r="WZS13" s="84"/>
      <c r="WZT13" s="84"/>
      <c r="WZU13" s="84"/>
      <c r="WZV13" s="84"/>
      <c r="WZW13" s="84"/>
      <c r="WZX13" s="84"/>
      <c r="WZY13" s="84"/>
      <c r="WZZ13" s="84"/>
      <c r="XAA13" s="84"/>
      <c r="XAB13" s="84"/>
      <c r="XAC13" s="84"/>
      <c r="XAD13" s="84"/>
      <c r="XAE13" s="84"/>
      <c r="XAF13" s="84"/>
      <c r="XAG13" s="84"/>
      <c r="XAH13" s="84"/>
      <c r="XAI13" s="84"/>
      <c r="XAJ13" s="84"/>
      <c r="XAK13" s="84"/>
      <c r="XAL13" s="84"/>
      <c r="XAM13" s="84"/>
      <c r="XAN13" s="84"/>
      <c r="XAO13" s="84"/>
      <c r="XAP13" s="84"/>
      <c r="XAQ13" s="84"/>
      <c r="XAR13" s="84"/>
      <c r="XAS13" s="84"/>
      <c r="XAT13" s="84"/>
      <c r="XAU13" s="84"/>
      <c r="XAV13" s="84"/>
      <c r="XAW13" s="84"/>
      <c r="XAX13" s="84"/>
      <c r="XAY13" s="84"/>
      <c r="XAZ13" s="84"/>
      <c r="XBA13" s="84"/>
      <c r="XBB13" s="84"/>
      <c r="XBC13" s="84"/>
      <c r="XBD13" s="84"/>
      <c r="XBE13" s="84"/>
      <c r="XBF13" s="84"/>
      <c r="XBG13" s="84"/>
      <c r="XBH13" s="84"/>
      <c r="XBI13" s="84"/>
      <c r="XBJ13" s="84"/>
      <c r="XBK13" s="84"/>
      <c r="XBL13" s="84"/>
      <c r="XBM13" s="84"/>
      <c r="XBN13" s="84"/>
      <c r="XBO13" s="84"/>
      <c r="XBP13" s="84"/>
      <c r="XBQ13" s="84"/>
      <c r="XBR13" s="84"/>
      <c r="XBS13" s="84"/>
      <c r="XBT13" s="84"/>
      <c r="XBU13" s="84"/>
      <c r="XBV13" s="84"/>
      <c r="XBW13" s="84"/>
      <c r="XBX13" s="84"/>
      <c r="XBY13" s="84"/>
      <c r="XBZ13" s="84"/>
      <c r="XCA13" s="84"/>
      <c r="XCB13" s="84"/>
      <c r="XCC13" s="84"/>
      <c r="XCD13" s="84"/>
      <c r="XCE13" s="84"/>
      <c r="XCF13" s="84"/>
      <c r="XCG13" s="84"/>
      <c r="XCH13" s="84"/>
      <c r="XCI13" s="84"/>
      <c r="XCJ13" s="84"/>
      <c r="XCK13" s="84"/>
      <c r="XCL13" s="84"/>
      <c r="XCM13" s="84"/>
      <c r="XCN13" s="84"/>
      <c r="XCO13" s="84"/>
      <c r="XCP13" s="84"/>
      <c r="XCQ13" s="84"/>
      <c r="XCR13" s="84"/>
      <c r="XCS13" s="84"/>
      <c r="XCT13" s="84"/>
      <c r="XCU13" s="84"/>
      <c r="XCV13" s="84"/>
      <c r="XCW13" s="84"/>
      <c r="XCX13" s="84"/>
      <c r="XCY13" s="84"/>
      <c r="XCZ13" s="84"/>
      <c r="XDA13" s="84"/>
      <c r="XDB13" s="84"/>
      <c r="XDC13" s="84"/>
      <c r="XDD13" s="84"/>
      <c r="XDE13" s="84"/>
      <c r="XDF13" s="84"/>
      <c r="XDG13" s="84"/>
      <c r="XDH13" s="84"/>
      <c r="XDI13" s="84"/>
      <c r="XDJ13" s="84"/>
      <c r="XDK13" s="84"/>
      <c r="XDL13" s="84"/>
      <c r="XDM13" s="84"/>
      <c r="XDN13" s="84"/>
      <c r="XDO13" s="84"/>
      <c r="XDP13" s="84"/>
      <c r="XDQ13" s="84"/>
      <c r="XDR13" s="84"/>
      <c r="XDS13" s="84"/>
      <c r="XDT13" s="84"/>
      <c r="XDU13" s="84"/>
      <c r="XDV13" s="84"/>
      <c r="XDW13" s="84"/>
      <c r="XDX13" s="84"/>
      <c r="XDY13" s="84"/>
      <c r="XDZ13" s="84"/>
      <c r="XEA13" s="84"/>
      <c r="XEB13" s="84"/>
      <c r="XEC13" s="84"/>
      <c r="XED13" s="84"/>
      <c r="XEE13" s="84"/>
    </row>
    <row r="14" spans="1:16359" ht="20.399999999999999" customHeight="1">
      <c r="A14" s="295" t="s">
        <v>739</v>
      </c>
      <c r="B14" s="163" t="s">
        <v>777</v>
      </c>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row>
    <row r="15" spans="1:16359" ht="20.399999999999999" customHeight="1">
      <c r="A15" s="295" t="s">
        <v>525</v>
      </c>
      <c r="B15" s="163" t="s">
        <v>778</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row>
    <row r="16" spans="1:16359" ht="20.399999999999999" customHeight="1">
      <c r="A16" s="295" t="s">
        <v>526</v>
      </c>
      <c r="B16" s="163" t="s">
        <v>779</v>
      </c>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row>
    <row r="17" spans="1:38" ht="20.399999999999999" customHeight="1">
      <c r="A17" s="295" t="s">
        <v>517</v>
      </c>
      <c r="B17" s="163" t="s">
        <v>780</v>
      </c>
      <c r="C17" s="357"/>
      <c r="D17" s="357"/>
      <c r="E17" s="357"/>
      <c r="F17" s="357"/>
      <c r="G17" s="357"/>
      <c r="H17" s="357"/>
      <c r="I17" s="357"/>
      <c r="J17" s="357"/>
      <c r="K17" s="357"/>
      <c r="L17" s="357"/>
      <c r="M17" s="357"/>
      <c r="N17" s="357"/>
      <c r="O17" s="357"/>
      <c r="P17" s="357"/>
      <c r="Q17" s="357"/>
      <c r="R17" s="357"/>
      <c r="S17" s="357"/>
      <c r="T17" s="357"/>
      <c r="U17" s="358"/>
      <c r="V17" s="358"/>
      <c r="W17" s="358"/>
      <c r="X17" s="358"/>
      <c r="Y17" s="358"/>
      <c r="Z17" s="358"/>
      <c r="AA17" s="358"/>
      <c r="AB17" s="358"/>
      <c r="AC17" s="358"/>
      <c r="AD17" s="358"/>
      <c r="AE17" s="358"/>
      <c r="AF17" s="358"/>
      <c r="AG17" s="358"/>
      <c r="AH17" s="358"/>
      <c r="AI17" s="358"/>
      <c r="AJ17" s="358"/>
      <c r="AK17" s="358"/>
      <c r="AL17" s="358"/>
    </row>
    <row r="18" spans="1:38" ht="20.399999999999999" customHeight="1">
      <c r="A18" s="295" t="s">
        <v>742</v>
      </c>
      <c r="B18" s="163" t="s">
        <v>781</v>
      </c>
      <c r="C18" s="357"/>
      <c r="D18" s="357"/>
      <c r="E18" s="357"/>
      <c r="F18" s="357"/>
      <c r="G18" s="357"/>
      <c r="H18" s="357"/>
      <c r="I18" s="357"/>
      <c r="J18" s="357"/>
      <c r="K18" s="357"/>
      <c r="L18" s="357"/>
      <c r="M18" s="357"/>
      <c r="N18" s="357"/>
      <c r="O18" s="357"/>
      <c r="P18" s="357"/>
      <c r="Q18" s="357"/>
      <c r="R18" s="357"/>
      <c r="S18" s="357"/>
      <c r="T18" s="357"/>
      <c r="U18" s="358"/>
      <c r="V18" s="358"/>
      <c r="W18" s="358"/>
      <c r="X18" s="358"/>
      <c r="Y18" s="358"/>
      <c r="Z18" s="358"/>
      <c r="AA18" s="358"/>
      <c r="AB18" s="358"/>
      <c r="AC18" s="358"/>
      <c r="AD18" s="358"/>
      <c r="AE18" s="358"/>
      <c r="AF18" s="358"/>
      <c r="AG18" s="358"/>
      <c r="AH18" s="358"/>
      <c r="AI18" s="358"/>
      <c r="AJ18" s="358"/>
      <c r="AK18" s="358"/>
      <c r="AL18" s="358"/>
    </row>
    <row r="19" spans="1:38" ht="20.399999999999999" customHeight="1">
      <c r="A19" s="295" t="s">
        <v>518</v>
      </c>
      <c r="B19" s="163" t="s">
        <v>782</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row>
    <row r="20" spans="1:38" ht="20.399999999999999" customHeight="1">
      <c r="A20" s="168" t="s">
        <v>519</v>
      </c>
      <c r="B20" s="163" t="s">
        <v>783</v>
      </c>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row>
    <row r="21" spans="1:38" ht="20.399999999999999" customHeight="1">
      <c r="A21" s="168" t="s">
        <v>1042</v>
      </c>
      <c r="B21" s="163" t="s">
        <v>784</v>
      </c>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row>
    <row r="22" spans="1:38" ht="20.399999999999999" customHeight="1">
      <c r="A22" s="168" t="s">
        <v>1043</v>
      </c>
      <c r="B22" s="163" t="s">
        <v>785</v>
      </c>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row>
    <row r="23" spans="1:38" ht="20.399999999999999" customHeight="1">
      <c r="A23" s="159" t="s">
        <v>522</v>
      </c>
      <c r="B23" s="163" t="s">
        <v>786</v>
      </c>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row>
    <row r="24" spans="1:38" ht="20.399999999999999" customHeight="1">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7"/>
      <c r="AE24" s="367"/>
      <c r="AF24" s="366"/>
      <c r="AG24" s="366"/>
      <c r="AH24" s="366"/>
      <c r="AI24" s="366"/>
      <c r="AJ24" s="367"/>
      <c r="AK24" s="367"/>
      <c r="AL24" s="366"/>
    </row>
    <row r="25" spans="1:38" ht="20.399999999999999" customHeight="1">
      <c r="A25" s="296" t="s">
        <v>953</v>
      </c>
      <c r="B25" s="163" t="s">
        <v>787</v>
      </c>
      <c r="C25" s="357"/>
      <c r="D25" s="357"/>
      <c r="E25" s="357"/>
      <c r="F25" s="357"/>
      <c r="G25" s="357"/>
      <c r="H25" s="357"/>
      <c r="I25" s="357"/>
      <c r="J25" s="357"/>
      <c r="K25" s="357"/>
      <c r="L25" s="357"/>
      <c r="M25" s="357"/>
      <c r="N25" s="357"/>
      <c r="O25" s="357"/>
      <c r="P25" s="357"/>
      <c r="Q25" s="357"/>
      <c r="R25" s="357"/>
      <c r="S25" s="357"/>
      <c r="T25" s="357"/>
      <c r="U25" s="365"/>
      <c r="V25" s="365"/>
      <c r="W25" s="365"/>
      <c r="X25" s="365"/>
      <c r="Y25" s="365"/>
      <c r="Z25" s="365"/>
      <c r="AA25" s="365"/>
      <c r="AB25" s="365"/>
      <c r="AC25" s="365"/>
      <c r="AD25" s="365"/>
      <c r="AE25" s="365"/>
      <c r="AF25" s="365"/>
      <c r="AG25" s="365"/>
      <c r="AH25" s="365"/>
      <c r="AI25" s="365"/>
      <c r="AJ25" s="365"/>
      <c r="AK25" s="365"/>
      <c r="AL25" s="365"/>
    </row>
    <row r="26" spans="1:38" ht="20.399999999999999" customHeight="1">
      <c r="A26" s="296" t="s">
        <v>743</v>
      </c>
      <c r="B26" s="163" t="s">
        <v>788</v>
      </c>
      <c r="C26" s="357"/>
      <c r="D26" s="357"/>
      <c r="E26" s="357"/>
      <c r="F26" s="357"/>
      <c r="G26" s="357"/>
      <c r="H26" s="357"/>
      <c r="I26" s="357"/>
      <c r="J26" s="357"/>
      <c r="K26" s="357"/>
      <c r="L26" s="357"/>
      <c r="M26" s="357"/>
      <c r="N26" s="357"/>
      <c r="O26" s="357"/>
      <c r="P26" s="357"/>
      <c r="Q26" s="357"/>
      <c r="R26" s="357"/>
      <c r="S26" s="357"/>
      <c r="T26" s="357"/>
      <c r="U26" s="365"/>
      <c r="V26" s="365"/>
      <c r="W26" s="365"/>
      <c r="X26" s="365"/>
      <c r="Y26" s="365"/>
      <c r="Z26" s="365"/>
      <c r="AA26" s="365"/>
      <c r="AB26" s="365"/>
      <c r="AC26" s="365"/>
      <c r="AD26" s="365"/>
      <c r="AE26" s="365"/>
      <c r="AF26" s="365"/>
      <c r="AG26" s="365"/>
      <c r="AH26" s="365"/>
      <c r="AI26" s="365"/>
      <c r="AJ26" s="365"/>
      <c r="AK26" s="365"/>
      <c r="AL26" s="365"/>
    </row>
    <row r="27" spans="1:38" ht="37.5" customHeight="1">
      <c r="AF27" s="84"/>
      <c r="AL27" s="84"/>
    </row>
    <row r="28" spans="1:38" ht="35.25" customHeight="1">
      <c r="A28" s="84"/>
      <c r="B28" s="290"/>
      <c r="AF28" s="84"/>
      <c r="AL28" s="84"/>
    </row>
    <row r="29" spans="1:38">
      <c r="AF29" s="84"/>
      <c r="AL29" s="84"/>
    </row>
    <row r="30" spans="1:38">
      <c r="AF30" s="84"/>
      <c r="AL30" s="84"/>
    </row>
    <row r="31" spans="1:38">
      <c r="AF31" s="84"/>
      <c r="AL31" s="84"/>
    </row>
    <row r="32" spans="1:38">
      <c r="A32" s="291"/>
    </row>
    <row r="33" spans="1:1">
      <c r="A33" s="291"/>
    </row>
    <row r="34" spans="1:1">
      <c r="A34" s="292"/>
    </row>
    <row r="35" spans="1:1">
      <c r="A35" s="292"/>
    </row>
  </sheetData>
  <mergeCells count="12">
    <mergeCell ref="I4:T6"/>
    <mergeCell ref="C3:T3"/>
    <mergeCell ref="C4:H7"/>
    <mergeCell ref="I7:N7"/>
    <mergeCell ref="O7:T7"/>
    <mergeCell ref="AG3:AL3"/>
    <mergeCell ref="AG4:AL6"/>
    <mergeCell ref="AG7:AL7"/>
    <mergeCell ref="U7:Z7"/>
    <mergeCell ref="AA7:AF7"/>
    <mergeCell ref="U4:AF6"/>
    <mergeCell ref="U3:AF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0D88B7544844B419E20848FF8AEE105" ma:contentTypeVersion="2" ma:contentTypeDescription="Create a new document." ma:contentTypeScope="" ma:versionID="949da6a3f6d17e95b1adc5c0ad691325">
  <xsd:schema xmlns:xsd="http://www.w3.org/2001/XMLSchema" xmlns:xs="http://www.w3.org/2001/XMLSchema" xmlns:p="http://schemas.microsoft.com/office/2006/metadata/properties" targetNamespace="http://schemas.microsoft.com/office/2006/metadata/properties" ma:root="true" ma:fieldsID="26e4863383729cb444416dcdc8f5e0b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A4FF1A-2083-4276-8346-FAA3F1A26B3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447B0C88-4F3A-48E7-8D7A-165E52FB12C7}">
  <ds:schemaRefs>
    <ds:schemaRef ds:uri="http://schemas.microsoft.com/sharepoint/v3/contenttype/forms/url"/>
  </ds:schemaRefs>
</ds:datastoreItem>
</file>

<file path=customXml/itemProps3.xml><?xml version="1.0" encoding="utf-8"?>
<ds:datastoreItem xmlns:ds="http://schemas.openxmlformats.org/officeDocument/2006/customXml" ds:itemID="{F071FE81-4C1B-44F9-BB4F-10E82CD2C56D}">
  <ds:schemaRefs/>
</ds:datastoreItem>
</file>

<file path=customXml/itemProps4.xml><?xml version="1.0" encoding="utf-8"?>
<ds:datastoreItem xmlns:ds="http://schemas.openxmlformats.org/officeDocument/2006/customXml" ds:itemID="{E76EC5C7-FF49-4BA7-A507-834619405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41</vt:i4>
      </vt:variant>
    </vt:vector>
  </HeadingPairs>
  <TitlesOfParts>
    <vt:vector size="41" baseType="lpstr">
      <vt:lpstr>I.Informations</vt:lpstr>
      <vt:lpstr>I.Index</vt:lpstr>
      <vt:lpstr>P.Participant</vt:lpstr>
      <vt:lpstr>L.Liste Actifs CIC Secteur Pays</vt:lpstr>
      <vt:lpstr>C.Contrôles automatiques</vt:lpstr>
      <vt:lpstr>0.Bilan</vt:lpstr>
      <vt:lpstr>0.Liste des actifs</vt:lpstr>
      <vt:lpstr>0.Résultat Technique-Non-vie</vt:lpstr>
      <vt:lpstr>0.Résultat Technique-Vie</vt:lpstr>
      <vt:lpstr>0.CAT NAT</vt:lpstr>
      <vt:lpstr>0.Santé_Maladies-vect</vt:lpstr>
      <vt:lpstr>0.Santé_Pollution</vt:lpstr>
      <vt:lpstr>1.Bilan</vt:lpstr>
      <vt:lpstr>1.Liste des actifs</vt:lpstr>
      <vt:lpstr>1.Résultat Technique-Non-vie</vt:lpstr>
      <vt:lpstr>1.Résultat Technique-Vie</vt:lpstr>
      <vt:lpstr>2.Bilan</vt:lpstr>
      <vt:lpstr>2.Liste des actifs</vt:lpstr>
      <vt:lpstr>2.Résultat Technique-Non-vie</vt:lpstr>
      <vt:lpstr>2.Résultat Technique-Vie</vt:lpstr>
      <vt:lpstr>1.2.CAT NAT</vt:lpstr>
      <vt:lpstr>1.2.CAT NAT_Q98</vt:lpstr>
      <vt:lpstr>1.2.Santé_Maladies-vect</vt:lpstr>
      <vt:lpstr>1.2.Santé_Pollution</vt:lpstr>
      <vt:lpstr>3.Bilan</vt:lpstr>
      <vt:lpstr>3.Solvabilité</vt:lpstr>
      <vt:lpstr>3.Liste des actifs</vt:lpstr>
      <vt:lpstr>3.Résultat Technique-Non-vie</vt:lpstr>
      <vt:lpstr>3.Résultat Technique-Vie</vt:lpstr>
      <vt:lpstr>3.CAT NAT</vt:lpstr>
      <vt:lpstr>3.Santé_Barrage_Secheresse</vt:lpstr>
      <vt:lpstr>4.Bilan</vt:lpstr>
      <vt:lpstr>4.Solvabilité</vt:lpstr>
      <vt:lpstr>4.Liste des actifs</vt:lpstr>
      <vt:lpstr>4.Résultat Technique-Non-vie</vt:lpstr>
      <vt:lpstr>4.Résultat Technique-Vie</vt:lpstr>
      <vt:lpstr>4.CAT NAT</vt:lpstr>
      <vt:lpstr>4.Santé_Barrage_Secheresse</vt:lpstr>
      <vt:lpstr>Mapping_Bilan</vt:lpstr>
      <vt:lpstr>Mapping_Résultat-Non-vie</vt:lpstr>
      <vt:lpstr>Mapping_Résultat-Vie</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BARTHEL Alexane (SGACPR COM)</cp:lastModifiedBy>
  <cp:lastPrinted>2018-02-27T09:00:35Z</cp:lastPrinted>
  <dcterms:created xsi:type="dcterms:W3CDTF">2018-02-06T13:36:04Z</dcterms:created>
  <dcterms:modified xsi:type="dcterms:W3CDTF">2023-10-13T13:47:05Z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0x01010070D88B7544844B419E20848FF8AEE105</vt:lpwstr>
  </property>
  <property fmtid="{D5CDD505-2E9C-101B-9397-08002B2CF9AE}" pid="4" name="ERIS_Keywords">
    <vt:lpwstr>2;#Board of Supervisors|0d43363f-f918-48aa-96b7-4c0e08b7428a;#9;#Written Procedure|57240b26-1a4b-4cdd-9384-9cabd37c8598</vt:lpwstr>
  </property>
  <property fmtid="{D5CDD505-2E9C-101B-9397-08002B2CF9AE}" pid="5" name="ERIS_Department">
    <vt:lpwstr>4;#Corporate Affairs Department|7d798a32-4c3f-4fe6-bdf3-ee2d844df284</vt:lpwstr>
  </property>
  <property fmtid="{D5CDD505-2E9C-101B-9397-08002B2CF9AE}" pid="6" name="ERIS_DocumentType">
    <vt:lpwstr>58;#Technical Document|1a5bea9a-9455-4b42-9695-f3d22fbcc445</vt:lpwstr>
  </property>
  <property fmtid="{D5CDD505-2E9C-101B-9397-08002B2CF9AE}" pid="7" name="ERIS_Language">
    <vt:lpwstr>5;#English|2741a941-2920-4ba4-aa70-d8ed6ac1785d</vt:lpwstr>
  </property>
  <property fmtid="{D5CDD505-2E9C-101B-9397-08002B2CF9AE}" pid="8" name="RecordPoint_WorkflowType">
    <vt:lpwstr>ActiveSubmitStub</vt:lpwstr>
  </property>
  <property fmtid="{D5CDD505-2E9C-101B-9397-08002B2CF9AE}" pid="9" name="RecordPoint_ActiveItemUniqueId">
    <vt:lpwstr>{216c5540-0d85-4228-a5d4-78a6f4fcc28e}</vt:lpwstr>
  </property>
  <property fmtid="{D5CDD505-2E9C-101B-9397-08002B2CF9AE}" pid="10" name="RecordPoint_SubmissionCompleted">
    <vt:lpwstr>2018-05-07T09:44:50.9815455+02:00</vt:lpwstr>
  </property>
  <property fmtid="{D5CDD505-2E9C-101B-9397-08002B2CF9AE}" pid="11" name="RecordPoint_ActiveItemWebId">
    <vt:lpwstr>{9c9d3f1c-d43e-412d-b5ba-25b99655e7b0}</vt:lpwstr>
  </property>
  <property fmtid="{D5CDD505-2E9C-101B-9397-08002B2CF9AE}" pid="12" name="RecordPoint_ActiveItemSiteId">
    <vt:lpwstr>{61999160-d9b8-4a87-bd5b-b288d02af9da}</vt:lpwstr>
  </property>
  <property fmtid="{D5CDD505-2E9C-101B-9397-08002B2CF9AE}" pid="13" name="RecordPoint_ActiveItemListId">
    <vt:lpwstr>{ca4c0939-3a23-45b2-bce3-50204c13e9b5}</vt:lpwstr>
  </property>
  <property fmtid="{D5CDD505-2E9C-101B-9397-08002B2CF9AE}" pid="14" name="RecordPoint_RecordNumberSubmitted">
    <vt:lpwstr>EIOPA(2018)0237952</vt:lpwstr>
  </property>
  <property fmtid="{D5CDD505-2E9C-101B-9397-08002B2CF9AE}" pid="15" name="RecordPoint_SubmissionDate">
    <vt:lpwstr/>
  </property>
  <property fmtid="{D5CDD505-2E9C-101B-9397-08002B2CF9AE}" pid="16" name="RecordPoint_RecordFormat">
    <vt:lpwstr/>
  </property>
  <property fmtid="{D5CDD505-2E9C-101B-9397-08002B2CF9AE}" pid="17" name="RecordPoint_ActiveItemMoved">
    <vt:lpwstr/>
  </property>
  <property fmtid="{D5CDD505-2E9C-101B-9397-08002B2CF9AE}" pid="18" name="ERIS_Board/Committee">
    <vt:lpwstr>3;#Board of Supervisors|e537fbd9-1b12-4f8d-b49f-8163299eed6d</vt:lpwstr>
  </property>
  <property fmtid="{D5CDD505-2E9C-101B-9397-08002B2CF9AE}" pid="19" name="{A44787D4-0540-4523-9961-78E4036D8C6D}">
    <vt:lpwstr>{76CF0F4E-4067-4421-A2F1-68AC5C9C769B}</vt:lpwstr>
  </property>
</Properties>
</file>